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e.otto\Desktop\temp\"/>
    </mc:Choice>
  </mc:AlternateContent>
  <xr:revisionPtr revIDLastSave="0" documentId="13_ncr:1_{8C05F539-A4C5-4598-941C-B136E5DF041A}" xr6:coauthVersionLast="46" xr6:coauthVersionMax="46" xr10:uidLastSave="{00000000-0000-0000-0000-000000000000}"/>
  <bookViews>
    <workbookView xWindow="-120" yWindow="-120" windowWidth="29040" windowHeight="15840" tabRatio="797" xr2:uid="{29B5D9CB-2C78-43DC-8B05-86738F9AF733}"/>
  </bookViews>
  <sheets>
    <sheet name="Fully Vaccinated Percentages" sheetId="27" r:id="rId1"/>
    <sheet name="N-Sizes" sheetId="29" r:id="rId2"/>
    <sheet name="ADA Compliant Data" sheetId="28" r:id="rId3"/>
  </sheets>
  <definedNames>
    <definedName name="_xlnm._FilterDatabase" localSheetId="0" hidden="1">'Fully Vaccinated Percentages'!$A$1:$I$318</definedName>
    <definedName name="_xlnm._FilterDatabase" localSheetId="1" hidden="1">'N-Sizes'!$A$1:$I$318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27" l="1"/>
  <c r="F95" i="29"/>
  <c r="E87" i="27"/>
  <c r="E87" i="29"/>
  <c r="B3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B125" i="29"/>
  <c r="B126" i="29"/>
  <c r="B127" i="29"/>
  <c r="B128" i="29"/>
  <c r="B129" i="29"/>
  <c r="B130" i="29"/>
  <c r="B131" i="29"/>
  <c r="B132" i="29"/>
  <c r="B133" i="29"/>
  <c r="B134" i="29"/>
  <c r="B135" i="29"/>
  <c r="B136" i="29"/>
  <c r="B137" i="29"/>
  <c r="B138" i="29"/>
  <c r="B139" i="29"/>
  <c r="B140" i="29"/>
  <c r="B141" i="29"/>
  <c r="B142" i="29"/>
  <c r="B143" i="29"/>
  <c r="B144" i="29"/>
  <c r="B145" i="29"/>
  <c r="B146" i="29"/>
  <c r="B147" i="29"/>
  <c r="B148" i="29"/>
  <c r="B149" i="29"/>
  <c r="B150" i="29"/>
  <c r="B151" i="29"/>
  <c r="B152" i="29"/>
  <c r="B153" i="29"/>
  <c r="B154" i="29"/>
  <c r="B155" i="29"/>
  <c r="B156" i="29"/>
  <c r="B157" i="29"/>
  <c r="B158" i="29"/>
  <c r="B159" i="29"/>
  <c r="B160" i="29"/>
  <c r="B161" i="29"/>
  <c r="B162" i="29"/>
  <c r="B163" i="29"/>
  <c r="B164" i="29"/>
  <c r="B165" i="29"/>
  <c r="B166" i="29"/>
  <c r="B167" i="29"/>
  <c r="B168" i="29"/>
  <c r="B169" i="29"/>
  <c r="B170" i="29"/>
  <c r="B171" i="29"/>
  <c r="B172" i="29"/>
  <c r="B173" i="29"/>
  <c r="B174" i="29"/>
  <c r="B175" i="29"/>
  <c r="B176" i="29"/>
  <c r="B177" i="29"/>
  <c r="B178" i="29"/>
  <c r="B179" i="29"/>
  <c r="B180" i="29"/>
  <c r="B181" i="29"/>
  <c r="B182" i="29"/>
  <c r="B183" i="29"/>
  <c r="B184" i="29"/>
  <c r="B185" i="29"/>
  <c r="B186" i="29"/>
  <c r="B187" i="29"/>
  <c r="B188" i="29"/>
  <c r="B189" i="29"/>
  <c r="B190" i="29"/>
  <c r="B191" i="29"/>
  <c r="B192" i="29"/>
  <c r="B193" i="29"/>
  <c r="B194" i="29"/>
  <c r="B195" i="29"/>
  <c r="B196" i="29"/>
  <c r="B197" i="29"/>
  <c r="B198" i="29"/>
  <c r="B199" i="29"/>
  <c r="B200" i="29"/>
  <c r="B201" i="29"/>
  <c r="B202" i="29"/>
  <c r="B203" i="29"/>
  <c r="B204" i="29"/>
  <c r="B205" i="29"/>
  <c r="B206" i="29"/>
  <c r="B207" i="29"/>
  <c r="B208" i="29"/>
  <c r="B209" i="29"/>
  <c r="B210" i="29"/>
  <c r="B211" i="29"/>
  <c r="B212" i="29"/>
  <c r="B213" i="29"/>
  <c r="B214" i="29"/>
  <c r="B215" i="29"/>
  <c r="B216" i="29"/>
  <c r="B217" i="29"/>
  <c r="B218" i="29"/>
  <c r="B219" i="29"/>
  <c r="B220" i="29"/>
  <c r="B221" i="29"/>
  <c r="B222" i="29"/>
  <c r="B223" i="29"/>
  <c r="B224" i="29"/>
  <c r="B225" i="29"/>
  <c r="B226" i="29"/>
  <c r="B227" i="29"/>
  <c r="B228" i="29"/>
  <c r="B229" i="29"/>
  <c r="B230" i="29"/>
  <c r="B231" i="29"/>
  <c r="B232" i="29"/>
  <c r="B233" i="29"/>
  <c r="B234" i="29"/>
  <c r="B235" i="29"/>
  <c r="B236" i="29"/>
  <c r="B237" i="29"/>
  <c r="B238" i="29"/>
  <c r="B239" i="29"/>
  <c r="B240" i="29"/>
  <c r="B241" i="29"/>
  <c r="B242" i="29"/>
  <c r="B243" i="29"/>
  <c r="B244" i="29"/>
  <c r="B245" i="29"/>
  <c r="B246" i="29"/>
  <c r="B247" i="29"/>
  <c r="B248" i="29"/>
  <c r="B249" i="29"/>
  <c r="B250" i="29"/>
  <c r="B251" i="29"/>
  <c r="B252" i="29"/>
  <c r="B253" i="29"/>
  <c r="B254" i="29"/>
  <c r="B255" i="29"/>
  <c r="B256" i="29"/>
  <c r="B257" i="29"/>
  <c r="B258" i="29"/>
  <c r="B259" i="29"/>
  <c r="B260" i="29"/>
  <c r="B261" i="29"/>
  <c r="B262" i="29"/>
  <c r="B263" i="29"/>
  <c r="B264" i="29"/>
  <c r="B265" i="29"/>
  <c r="B266" i="29"/>
  <c r="B267" i="29"/>
  <c r="B268" i="29"/>
  <c r="B269" i="29"/>
  <c r="B270" i="29"/>
  <c r="B271" i="29"/>
  <c r="B272" i="29"/>
  <c r="B273" i="29"/>
  <c r="B274" i="29"/>
  <c r="B275" i="29"/>
  <c r="B276" i="29"/>
  <c r="B277" i="29"/>
  <c r="B278" i="29"/>
  <c r="B279" i="29"/>
  <c r="B280" i="29"/>
  <c r="B281" i="29"/>
  <c r="B282" i="29"/>
  <c r="B283" i="29"/>
  <c r="B284" i="29"/>
  <c r="B285" i="29"/>
  <c r="B286" i="29"/>
  <c r="B287" i="29"/>
  <c r="B288" i="29"/>
  <c r="B289" i="29"/>
  <c r="B290" i="29"/>
  <c r="B291" i="29"/>
  <c r="B292" i="29"/>
  <c r="B293" i="29"/>
  <c r="B294" i="29"/>
  <c r="B295" i="29"/>
  <c r="B296" i="29"/>
  <c r="B297" i="29"/>
  <c r="B298" i="29"/>
  <c r="B299" i="29"/>
  <c r="B300" i="29"/>
  <c r="B301" i="29"/>
  <c r="B302" i="29"/>
  <c r="B303" i="29"/>
  <c r="B304" i="29"/>
  <c r="B305" i="29"/>
  <c r="B306" i="29"/>
  <c r="B307" i="29"/>
  <c r="B308" i="29"/>
  <c r="B309" i="29"/>
  <c r="B310" i="29"/>
  <c r="B311" i="29"/>
  <c r="B312" i="29"/>
  <c r="B313" i="29"/>
  <c r="B314" i="29"/>
  <c r="B315" i="29"/>
  <c r="B316" i="29"/>
  <c r="B317" i="29"/>
  <c r="B318" i="29"/>
  <c r="B2" i="29"/>
  <c r="B3" i="27"/>
  <c r="B4" i="27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134" i="27"/>
  <c r="B135" i="27"/>
  <c r="B136" i="27"/>
  <c r="B137" i="27"/>
  <c r="B138" i="27"/>
  <c r="B139" i="27"/>
  <c r="B140" i="27"/>
  <c r="B141" i="27"/>
  <c r="B142" i="27"/>
  <c r="B143" i="27"/>
  <c r="B144" i="27"/>
  <c r="B145" i="27"/>
  <c r="B146" i="27"/>
  <c r="B147" i="27"/>
  <c r="B148" i="27"/>
  <c r="B149" i="27"/>
  <c r="B150" i="27"/>
  <c r="B151" i="27"/>
  <c r="B152" i="27"/>
  <c r="B153" i="27"/>
  <c r="B154" i="27"/>
  <c r="B155" i="27"/>
  <c r="B156" i="27"/>
  <c r="B157" i="27"/>
  <c r="B158" i="27"/>
  <c r="B159" i="27"/>
  <c r="B160" i="27"/>
  <c r="B161" i="27"/>
  <c r="B162" i="27"/>
  <c r="B163" i="27"/>
  <c r="B164" i="27"/>
  <c r="B165" i="27"/>
  <c r="B166" i="27"/>
  <c r="B167" i="27"/>
  <c r="B168" i="27"/>
  <c r="B169" i="27"/>
  <c r="B170" i="27"/>
  <c r="B171" i="27"/>
  <c r="B172" i="27"/>
  <c r="B173" i="27"/>
  <c r="B174" i="27"/>
  <c r="B175" i="27"/>
  <c r="B176" i="27"/>
  <c r="B177" i="27"/>
  <c r="B178" i="27"/>
  <c r="B179" i="27"/>
  <c r="B180" i="27"/>
  <c r="B181" i="27"/>
  <c r="B182" i="27"/>
  <c r="B183" i="27"/>
  <c r="B184" i="27"/>
  <c r="B185" i="27"/>
  <c r="B186" i="27"/>
  <c r="B187" i="27"/>
  <c r="B188" i="27"/>
  <c r="B189" i="27"/>
  <c r="B190" i="27"/>
  <c r="B191" i="27"/>
  <c r="B192" i="27"/>
  <c r="B193" i="27"/>
  <c r="B194" i="27"/>
  <c r="B195" i="27"/>
  <c r="B196" i="27"/>
  <c r="B197" i="27"/>
  <c r="B198" i="27"/>
  <c r="B199" i="27"/>
  <c r="B200" i="27"/>
  <c r="B201" i="27"/>
  <c r="B202" i="27"/>
  <c r="B203" i="27"/>
  <c r="B204" i="27"/>
  <c r="B205" i="27"/>
  <c r="B206" i="27"/>
  <c r="B207" i="27"/>
  <c r="B208" i="27"/>
  <c r="B209" i="27"/>
  <c r="B210" i="27"/>
  <c r="B211" i="27"/>
  <c r="B212" i="27"/>
  <c r="B213" i="27"/>
  <c r="B214" i="27"/>
  <c r="B215" i="27"/>
  <c r="B216" i="27"/>
  <c r="B217" i="27"/>
  <c r="B218" i="27"/>
  <c r="B219" i="27"/>
  <c r="B220" i="27"/>
  <c r="B221" i="27"/>
  <c r="B222" i="27"/>
  <c r="B223" i="27"/>
  <c r="B224" i="27"/>
  <c r="B225" i="27"/>
  <c r="B226" i="27"/>
  <c r="B227" i="27"/>
  <c r="B228" i="27"/>
  <c r="B229" i="27"/>
  <c r="B230" i="27"/>
  <c r="B231" i="27"/>
  <c r="B232" i="27"/>
  <c r="B233" i="27"/>
  <c r="B234" i="27"/>
  <c r="B235" i="27"/>
  <c r="B236" i="27"/>
  <c r="B237" i="27"/>
  <c r="B238" i="27"/>
  <c r="B239" i="27"/>
  <c r="B240" i="27"/>
  <c r="B241" i="27"/>
  <c r="B242" i="27"/>
  <c r="B243" i="27"/>
  <c r="B244" i="27"/>
  <c r="B245" i="27"/>
  <c r="B246" i="27"/>
  <c r="B247" i="27"/>
  <c r="B248" i="27"/>
  <c r="B249" i="27"/>
  <c r="B250" i="27"/>
  <c r="B251" i="27"/>
  <c r="B252" i="27"/>
  <c r="B253" i="27"/>
  <c r="B254" i="27"/>
  <c r="B255" i="27"/>
  <c r="B256" i="27"/>
  <c r="B257" i="27"/>
  <c r="B258" i="27"/>
  <c r="B259" i="27"/>
  <c r="B260" i="27"/>
  <c r="B261" i="27"/>
  <c r="B262" i="27"/>
  <c r="B263" i="27"/>
  <c r="B264" i="27"/>
  <c r="B265" i="27"/>
  <c r="B266" i="27"/>
  <c r="B267" i="27"/>
  <c r="B268" i="27"/>
  <c r="B269" i="27"/>
  <c r="B270" i="27"/>
  <c r="B271" i="27"/>
  <c r="B272" i="27"/>
  <c r="B273" i="27"/>
  <c r="B274" i="27"/>
  <c r="B275" i="27"/>
  <c r="B276" i="27"/>
  <c r="B277" i="27"/>
  <c r="B278" i="27"/>
  <c r="B279" i="27"/>
  <c r="B280" i="27"/>
  <c r="B281" i="27"/>
  <c r="B282" i="27"/>
  <c r="B283" i="27"/>
  <c r="B284" i="27"/>
  <c r="B285" i="27"/>
  <c r="B286" i="27"/>
  <c r="B287" i="27"/>
  <c r="B288" i="27"/>
  <c r="B289" i="27"/>
  <c r="B290" i="27"/>
  <c r="B291" i="27"/>
  <c r="B292" i="27"/>
  <c r="B293" i="27"/>
  <c r="B294" i="27"/>
  <c r="B295" i="27"/>
  <c r="B296" i="27"/>
  <c r="B297" i="27"/>
  <c r="B298" i="27"/>
  <c r="B299" i="27"/>
  <c r="B300" i="27"/>
  <c r="B301" i="27"/>
  <c r="B302" i="27"/>
  <c r="B303" i="27"/>
  <c r="B304" i="27"/>
  <c r="B305" i="27"/>
  <c r="B306" i="27"/>
  <c r="B307" i="27"/>
  <c r="B308" i="27"/>
  <c r="B309" i="27"/>
  <c r="B310" i="27"/>
  <c r="B311" i="27"/>
  <c r="B312" i="27"/>
  <c r="B313" i="27"/>
  <c r="B314" i="27"/>
  <c r="B315" i="27"/>
  <c r="B316" i="27"/>
  <c r="B317" i="27"/>
  <c r="B318" i="27"/>
  <c r="B2" i="27"/>
  <c r="F57" i="27"/>
  <c r="F57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298" i="29"/>
  <c r="A299" i="29"/>
  <c r="A300" i="29"/>
  <c r="A301" i="29"/>
  <c r="A302" i="29"/>
  <c r="A303" i="29"/>
  <c r="A304" i="29"/>
  <c r="A305" i="29"/>
  <c r="A306" i="29"/>
  <c r="A307" i="29"/>
  <c r="A308" i="29"/>
  <c r="A309" i="29"/>
  <c r="A310" i="29"/>
  <c r="A311" i="29"/>
  <c r="A312" i="29"/>
  <c r="A313" i="29"/>
  <c r="A314" i="29"/>
  <c r="A315" i="29"/>
  <c r="A316" i="29"/>
  <c r="A317" i="29"/>
  <c r="A318" i="29"/>
  <c r="A2" i="29"/>
  <c r="A3" i="27"/>
  <c r="A4" i="27"/>
  <c r="A5" i="27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A103" i="27"/>
  <c r="A104" i="27"/>
  <c r="A105" i="27"/>
  <c r="A106" i="27"/>
  <c r="A107" i="27"/>
  <c r="A108" i="27"/>
  <c r="A109" i="27"/>
  <c r="A110" i="27"/>
  <c r="A111" i="27"/>
  <c r="A112" i="27"/>
  <c r="A113" i="27"/>
  <c r="A114" i="27"/>
  <c r="A115" i="27"/>
  <c r="A116" i="27"/>
  <c r="A117" i="27"/>
  <c r="A118" i="27"/>
  <c r="A119" i="27"/>
  <c r="A120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0" i="27"/>
  <c r="A141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157" i="27"/>
  <c r="A158" i="27"/>
  <c r="A159" i="27"/>
  <c r="A160" i="27"/>
  <c r="A161" i="27"/>
  <c r="A162" i="27"/>
  <c r="A163" i="27"/>
  <c r="A164" i="27"/>
  <c r="A165" i="27"/>
  <c r="A166" i="27"/>
  <c r="A167" i="27"/>
  <c r="A168" i="27"/>
  <c r="A169" i="27"/>
  <c r="A170" i="27"/>
  <c r="A171" i="27"/>
  <c r="A172" i="27"/>
  <c r="A173" i="27"/>
  <c r="A174" i="27"/>
  <c r="A175" i="27"/>
  <c r="A176" i="27"/>
  <c r="A177" i="27"/>
  <c r="A178" i="27"/>
  <c r="A179" i="27"/>
  <c r="A180" i="27"/>
  <c r="A181" i="27"/>
  <c r="A182" i="27"/>
  <c r="A183" i="27"/>
  <c r="A184" i="27"/>
  <c r="A185" i="27"/>
  <c r="A186" i="27"/>
  <c r="A187" i="27"/>
  <c r="A188" i="27"/>
  <c r="A189" i="27"/>
  <c r="A190" i="27"/>
  <c r="A191" i="27"/>
  <c r="A192" i="27"/>
  <c r="A193" i="27"/>
  <c r="A194" i="27"/>
  <c r="A195" i="27"/>
  <c r="A196" i="27"/>
  <c r="A197" i="27"/>
  <c r="A198" i="27"/>
  <c r="A199" i="27"/>
  <c r="A200" i="27"/>
  <c r="A201" i="27"/>
  <c r="A202" i="27"/>
  <c r="A203" i="27"/>
  <c r="A204" i="27"/>
  <c r="A205" i="27"/>
  <c r="A206" i="27"/>
  <c r="A207" i="27"/>
  <c r="A208" i="27"/>
  <c r="A209" i="27"/>
  <c r="A210" i="27"/>
  <c r="A211" i="27"/>
  <c r="A212" i="27"/>
  <c r="A213" i="27"/>
  <c r="A214" i="27"/>
  <c r="A215" i="27"/>
  <c r="A216" i="27"/>
  <c r="A217" i="27"/>
  <c r="A218" i="27"/>
  <c r="A219" i="27"/>
  <c r="A220" i="27"/>
  <c r="A221" i="27"/>
  <c r="A222" i="27"/>
  <c r="A223" i="27"/>
  <c r="A224" i="27"/>
  <c r="A225" i="27"/>
  <c r="A226" i="27"/>
  <c r="A227" i="27"/>
  <c r="A228" i="27"/>
  <c r="A229" i="27"/>
  <c r="A230" i="27"/>
  <c r="A231" i="27"/>
  <c r="A232" i="27"/>
  <c r="A233" i="27"/>
  <c r="A234" i="27"/>
  <c r="A235" i="27"/>
  <c r="A236" i="27"/>
  <c r="A237" i="27"/>
  <c r="A238" i="27"/>
  <c r="A239" i="27"/>
  <c r="A240" i="27"/>
  <c r="A241" i="27"/>
  <c r="A242" i="27"/>
  <c r="A243" i="27"/>
  <c r="A244" i="27"/>
  <c r="A245" i="27"/>
  <c r="A246" i="27"/>
  <c r="A247" i="27"/>
  <c r="A248" i="27"/>
  <c r="A249" i="27"/>
  <c r="A250" i="27"/>
  <c r="A251" i="27"/>
  <c r="A252" i="27"/>
  <c r="A253" i="27"/>
  <c r="A254" i="27"/>
  <c r="A255" i="27"/>
  <c r="A256" i="27"/>
  <c r="A257" i="27"/>
  <c r="A258" i="27"/>
  <c r="A259" i="27"/>
  <c r="A260" i="27"/>
  <c r="A261" i="27"/>
  <c r="A262" i="27"/>
  <c r="A263" i="27"/>
  <c r="A264" i="27"/>
  <c r="A265" i="27"/>
  <c r="A266" i="27"/>
  <c r="A267" i="27"/>
  <c r="A268" i="27"/>
  <c r="A269" i="27"/>
  <c r="A270" i="27"/>
  <c r="A271" i="27"/>
  <c r="A272" i="27"/>
  <c r="A273" i="27"/>
  <c r="A274" i="27"/>
  <c r="A275" i="27"/>
  <c r="A276" i="27"/>
  <c r="A277" i="27"/>
  <c r="A278" i="27"/>
  <c r="A279" i="27"/>
  <c r="A280" i="27"/>
  <c r="A281" i="27"/>
  <c r="A282" i="27"/>
  <c r="A283" i="27"/>
  <c r="A284" i="27"/>
  <c r="A285" i="27"/>
  <c r="A286" i="27"/>
  <c r="A287" i="27"/>
  <c r="A288" i="27"/>
  <c r="A289" i="27"/>
  <c r="A290" i="27"/>
  <c r="A291" i="27"/>
  <c r="A292" i="27"/>
  <c r="A293" i="27"/>
  <c r="A294" i="27"/>
  <c r="A295" i="27"/>
  <c r="A296" i="27"/>
  <c r="A297" i="27"/>
  <c r="A298" i="27"/>
  <c r="A299" i="27"/>
  <c r="A300" i="27"/>
  <c r="A301" i="27"/>
  <c r="A302" i="27"/>
  <c r="A303" i="27"/>
  <c r="A304" i="27"/>
  <c r="A305" i="27"/>
  <c r="A306" i="27"/>
  <c r="A307" i="27"/>
  <c r="A308" i="27"/>
  <c r="A309" i="27"/>
  <c r="A310" i="27"/>
  <c r="A311" i="27"/>
  <c r="A312" i="27"/>
  <c r="A313" i="27"/>
  <c r="A314" i="27"/>
  <c r="A315" i="27"/>
  <c r="A316" i="27"/>
  <c r="A317" i="27"/>
  <c r="A318" i="27"/>
  <c r="A2" i="27"/>
  <c r="H317" i="27"/>
  <c r="C318" i="29"/>
  <c r="E318" i="29"/>
  <c r="F318" i="29"/>
  <c r="G318" i="29"/>
  <c r="H318" i="29"/>
  <c r="I318" i="29"/>
  <c r="C318" i="27"/>
  <c r="D318" i="27"/>
  <c r="E318" i="27"/>
  <c r="F318" i="27"/>
  <c r="G318" i="27"/>
  <c r="H318" i="27"/>
  <c r="I318" i="27"/>
  <c r="H317" i="29"/>
  <c r="H316" i="29"/>
  <c r="H315" i="29"/>
  <c r="H314" i="29"/>
  <c r="H313" i="29"/>
  <c r="H312" i="29"/>
  <c r="H311" i="29"/>
  <c r="H310" i="29"/>
  <c r="H309" i="29"/>
  <c r="H308" i="29"/>
  <c r="H307" i="29"/>
  <c r="H306" i="29"/>
  <c r="H305" i="29"/>
  <c r="H304" i="29"/>
  <c r="H303" i="29"/>
  <c r="H302" i="29"/>
  <c r="H301" i="29"/>
  <c r="H300" i="29"/>
  <c r="H299" i="29"/>
  <c r="H298" i="29"/>
  <c r="H297" i="29"/>
  <c r="H296" i="29"/>
  <c r="H295" i="29"/>
  <c r="H294" i="29"/>
  <c r="H293" i="29"/>
  <c r="H292" i="29"/>
  <c r="H291" i="29"/>
  <c r="H290" i="29"/>
  <c r="H289" i="29"/>
  <c r="H288" i="29"/>
  <c r="H287" i="29"/>
  <c r="H286" i="29"/>
  <c r="H285" i="29"/>
  <c r="H284" i="29"/>
  <c r="H283" i="29"/>
  <c r="H282" i="29"/>
  <c r="H281" i="29"/>
  <c r="H280" i="29"/>
  <c r="H279" i="29"/>
  <c r="H278" i="29"/>
  <c r="H277" i="29"/>
  <c r="H276" i="29"/>
  <c r="H275" i="29"/>
  <c r="H274" i="29"/>
  <c r="H273" i="29"/>
  <c r="H272" i="29"/>
  <c r="H271" i="29"/>
  <c r="H270" i="29"/>
  <c r="H269" i="29"/>
  <c r="H268" i="29"/>
  <c r="H267" i="29"/>
  <c r="H266" i="29"/>
  <c r="H265" i="29"/>
  <c r="H264" i="29"/>
  <c r="H263" i="29"/>
  <c r="H262" i="29"/>
  <c r="H261" i="29"/>
  <c r="H260" i="29"/>
  <c r="H259" i="29"/>
  <c r="H258" i="29"/>
  <c r="H257" i="29"/>
  <c r="H256" i="29"/>
  <c r="H255" i="29"/>
  <c r="H254" i="29"/>
  <c r="H253" i="29"/>
  <c r="H252" i="29"/>
  <c r="H251" i="29"/>
  <c r="H250" i="29"/>
  <c r="H249" i="29"/>
  <c r="H248" i="29"/>
  <c r="H247" i="29"/>
  <c r="H246" i="29"/>
  <c r="H245" i="29"/>
  <c r="H244" i="29"/>
  <c r="H243" i="29"/>
  <c r="H242" i="29"/>
  <c r="H241" i="29"/>
  <c r="H240" i="29"/>
  <c r="H239" i="29"/>
  <c r="H238" i="29"/>
  <c r="H237" i="29"/>
  <c r="H236" i="29"/>
  <c r="H235" i="29"/>
  <c r="H234" i="29"/>
  <c r="H233" i="29"/>
  <c r="H232" i="29"/>
  <c r="H231" i="29"/>
  <c r="H230" i="29"/>
  <c r="H229" i="29"/>
  <c r="H228" i="29"/>
  <c r="H227" i="29"/>
  <c r="H226" i="29"/>
  <c r="H225" i="29"/>
  <c r="H224" i="29"/>
  <c r="H223" i="29"/>
  <c r="H222" i="29"/>
  <c r="H221" i="29"/>
  <c r="H220" i="29"/>
  <c r="H219" i="29"/>
  <c r="H218" i="29"/>
  <c r="H217" i="29"/>
  <c r="H216" i="29"/>
  <c r="H215" i="29"/>
  <c r="H214" i="29"/>
  <c r="H213" i="29"/>
  <c r="H212" i="29"/>
  <c r="H211" i="29"/>
  <c r="H210" i="29"/>
  <c r="H209" i="29"/>
  <c r="H208" i="29"/>
  <c r="H207" i="29"/>
  <c r="H206" i="29"/>
  <c r="H205" i="29"/>
  <c r="H204" i="29"/>
  <c r="H203" i="29"/>
  <c r="H202" i="29"/>
  <c r="H201" i="29"/>
  <c r="H200" i="29"/>
  <c r="H199" i="29"/>
  <c r="H198" i="29"/>
  <c r="H197" i="29"/>
  <c r="H196" i="29"/>
  <c r="H195" i="29"/>
  <c r="H194" i="29"/>
  <c r="H193" i="29"/>
  <c r="H192" i="29"/>
  <c r="H191" i="29"/>
  <c r="H190" i="29"/>
  <c r="H189" i="29"/>
  <c r="H188" i="29"/>
  <c r="H187" i="29"/>
  <c r="H186" i="29"/>
  <c r="H185" i="29"/>
  <c r="H184" i="29"/>
  <c r="H183" i="29"/>
  <c r="H182" i="29"/>
  <c r="H181" i="29"/>
  <c r="H180" i="29"/>
  <c r="H179" i="29"/>
  <c r="H178" i="29"/>
  <c r="H177" i="29"/>
  <c r="H176" i="29"/>
  <c r="H175" i="29"/>
  <c r="H174" i="29"/>
  <c r="H173" i="29"/>
  <c r="H172" i="29"/>
  <c r="H171" i="29"/>
  <c r="H170" i="29"/>
  <c r="H169" i="29"/>
  <c r="H168" i="29"/>
  <c r="H167" i="29"/>
  <c r="H166" i="29"/>
  <c r="H165" i="29"/>
  <c r="H164" i="29"/>
  <c r="H163" i="29"/>
  <c r="H162" i="29"/>
  <c r="H161" i="29"/>
  <c r="H160" i="29"/>
  <c r="H159" i="29"/>
  <c r="H158" i="29"/>
  <c r="H157" i="29"/>
  <c r="H156" i="29"/>
  <c r="H155" i="29"/>
  <c r="H154" i="29"/>
  <c r="H153" i="29"/>
  <c r="H152" i="29"/>
  <c r="H151" i="29"/>
  <c r="H150" i="29"/>
  <c r="H149" i="29"/>
  <c r="H148" i="29"/>
  <c r="H147" i="29"/>
  <c r="H146" i="29"/>
  <c r="H145" i="29"/>
  <c r="H144" i="29"/>
  <c r="H143" i="29"/>
  <c r="H142" i="29"/>
  <c r="H141" i="29"/>
  <c r="H140" i="29"/>
  <c r="H139" i="29"/>
  <c r="H138" i="29"/>
  <c r="H137" i="29"/>
  <c r="H136" i="29"/>
  <c r="H135" i="29"/>
  <c r="H134" i="29"/>
  <c r="H133" i="29"/>
  <c r="H132" i="29"/>
  <c r="H131" i="29"/>
  <c r="H130" i="29"/>
  <c r="H129" i="29"/>
  <c r="H128" i="29"/>
  <c r="H127" i="29"/>
  <c r="H126" i="29"/>
  <c r="H125" i="29"/>
  <c r="H124" i="29"/>
  <c r="H123" i="29"/>
  <c r="H122" i="29"/>
  <c r="H121" i="29"/>
  <c r="H120" i="29"/>
  <c r="H119" i="29"/>
  <c r="H118" i="29"/>
  <c r="H117" i="29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H2" i="29"/>
  <c r="E271" i="29"/>
  <c r="E268" i="29"/>
  <c r="E267" i="29"/>
  <c r="E266" i="29"/>
  <c r="E262" i="29"/>
  <c r="E260" i="29"/>
  <c r="E257" i="29"/>
  <c r="E247" i="29"/>
  <c r="E239" i="29"/>
  <c r="E235" i="29"/>
  <c r="E224" i="29"/>
  <c r="E218" i="29"/>
  <c r="E215" i="29"/>
  <c r="E201" i="29"/>
  <c r="E196" i="29"/>
  <c r="E195" i="29"/>
  <c r="E193" i="29"/>
  <c r="E170" i="29"/>
  <c r="E164" i="29"/>
  <c r="E145" i="29"/>
  <c r="E141" i="29"/>
  <c r="E135" i="29"/>
  <c r="E131" i="29"/>
  <c r="E126" i="29"/>
  <c r="E119" i="29"/>
  <c r="E117" i="29"/>
  <c r="E115" i="29"/>
  <c r="E113" i="29"/>
  <c r="E111" i="29"/>
  <c r="E102" i="29"/>
  <c r="E97" i="29"/>
  <c r="E84" i="29"/>
  <c r="E77" i="29"/>
  <c r="E76" i="29"/>
  <c r="E75" i="29"/>
  <c r="E74" i="29"/>
  <c r="E73" i="29"/>
  <c r="E72" i="29"/>
  <c r="E71" i="29"/>
  <c r="E70" i="29"/>
  <c r="E69" i="29"/>
  <c r="E63" i="29"/>
  <c r="E50" i="29"/>
  <c r="E25" i="29"/>
  <c r="E15" i="29"/>
  <c r="E13" i="29"/>
  <c r="F312" i="29"/>
  <c r="F311" i="29"/>
  <c r="F309" i="29"/>
  <c r="F308" i="29"/>
  <c r="F300" i="29"/>
  <c r="F294" i="29"/>
  <c r="F291" i="29"/>
  <c r="F286" i="29"/>
  <c r="F283" i="29"/>
  <c r="F281" i="29"/>
  <c r="F279" i="29"/>
  <c r="F277" i="29"/>
  <c r="F276" i="29"/>
  <c r="F275" i="29"/>
  <c r="F273" i="29"/>
  <c r="F265" i="29"/>
  <c r="F255" i="29"/>
  <c r="F254" i="29"/>
  <c r="F243" i="29"/>
  <c r="F238" i="29"/>
  <c r="F236" i="29"/>
  <c r="F231" i="29"/>
  <c r="F228" i="29"/>
  <c r="F226" i="29"/>
  <c r="F225" i="29"/>
  <c r="F222" i="29"/>
  <c r="F219" i="29"/>
  <c r="F213" i="29"/>
  <c r="F212" i="29"/>
  <c r="F211" i="29"/>
  <c r="F209" i="29"/>
  <c r="F208" i="29"/>
  <c r="F206" i="29"/>
  <c r="F205" i="29"/>
  <c r="F204" i="29"/>
  <c r="F202" i="29"/>
  <c r="F197" i="29"/>
  <c r="F189" i="29"/>
  <c r="F187" i="29"/>
  <c r="F184" i="29"/>
  <c r="F183" i="29"/>
  <c r="F180" i="29"/>
  <c r="F178" i="29"/>
  <c r="F172" i="29"/>
  <c r="F171" i="29"/>
  <c r="F169" i="29"/>
  <c r="F168" i="29"/>
  <c r="F161" i="29"/>
  <c r="F158" i="29"/>
  <c r="F156" i="29"/>
  <c r="F150" i="29"/>
  <c r="F148" i="29"/>
  <c r="F147" i="29"/>
  <c r="F142" i="29"/>
  <c r="F140" i="29"/>
  <c r="F139" i="29"/>
  <c r="F137" i="29"/>
  <c r="F129" i="29"/>
  <c r="F125" i="29"/>
  <c r="F123" i="29"/>
  <c r="F114" i="29"/>
  <c r="F112" i="29"/>
  <c r="F109" i="29"/>
  <c r="F105" i="29"/>
  <c r="F104" i="29"/>
  <c r="F103" i="29"/>
  <c r="F101" i="29"/>
  <c r="F96" i="29"/>
  <c r="F94" i="29"/>
  <c r="F80" i="29"/>
  <c r="F58" i="29"/>
  <c r="F55" i="29"/>
  <c r="F54" i="29"/>
  <c r="F53" i="29"/>
  <c r="F51" i="29"/>
  <c r="F45" i="29"/>
  <c r="F44" i="29"/>
  <c r="F38" i="29"/>
  <c r="F30" i="29"/>
  <c r="F29" i="29"/>
  <c r="F21" i="29"/>
  <c r="F17" i="29"/>
  <c r="F4" i="29"/>
  <c r="F3" i="29"/>
  <c r="G317" i="29"/>
  <c r="G316" i="29"/>
  <c r="G315" i="29"/>
  <c r="G314" i="29"/>
  <c r="G313" i="29"/>
  <c r="G310" i="29"/>
  <c r="G307" i="29"/>
  <c r="G306" i="29"/>
  <c r="G305" i="29"/>
  <c r="G304" i="29"/>
  <c r="G303" i="29"/>
  <c r="G302" i="29"/>
  <c r="G301" i="29"/>
  <c r="G299" i="29"/>
  <c r="G298" i="29"/>
  <c r="G297" i="29"/>
  <c r="G296" i="29"/>
  <c r="G295" i="29"/>
  <c r="G293" i="29"/>
  <c r="G292" i="29"/>
  <c r="G290" i="29"/>
  <c r="G289" i="29"/>
  <c r="G288" i="29"/>
  <c r="G287" i="29"/>
  <c r="G285" i="29"/>
  <c r="G284" i="29"/>
  <c r="G282" i="29"/>
  <c r="G280" i="29"/>
  <c r="G278" i="29"/>
  <c r="G274" i="29"/>
  <c r="G272" i="29"/>
  <c r="G270" i="29"/>
  <c r="G269" i="29"/>
  <c r="G264" i="29"/>
  <c r="G263" i="29"/>
  <c r="G261" i="29"/>
  <c r="G259" i="29"/>
  <c r="G258" i="29"/>
  <c r="G256" i="29"/>
  <c r="G253" i="29"/>
  <c r="G252" i="29"/>
  <c r="G251" i="29"/>
  <c r="G250" i="29"/>
  <c r="G249" i="29"/>
  <c r="G248" i="29"/>
  <c r="G246" i="29"/>
  <c r="G245" i="29"/>
  <c r="G244" i="29"/>
  <c r="G242" i="29"/>
  <c r="G241" i="29"/>
  <c r="G240" i="29"/>
  <c r="G237" i="29"/>
  <c r="G234" i="29"/>
  <c r="G233" i="29"/>
  <c r="G232" i="29"/>
  <c r="G230" i="29"/>
  <c r="G229" i="29"/>
  <c r="G227" i="29"/>
  <c r="G223" i="29"/>
  <c r="G221" i="29"/>
  <c r="G220" i="29"/>
  <c r="G217" i="29"/>
  <c r="G216" i="29"/>
  <c r="G214" i="29"/>
  <c r="G210" i="29"/>
  <c r="G207" i="29"/>
  <c r="G203" i="29"/>
  <c r="G200" i="29"/>
  <c r="G199" i="29"/>
  <c r="G198" i="29"/>
  <c r="G194" i="29"/>
  <c r="G192" i="29"/>
  <c r="G191" i="29"/>
  <c r="G190" i="29"/>
  <c r="G188" i="29"/>
  <c r="G186" i="29"/>
  <c r="G185" i="29"/>
  <c r="G182" i="29"/>
  <c r="G181" i="29"/>
  <c r="G179" i="29"/>
  <c r="G177" i="29"/>
  <c r="G176" i="29"/>
  <c r="G175" i="29"/>
  <c r="G174" i="29"/>
  <c r="G173" i="29"/>
  <c r="G167" i="29"/>
  <c r="G166" i="29"/>
  <c r="G165" i="29"/>
  <c r="G163" i="29"/>
  <c r="G162" i="29"/>
  <c r="G160" i="29"/>
  <c r="G159" i="29"/>
  <c r="G157" i="29"/>
  <c r="G155" i="29"/>
  <c r="G154" i="29"/>
  <c r="G153" i="29"/>
  <c r="G152" i="29"/>
  <c r="G151" i="29"/>
  <c r="G149" i="29"/>
  <c r="G146" i="29"/>
  <c r="G144" i="29"/>
  <c r="G143" i="29"/>
  <c r="G138" i="29"/>
  <c r="G136" i="29"/>
  <c r="G134" i="29"/>
  <c r="G133" i="29"/>
  <c r="G132" i="29"/>
  <c r="G130" i="29"/>
  <c r="G128" i="29"/>
  <c r="G127" i="29"/>
  <c r="G124" i="29"/>
  <c r="G122" i="29"/>
  <c r="G121" i="29"/>
  <c r="G120" i="29"/>
  <c r="G118" i="29"/>
  <c r="G116" i="29"/>
  <c r="G110" i="29"/>
  <c r="G108" i="29"/>
  <c r="G107" i="29"/>
  <c r="G106" i="29"/>
  <c r="G100" i="29"/>
  <c r="G99" i="29"/>
  <c r="G98" i="29"/>
  <c r="G93" i="29"/>
  <c r="G92" i="29"/>
  <c r="G91" i="29"/>
  <c r="G90" i="29"/>
  <c r="G89" i="29"/>
  <c r="G88" i="29"/>
  <c r="G86" i="29"/>
  <c r="G85" i="29"/>
  <c r="G83" i="29"/>
  <c r="G82" i="29"/>
  <c r="G81" i="29"/>
  <c r="G79" i="29"/>
  <c r="G78" i="29"/>
  <c r="G68" i="29"/>
  <c r="G67" i="29"/>
  <c r="G66" i="29"/>
  <c r="G65" i="29"/>
  <c r="G64" i="29"/>
  <c r="G62" i="29"/>
  <c r="G61" i="29"/>
  <c r="G60" i="29"/>
  <c r="G59" i="29"/>
  <c r="G56" i="29"/>
  <c r="G52" i="29"/>
  <c r="G49" i="29"/>
  <c r="G48" i="29"/>
  <c r="G47" i="29"/>
  <c r="G46" i="29"/>
  <c r="G43" i="29"/>
  <c r="G42" i="29"/>
  <c r="G41" i="29"/>
  <c r="G40" i="29"/>
  <c r="G39" i="29"/>
  <c r="G37" i="29"/>
  <c r="G36" i="29"/>
  <c r="G35" i="29"/>
  <c r="G34" i="29"/>
  <c r="G33" i="29"/>
  <c r="G32" i="29"/>
  <c r="G31" i="29"/>
  <c r="G28" i="29"/>
  <c r="G27" i="29"/>
  <c r="G26" i="29"/>
  <c r="G24" i="29"/>
  <c r="G23" i="29"/>
  <c r="G22" i="29"/>
  <c r="G20" i="29"/>
  <c r="G19" i="29"/>
  <c r="G18" i="29"/>
  <c r="G16" i="29"/>
  <c r="G14" i="29"/>
  <c r="G12" i="29"/>
  <c r="G11" i="29"/>
  <c r="G10" i="29"/>
  <c r="G9" i="29"/>
  <c r="G8" i="29"/>
  <c r="G7" i="29"/>
  <c r="G6" i="29"/>
  <c r="G5" i="29"/>
  <c r="G2" i="29"/>
  <c r="F317" i="29"/>
  <c r="F316" i="29"/>
  <c r="F315" i="29"/>
  <c r="F314" i="29"/>
  <c r="F313" i="29"/>
  <c r="F310" i="29"/>
  <c r="F307" i="29"/>
  <c r="F306" i="29"/>
  <c r="F305" i="29"/>
  <c r="F304" i="29"/>
  <c r="F303" i="29"/>
  <c r="F302" i="29"/>
  <c r="F301" i="29"/>
  <c r="F299" i="29"/>
  <c r="F298" i="29"/>
  <c r="F297" i="29"/>
  <c r="F296" i="29"/>
  <c r="F295" i="29"/>
  <c r="F293" i="29"/>
  <c r="F292" i="29"/>
  <c r="F290" i="29"/>
  <c r="F289" i="29"/>
  <c r="F288" i="29"/>
  <c r="F287" i="29"/>
  <c r="F285" i="29"/>
  <c r="F284" i="29"/>
  <c r="F282" i="29"/>
  <c r="F280" i="29"/>
  <c r="F278" i="29"/>
  <c r="F274" i="29"/>
  <c r="F272" i="29"/>
  <c r="F270" i="29"/>
  <c r="F269" i="29"/>
  <c r="F264" i="29"/>
  <c r="F263" i="29"/>
  <c r="F261" i="29"/>
  <c r="F259" i="29"/>
  <c r="F258" i="29"/>
  <c r="F256" i="29"/>
  <c r="F253" i="29"/>
  <c r="F252" i="29"/>
  <c r="F251" i="29"/>
  <c r="F250" i="29"/>
  <c r="F249" i="29"/>
  <c r="F248" i="29"/>
  <c r="F246" i="29"/>
  <c r="F245" i="29"/>
  <c r="F244" i="29"/>
  <c r="F242" i="29"/>
  <c r="F241" i="29"/>
  <c r="F240" i="29"/>
  <c r="F237" i="29"/>
  <c r="F234" i="29"/>
  <c r="F233" i="29"/>
  <c r="F232" i="29"/>
  <c r="F230" i="29"/>
  <c r="F229" i="29"/>
  <c r="F227" i="29"/>
  <c r="F223" i="29"/>
  <c r="F221" i="29"/>
  <c r="F220" i="29"/>
  <c r="F217" i="29"/>
  <c r="F216" i="29"/>
  <c r="F214" i="29"/>
  <c r="F210" i="29"/>
  <c r="F207" i="29"/>
  <c r="F203" i="29"/>
  <c r="F200" i="29"/>
  <c r="F199" i="29"/>
  <c r="F198" i="29"/>
  <c r="F194" i="29"/>
  <c r="F192" i="29"/>
  <c r="F191" i="29"/>
  <c r="F190" i="29"/>
  <c r="F188" i="29"/>
  <c r="F186" i="29"/>
  <c r="F185" i="29"/>
  <c r="F182" i="29"/>
  <c r="F181" i="29"/>
  <c r="F179" i="29"/>
  <c r="F177" i="29"/>
  <c r="F176" i="29"/>
  <c r="F175" i="29"/>
  <c r="F174" i="29"/>
  <c r="F173" i="29"/>
  <c r="F167" i="29"/>
  <c r="F166" i="29"/>
  <c r="F165" i="29"/>
  <c r="F163" i="29"/>
  <c r="F162" i="29"/>
  <c r="F160" i="29"/>
  <c r="F159" i="29"/>
  <c r="F157" i="29"/>
  <c r="F155" i="29"/>
  <c r="F154" i="29"/>
  <c r="F153" i="29"/>
  <c r="F152" i="29"/>
  <c r="F151" i="29"/>
  <c r="F149" i="29"/>
  <c r="F146" i="29"/>
  <c r="F144" i="29"/>
  <c r="F143" i="29"/>
  <c r="F138" i="29"/>
  <c r="F136" i="29"/>
  <c r="F134" i="29"/>
  <c r="F133" i="29"/>
  <c r="F132" i="29"/>
  <c r="F130" i="29"/>
  <c r="F128" i="29"/>
  <c r="F127" i="29"/>
  <c r="F124" i="29"/>
  <c r="F122" i="29"/>
  <c r="F121" i="29"/>
  <c r="F120" i="29"/>
  <c r="F118" i="29"/>
  <c r="F116" i="29"/>
  <c r="F110" i="29"/>
  <c r="F108" i="29"/>
  <c r="F107" i="29"/>
  <c r="F106" i="29"/>
  <c r="F100" i="29"/>
  <c r="F99" i="29"/>
  <c r="F98" i="29"/>
  <c r="F93" i="29"/>
  <c r="F92" i="29"/>
  <c r="F91" i="29"/>
  <c r="F90" i="29"/>
  <c r="F89" i="29"/>
  <c r="F88" i="29"/>
  <c r="F86" i="29"/>
  <c r="F85" i="29"/>
  <c r="F83" i="29"/>
  <c r="F82" i="29"/>
  <c r="F81" i="29"/>
  <c r="F79" i="29"/>
  <c r="F78" i="29"/>
  <c r="F68" i="29"/>
  <c r="F67" i="29"/>
  <c r="F66" i="29"/>
  <c r="F65" i="29"/>
  <c r="F64" i="29"/>
  <c r="F62" i="29"/>
  <c r="F61" i="29"/>
  <c r="F60" i="29"/>
  <c r="F59" i="29"/>
  <c r="F56" i="29"/>
  <c r="F52" i="29"/>
  <c r="F49" i="29"/>
  <c r="F48" i="29"/>
  <c r="F47" i="29"/>
  <c r="F46" i="29"/>
  <c r="F43" i="29"/>
  <c r="F42" i="29"/>
  <c r="F41" i="29"/>
  <c r="F40" i="29"/>
  <c r="F39" i="29"/>
  <c r="F37" i="29"/>
  <c r="F36" i="29"/>
  <c r="F35" i="29"/>
  <c r="F34" i="29"/>
  <c r="F33" i="29"/>
  <c r="F32" i="29"/>
  <c r="F31" i="29"/>
  <c r="F28" i="29"/>
  <c r="F27" i="29"/>
  <c r="F26" i="29"/>
  <c r="F24" i="29"/>
  <c r="F23" i="29"/>
  <c r="F22" i="29"/>
  <c r="F20" i="29"/>
  <c r="F19" i="29"/>
  <c r="F18" i="29"/>
  <c r="F16" i="29"/>
  <c r="F14" i="29"/>
  <c r="F12" i="29"/>
  <c r="F11" i="29"/>
  <c r="F10" i="29"/>
  <c r="F9" i="29"/>
  <c r="F8" i="29"/>
  <c r="F7" i="29"/>
  <c r="F6" i="29"/>
  <c r="F5" i="29"/>
  <c r="F2" i="29"/>
  <c r="E317" i="29"/>
  <c r="E316" i="29"/>
  <c r="E315" i="29"/>
  <c r="E314" i="29"/>
  <c r="E313" i="29"/>
  <c r="E312" i="29"/>
  <c r="E311" i="29"/>
  <c r="E310" i="29"/>
  <c r="E309" i="29"/>
  <c r="E308" i="29"/>
  <c r="E307" i="29"/>
  <c r="E306" i="29"/>
  <c r="E305" i="29"/>
  <c r="E304" i="29"/>
  <c r="E303" i="29"/>
  <c r="E302" i="29"/>
  <c r="E301" i="29"/>
  <c r="E300" i="29"/>
  <c r="E299" i="29"/>
  <c r="E298" i="29"/>
  <c r="E297" i="29"/>
  <c r="E296" i="29"/>
  <c r="E295" i="29"/>
  <c r="E294" i="29"/>
  <c r="E293" i="29"/>
  <c r="E292" i="29"/>
  <c r="E291" i="29"/>
  <c r="E290" i="29"/>
  <c r="E289" i="29"/>
  <c r="E288" i="29"/>
  <c r="E287" i="29"/>
  <c r="E286" i="29"/>
  <c r="E285" i="29"/>
  <c r="E284" i="29"/>
  <c r="E283" i="29"/>
  <c r="E282" i="29"/>
  <c r="E281" i="29"/>
  <c r="E280" i="29"/>
  <c r="E279" i="29"/>
  <c r="E278" i="29"/>
  <c r="E277" i="29"/>
  <c r="E276" i="29"/>
  <c r="E275" i="29"/>
  <c r="E274" i="29"/>
  <c r="E273" i="29"/>
  <c r="E272" i="29"/>
  <c r="E270" i="29"/>
  <c r="E269" i="29"/>
  <c r="E265" i="29"/>
  <c r="E264" i="29"/>
  <c r="E263" i="29"/>
  <c r="E261" i="29"/>
  <c r="E259" i="29"/>
  <c r="E258" i="29"/>
  <c r="E256" i="29"/>
  <c r="E255" i="29"/>
  <c r="E254" i="29"/>
  <c r="E253" i="29"/>
  <c r="E252" i="29"/>
  <c r="E251" i="29"/>
  <c r="E250" i="29"/>
  <c r="E249" i="29"/>
  <c r="E248" i="29"/>
  <c r="E246" i="29"/>
  <c r="E245" i="29"/>
  <c r="E244" i="29"/>
  <c r="E243" i="29"/>
  <c r="E242" i="29"/>
  <c r="E241" i="29"/>
  <c r="E240" i="29"/>
  <c r="E238" i="29"/>
  <c r="E237" i="29"/>
  <c r="E236" i="29"/>
  <c r="E234" i="29"/>
  <c r="E233" i="29"/>
  <c r="E232" i="29"/>
  <c r="E231" i="29"/>
  <c r="E230" i="29"/>
  <c r="E229" i="29"/>
  <c r="E228" i="29"/>
  <c r="E227" i="29"/>
  <c r="E226" i="29"/>
  <c r="E225" i="29"/>
  <c r="E223" i="29"/>
  <c r="E222" i="29"/>
  <c r="E221" i="29"/>
  <c r="E220" i="29"/>
  <c r="E219" i="29"/>
  <c r="E217" i="29"/>
  <c r="E216" i="29"/>
  <c r="E214" i="29"/>
  <c r="E213" i="29"/>
  <c r="E212" i="29"/>
  <c r="E211" i="29"/>
  <c r="E210" i="29"/>
  <c r="E209" i="29"/>
  <c r="E208" i="29"/>
  <c r="E207" i="29"/>
  <c r="E206" i="29"/>
  <c r="E205" i="29"/>
  <c r="E204" i="29"/>
  <c r="E203" i="29"/>
  <c r="E202" i="29"/>
  <c r="E200" i="29"/>
  <c r="E199" i="29"/>
  <c r="E198" i="29"/>
  <c r="E197" i="29"/>
  <c r="E194" i="29"/>
  <c r="E192" i="29"/>
  <c r="E191" i="29"/>
  <c r="E190" i="29"/>
  <c r="E189" i="29"/>
  <c r="E188" i="29"/>
  <c r="E187" i="29"/>
  <c r="E186" i="29"/>
  <c r="E185" i="29"/>
  <c r="E184" i="29"/>
  <c r="E183" i="29"/>
  <c r="E182" i="29"/>
  <c r="E181" i="29"/>
  <c r="E180" i="29"/>
  <c r="E179" i="29"/>
  <c r="E178" i="29"/>
  <c r="E177" i="29"/>
  <c r="E176" i="29"/>
  <c r="E175" i="29"/>
  <c r="E174" i="29"/>
  <c r="E173" i="29"/>
  <c r="E172" i="29"/>
  <c r="E171" i="29"/>
  <c r="E169" i="29"/>
  <c r="E168" i="29"/>
  <c r="E167" i="29"/>
  <c r="E166" i="29"/>
  <c r="E165" i="29"/>
  <c r="E163" i="29"/>
  <c r="E162" i="29"/>
  <c r="E161" i="29"/>
  <c r="E160" i="29"/>
  <c r="E159" i="29"/>
  <c r="E158" i="29"/>
  <c r="E157" i="29"/>
  <c r="E156" i="29"/>
  <c r="E155" i="29"/>
  <c r="E154" i="29"/>
  <c r="E153" i="29"/>
  <c r="E152" i="29"/>
  <c r="E151" i="29"/>
  <c r="E150" i="29"/>
  <c r="E149" i="29"/>
  <c r="E148" i="29"/>
  <c r="E147" i="29"/>
  <c r="E146" i="29"/>
  <c r="E144" i="29"/>
  <c r="E143" i="29"/>
  <c r="E142" i="29"/>
  <c r="E140" i="29"/>
  <c r="E139" i="29"/>
  <c r="E138" i="29"/>
  <c r="E137" i="29"/>
  <c r="E136" i="29"/>
  <c r="E134" i="29"/>
  <c r="E133" i="29"/>
  <c r="E132" i="29"/>
  <c r="E130" i="29"/>
  <c r="E129" i="29"/>
  <c r="E128" i="29"/>
  <c r="E127" i="29"/>
  <c r="E125" i="29"/>
  <c r="E124" i="29"/>
  <c r="E123" i="29"/>
  <c r="E122" i="29"/>
  <c r="E121" i="29"/>
  <c r="E120" i="29"/>
  <c r="E118" i="29"/>
  <c r="E116" i="29"/>
  <c r="E114" i="29"/>
  <c r="E112" i="29"/>
  <c r="E110" i="29"/>
  <c r="E109" i="29"/>
  <c r="E108" i="29"/>
  <c r="E107" i="29"/>
  <c r="E106" i="29"/>
  <c r="E105" i="29"/>
  <c r="E104" i="29"/>
  <c r="E103" i="29"/>
  <c r="E101" i="29"/>
  <c r="E100" i="29"/>
  <c r="E99" i="29"/>
  <c r="E98" i="29"/>
  <c r="E96" i="29"/>
  <c r="E95" i="29"/>
  <c r="E94" i="29"/>
  <c r="E93" i="29"/>
  <c r="E92" i="29"/>
  <c r="E91" i="29"/>
  <c r="E90" i="29"/>
  <c r="E89" i="29"/>
  <c r="E88" i="29"/>
  <c r="E86" i="29"/>
  <c r="E85" i="29"/>
  <c r="E83" i="29"/>
  <c r="E82" i="29"/>
  <c r="E81" i="29"/>
  <c r="E80" i="29"/>
  <c r="E79" i="29"/>
  <c r="E78" i="29"/>
  <c r="E68" i="29"/>
  <c r="E67" i="29"/>
  <c r="E66" i="29"/>
  <c r="E65" i="29"/>
  <c r="E64" i="29"/>
  <c r="E62" i="29"/>
  <c r="E61" i="29"/>
  <c r="E60" i="29"/>
  <c r="E59" i="29"/>
  <c r="E58" i="29"/>
  <c r="E57" i="29"/>
  <c r="E56" i="29"/>
  <c r="E55" i="29"/>
  <c r="E54" i="29"/>
  <c r="E53" i="29"/>
  <c r="E52" i="29"/>
  <c r="E51" i="29"/>
  <c r="E49" i="29"/>
  <c r="E48" i="29"/>
  <c r="E47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4" i="29"/>
  <c r="E23" i="29"/>
  <c r="E22" i="29"/>
  <c r="E21" i="29"/>
  <c r="E20" i="29"/>
  <c r="E19" i="29"/>
  <c r="E18" i="29"/>
  <c r="E17" i="29"/>
  <c r="E16" i="29"/>
  <c r="E14" i="29"/>
  <c r="E12" i="29"/>
  <c r="E11" i="29"/>
  <c r="E10" i="29"/>
  <c r="E9" i="29"/>
  <c r="E8" i="29"/>
  <c r="E7" i="29"/>
  <c r="E6" i="29"/>
  <c r="E5" i="29"/>
  <c r="E4" i="29"/>
  <c r="E3" i="29"/>
  <c r="E2" i="29"/>
  <c r="I317" i="29"/>
  <c r="C317" i="29"/>
  <c r="I316" i="29"/>
  <c r="C316" i="29"/>
  <c r="I315" i="29"/>
  <c r="C315" i="29"/>
  <c r="I314" i="29"/>
  <c r="C314" i="29"/>
  <c r="I313" i="29"/>
  <c r="C313" i="29"/>
  <c r="I312" i="29"/>
  <c r="C312" i="29"/>
  <c r="I311" i="29"/>
  <c r="C311" i="29"/>
  <c r="I310" i="29"/>
  <c r="C310" i="29"/>
  <c r="I309" i="29"/>
  <c r="C309" i="29"/>
  <c r="I308" i="29"/>
  <c r="C308" i="29"/>
  <c r="I307" i="29"/>
  <c r="C307" i="29"/>
  <c r="I306" i="29"/>
  <c r="C306" i="29"/>
  <c r="I305" i="29"/>
  <c r="C305" i="29"/>
  <c r="I304" i="29"/>
  <c r="C304" i="29"/>
  <c r="I303" i="29"/>
  <c r="C303" i="29"/>
  <c r="I302" i="29"/>
  <c r="C302" i="29"/>
  <c r="I301" i="29"/>
  <c r="C301" i="29"/>
  <c r="I300" i="29"/>
  <c r="C300" i="29"/>
  <c r="I299" i="29"/>
  <c r="C299" i="29"/>
  <c r="I298" i="29"/>
  <c r="C298" i="29"/>
  <c r="I297" i="29"/>
  <c r="C297" i="29"/>
  <c r="I296" i="29"/>
  <c r="C296" i="29"/>
  <c r="I295" i="29"/>
  <c r="C295" i="29"/>
  <c r="I294" i="29"/>
  <c r="C294" i="29"/>
  <c r="I293" i="29"/>
  <c r="C293" i="29"/>
  <c r="I292" i="29"/>
  <c r="C292" i="29"/>
  <c r="I291" i="29"/>
  <c r="C291" i="29"/>
  <c r="I290" i="29"/>
  <c r="C290" i="29"/>
  <c r="I289" i="29"/>
  <c r="C289" i="29"/>
  <c r="I288" i="29"/>
  <c r="C288" i="29"/>
  <c r="I287" i="29"/>
  <c r="C287" i="29"/>
  <c r="I286" i="29"/>
  <c r="C286" i="29"/>
  <c r="I285" i="29"/>
  <c r="C285" i="29"/>
  <c r="I284" i="29"/>
  <c r="C284" i="29"/>
  <c r="I283" i="29"/>
  <c r="C283" i="29"/>
  <c r="I282" i="29"/>
  <c r="C282" i="29"/>
  <c r="I281" i="29"/>
  <c r="C281" i="29"/>
  <c r="I280" i="29"/>
  <c r="C280" i="29"/>
  <c r="I279" i="29"/>
  <c r="C279" i="29"/>
  <c r="I278" i="29"/>
  <c r="C278" i="29"/>
  <c r="I277" i="29"/>
  <c r="C277" i="29"/>
  <c r="I276" i="29"/>
  <c r="C276" i="29"/>
  <c r="I275" i="29"/>
  <c r="C275" i="29"/>
  <c r="I274" i="29"/>
  <c r="C274" i="29"/>
  <c r="I273" i="29"/>
  <c r="C273" i="29"/>
  <c r="I272" i="29"/>
  <c r="C272" i="29"/>
  <c r="I271" i="29"/>
  <c r="C271" i="29"/>
  <c r="I270" i="29"/>
  <c r="C270" i="29"/>
  <c r="I269" i="29"/>
  <c r="C269" i="29"/>
  <c r="I268" i="29"/>
  <c r="C268" i="29"/>
  <c r="I267" i="29"/>
  <c r="C267" i="29"/>
  <c r="I266" i="29"/>
  <c r="C266" i="29"/>
  <c r="I265" i="29"/>
  <c r="C265" i="29"/>
  <c r="I264" i="29"/>
  <c r="C264" i="29"/>
  <c r="I263" i="29"/>
  <c r="C263" i="29"/>
  <c r="I262" i="29"/>
  <c r="C262" i="29"/>
  <c r="I261" i="29"/>
  <c r="C261" i="29"/>
  <c r="I260" i="29"/>
  <c r="C260" i="29"/>
  <c r="I259" i="29"/>
  <c r="C259" i="29"/>
  <c r="I258" i="29"/>
  <c r="C258" i="29"/>
  <c r="I257" i="29"/>
  <c r="C257" i="29"/>
  <c r="I256" i="29"/>
  <c r="C256" i="29"/>
  <c r="I255" i="29"/>
  <c r="C255" i="29"/>
  <c r="I254" i="29"/>
  <c r="C254" i="29"/>
  <c r="I253" i="29"/>
  <c r="C253" i="29"/>
  <c r="I252" i="29"/>
  <c r="C252" i="29"/>
  <c r="I251" i="29"/>
  <c r="C251" i="29"/>
  <c r="I250" i="29"/>
  <c r="C250" i="29"/>
  <c r="I249" i="29"/>
  <c r="C249" i="29"/>
  <c r="I248" i="29"/>
  <c r="C248" i="29"/>
  <c r="I247" i="29"/>
  <c r="C247" i="29"/>
  <c r="I246" i="29"/>
  <c r="C246" i="29"/>
  <c r="I245" i="29"/>
  <c r="C245" i="29"/>
  <c r="I244" i="29"/>
  <c r="C244" i="29"/>
  <c r="I243" i="29"/>
  <c r="C243" i="29"/>
  <c r="I242" i="29"/>
  <c r="C242" i="29"/>
  <c r="I241" i="29"/>
  <c r="C241" i="29"/>
  <c r="I240" i="29"/>
  <c r="C240" i="29"/>
  <c r="I239" i="29"/>
  <c r="C239" i="29"/>
  <c r="I238" i="29"/>
  <c r="C238" i="29"/>
  <c r="I237" i="29"/>
  <c r="C237" i="29"/>
  <c r="I236" i="29"/>
  <c r="C236" i="29"/>
  <c r="I235" i="29"/>
  <c r="C235" i="29"/>
  <c r="I234" i="29"/>
  <c r="C234" i="29"/>
  <c r="I233" i="29"/>
  <c r="C233" i="29"/>
  <c r="I232" i="29"/>
  <c r="C232" i="29"/>
  <c r="I231" i="29"/>
  <c r="C231" i="29"/>
  <c r="I230" i="29"/>
  <c r="C230" i="29"/>
  <c r="I229" i="29"/>
  <c r="C229" i="29"/>
  <c r="I228" i="29"/>
  <c r="C228" i="29"/>
  <c r="I227" i="29"/>
  <c r="C227" i="29"/>
  <c r="I226" i="29"/>
  <c r="C226" i="29"/>
  <c r="I225" i="29"/>
  <c r="C225" i="29"/>
  <c r="I224" i="29"/>
  <c r="C224" i="29"/>
  <c r="I223" i="29"/>
  <c r="C223" i="29"/>
  <c r="I222" i="29"/>
  <c r="C222" i="29"/>
  <c r="I221" i="29"/>
  <c r="C221" i="29"/>
  <c r="I220" i="29"/>
  <c r="C220" i="29"/>
  <c r="I219" i="29"/>
  <c r="C219" i="29"/>
  <c r="I218" i="29"/>
  <c r="C218" i="29"/>
  <c r="I217" i="29"/>
  <c r="C217" i="29"/>
  <c r="I216" i="29"/>
  <c r="C216" i="29"/>
  <c r="I215" i="29"/>
  <c r="C215" i="29"/>
  <c r="I214" i="29"/>
  <c r="C214" i="29"/>
  <c r="I213" i="29"/>
  <c r="C213" i="29"/>
  <c r="I212" i="29"/>
  <c r="C212" i="29"/>
  <c r="I211" i="29"/>
  <c r="C211" i="29"/>
  <c r="I210" i="29"/>
  <c r="C210" i="29"/>
  <c r="I209" i="29"/>
  <c r="C209" i="29"/>
  <c r="I208" i="29"/>
  <c r="C208" i="29"/>
  <c r="I207" i="29"/>
  <c r="C207" i="29"/>
  <c r="I206" i="29"/>
  <c r="C206" i="29"/>
  <c r="I205" i="29"/>
  <c r="C205" i="29"/>
  <c r="I204" i="29"/>
  <c r="C204" i="29"/>
  <c r="I203" i="29"/>
  <c r="C203" i="29"/>
  <c r="I202" i="29"/>
  <c r="C202" i="29"/>
  <c r="I201" i="29"/>
  <c r="C201" i="29"/>
  <c r="I200" i="29"/>
  <c r="C200" i="29"/>
  <c r="I199" i="29"/>
  <c r="C199" i="29"/>
  <c r="I198" i="29"/>
  <c r="C198" i="29"/>
  <c r="I197" i="29"/>
  <c r="C197" i="29"/>
  <c r="I196" i="29"/>
  <c r="C196" i="29"/>
  <c r="I195" i="29"/>
  <c r="C195" i="29"/>
  <c r="I194" i="29"/>
  <c r="C194" i="29"/>
  <c r="I193" i="29"/>
  <c r="C193" i="29"/>
  <c r="I192" i="29"/>
  <c r="C192" i="29"/>
  <c r="I191" i="29"/>
  <c r="C191" i="29"/>
  <c r="I190" i="29"/>
  <c r="C190" i="29"/>
  <c r="I189" i="29"/>
  <c r="C189" i="29"/>
  <c r="I188" i="29"/>
  <c r="C188" i="29"/>
  <c r="I187" i="29"/>
  <c r="C187" i="29"/>
  <c r="I186" i="29"/>
  <c r="C186" i="29"/>
  <c r="I185" i="29"/>
  <c r="C185" i="29"/>
  <c r="I184" i="29"/>
  <c r="C184" i="29"/>
  <c r="I183" i="29"/>
  <c r="C183" i="29"/>
  <c r="I182" i="29"/>
  <c r="C182" i="29"/>
  <c r="I181" i="29"/>
  <c r="C181" i="29"/>
  <c r="I180" i="29"/>
  <c r="C180" i="29"/>
  <c r="I179" i="29"/>
  <c r="C179" i="29"/>
  <c r="I178" i="29"/>
  <c r="C178" i="29"/>
  <c r="I177" i="29"/>
  <c r="C177" i="29"/>
  <c r="I176" i="29"/>
  <c r="C176" i="29"/>
  <c r="I175" i="29"/>
  <c r="C175" i="29"/>
  <c r="I174" i="29"/>
  <c r="C174" i="29"/>
  <c r="I173" i="29"/>
  <c r="C173" i="29"/>
  <c r="I172" i="29"/>
  <c r="C172" i="29"/>
  <c r="I171" i="29"/>
  <c r="C171" i="29"/>
  <c r="I170" i="29"/>
  <c r="C170" i="29"/>
  <c r="I169" i="29"/>
  <c r="C169" i="29"/>
  <c r="I168" i="29"/>
  <c r="C168" i="29"/>
  <c r="I167" i="29"/>
  <c r="C167" i="29"/>
  <c r="I166" i="29"/>
  <c r="C166" i="29"/>
  <c r="I165" i="29"/>
  <c r="C165" i="29"/>
  <c r="I164" i="29"/>
  <c r="C164" i="29"/>
  <c r="I163" i="29"/>
  <c r="C163" i="29"/>
  <c r="I162" i="29"/>
  <c r="C162" i="29"/>
  <c r="I161" i="29"/>
  <c r="C161" i="29"/>
  <c r="I160" i="29"/>
  <c r="C160" i="29"/>
  <c r="I159" i="29"/>
  <c r="C159" i="29"/>
  <c r="I158" i="29"/>
  <c r="C158" i="29"/>
  <c r="I157" i="29"/>
  <c r="C157" i="29"/>
  <c r="I156" i="29"/>
  <c r="C156" i="29"/>
  <c r="I155" i="29"/>
  <c r="C155" i="29"/>
  <c r="I154" i="29"/>
  <c r="C154" i="29"/>
  <c r="I153" i="29"/>
  <c r="C153" i="29"/>
  <c r="I152" i="29"/>
  <c r="C152" i="29"/>
  <c r="I151" i="29"/>
  <c r="C151" i="29"/>
  <c r="I150" i="29"/>
  <c r="C150" i="29"/>
  <c r="I149" i="29"/>
  <c r="C149" i="29"/>
  <c r="I148" i="29"/>
  <c r="C148" i="29"/>
  <c r="I147" i="29"/>
  <c r="C147" i="29"/>
  <c r="I146" i="29"/>
  <c r="C146" i="29"/>
  <c r="I145" i="29"/>
  <c r="C145" i="29"/>
  <c r="I144" i="29"/>
  <c r="C144" i="29"/>
  <c r="I143" i="29"/>
  <c r="C143" i="29"/>
  <c r="I142" i="29"/>
  <c r="C142" i="29"/>
  <c r="I141" i="29"/>
  <c r="C141" i="29"/>
  <c r="I140" i="29"/>
  <c r="C140" i="29"/>
  <c r="I139" i="29"/>
  <c r="C139" i="29"/>
  <c r="I138" i="29"/>
  <c r="C138" i="29"/>
  <c r="I137" i="29"/>
  <c r="C137" i="29"/>
  <c r="I136" i="29"/>
  <c r="C136" i="29"/>
  <c r="I135" i="29"/>
  <c r="C135" i="29"/>
  <c r="I134" i="29"/>
  <c r="C134" i="29"/>
  <c r="I133" i="29"/>
  <c r="C133" i="29"/>
  <c r="I132" i="29"/>
  <c r="C132" i="29"/>
  <c r="I131" i="29"/>
  <c r="C131" i="29"/>
  <c r="I130" i="29"/>
  <c r="C130" i="29"/>
  <c r="I129" i="29"/>
  <c r="C129" i="29"/>
  <c r="I128" i="29"/>
  <c r="C128" i="29"/>
  <c r="I127" i="29"/>
  <c r="C127" i="29"/>
  <c r="I126" i="29"/>
  <c r="C126" i="29"/>
  <c r="I125" i="29"/>
  <c r="C125" i="29"/>
  <c r="I124" i="29"/>
  <c r="C124" i="29"/>
  <c r="I123" i="29"/>
  <c r="C123" i="29"/>
  <c r="I122" i="29"/>
  <c r="C122" i="29"/>
  <c r="I121" i="29"/>
  <c r="C121" i="29"/>
  <c r="I120" i="29"/>
  <c r="C120" i="29"/>
  <c r="I119" i="29"/>
  <c r="C119" i="29"/>
  <c r="I118" i="29"/>
  <c r="C118" i="29"/>
  <c r="I117" i="29"/>
  <c r="C117" i="29"/>
  <c r="I116" i="29"/>
  <c r="C116" i="29"/>
  <c r="I115" i="29"/>
  <c r="C115" i="29"/>
  <c r="I114" i="29"/>
  <c r="C114" i="29"/>
  <c r="I113" i="29"/>
  <c r="C113" i="29"/>
  <c r="I112" i="29"/>
  <c r="C112" i="29"/>
  <c r="I111" i="29"/>
  <c r="C111" i="29"/>
  <c r="I110" i="29"/>
  <c r="C110" i="29"/>
  <c r="I109" i="29"/>
  <c r="C109" i="29"/>
  <c r="I108" i="29"/>
  <c r="C108" i="29"/>
  <c r="I107" i="29"/>
  <c r="C107" i="29"/>
  <c r="I106" i="29"/>
  <c r="C106" i="29"/>
  <c r="I105" i="29"/>
  <c r="C105" i="29"/>
  <c r="I104" i="29"/>
  <c r="C104" i="29"/>
  <c r="I103" i="29"/>
  <c r="C103" i="29"/>
  <c r="I102" i="29"/>
  <c r="C102" i="29"/>
  <c r="I101" i="29"/>
  <c r="C101" i="29"/>
  <c r="I100" i="29"/>
  <c r="C100" i="29"/>
  <c r="I99" i="29"/>
  <c r="C99" i="29"/>
  <c r="I98" i="29"/>
  <c r="C98" i="29"/>
  <c r="I97" i="29"/>
  <c r="C97" i="29"/>
  <c r="I96" i="29"/>
  <c r="C96" i="29"/>
  <c r="I95" i="29"/>
  <c r="C95" i="29"/>
  <c r="I94" i="29"/>
  <c r="C94" i="29"/>
  <c r="I93" i="29"/>
  <c r="C93" i="29"/>
  <c r="I92" i="29"/>
  <c r="C92" i="29"/>
  <c r="I91" i="29"/>
  <c r="C91" i="29"/>
  <c r="I90" i="29"/>
  <c r="C90" i="29"/>
  <c r="I89" i="29"/>
  <c r="C89" i="29"/>
  <c r="I88" i="29"/>
  <c r="C88" i="29"/>
  <c r="I87" i="29"/>
  <c r="C87" i="29"/>
  <c r="I86" i="29"/>
  <c r="C86" i="29"/>
  <c r="I85" i="29"/>
  <c r="C85" i="29"/>
  <c r="I84" i="29"/>
  <c r="C84" i="29"/>
  <c r="I83" i="29"/>
  <c r="C83" i="29"/>
  <c r="I82" i="29"/>
  <c r="C82" i="29"/>
  <c r="I81" i="29"/>
  <c r="C81" i="29"/>
  <c r="I80" i="29"/>
  <c r="C80" i="29"/>
  <c r="I79" i="29"/>
  <c r="C79" i="29"/>
  <c r="I78" i="29"/>
  <c r="C78" i="29"/>
  <c r="I77" i="29"/>
  <c r="C77" i="29"/>
  <c r="I76" i="29"/>
  <c r="C76" i="29"/>
  <c r="I75" i="29"/>
  <c r="C75" i="29"/>
  <c r="I74" i="29"/>
  <c r="C74" i="29"/>
  <c r="I73" i="29"/>
  <c r="C73" i="29"/>
  <c r="I72" i="29"/>
  <c r="C72" i="29"/>
  <c r="I71" i="29"/>
  <c r="C71" i="29"/>
  <c r="I70" i="29"/>
  <c r="C70" i="29"/>
  <c r="I69" i="29"/>
  <c r="C69" i="29"/>
  <c r="I68" i="29"/>
  <c r="C68" i="29"/>
  <c r="I67" i="29"/>
  <c r="C67" i="29"/>
  <c r="I66" i="29"/>
  <c r="C66" i="29"/>
  <c r="I65" i="29"/>
  <c r="C65" i="29"/>
  <c r="I64" i="29"/>
  <c r="C64" i="29"/>
  <c r="I63" i="29"/>
  <c r="C63" i="29"/>
  <c r="I62" i="29"/>
  <c r="C62" i="29"/>
  <c r="I61" i="29"/>
  <c r="C61" i="29"/>
  <c r="I60" i="29"/>
  <c r="C60" i="29"/>
  <c r="I59" i="29"/>
  <c r="C59" i="29"/>
  <c r="I58" i="29"/>
  <c r="C58" i="29"/>
  <c r="I57" i="29"/>
  <c r="C57" i="29"/>
  <c r="I56" i="29"/>
  <c r="C56" i="29"/>
  <c r="I55" i="29"/>
  <c r="C55" i="29"/>
  <c r="I54" i="29"/>
  <c r="C54" i="29"/>
  <c r="I53" i="29"/>
  <c r="C53" i="29"/>
  <c r="I52" i="29"/>
  <c r="C52" i="29"/>
  <c r="I51" i="29"/>
  <c r="C51" i="29"/>
  <c r="I50" i="29"/>
  <c r="C50" i="29"/>
  <c r="I49" i="29"/>
  <c r="C49" i="29"/>
  <c r="I48" i="29"/>
  <c r="C48" i="29"/>
  <c r="I47" i="29"/>
  <c r="C47" i="29"/>
  <c r="I46" i="29"/>
  <c r="C46" i="29"/>
  <c r="I45" i="29"/>
  <c r="C45" i="29"/>
  <c r="I44" i="29"/>
  <c r="C44" i="29"/>
  <c r="I43" i="29"/>
  <c r="C43" i="29"/>
  <c r="I42" i="29"/>
  <c r="C42" i="29"/>
  <c r="I41" i="29"/>
  <c r="C41" i="29"/>
  <c r="I40" i="29"/>
  <c r="C40" i="29"/>
  <c r="I39" i="29"/>
  <c r="C39" i="29"/>
  <c r="I38" i="29"/>
  <c r="C38" i="29"/>
  <c r="I37" i="29"/>
  <c r="C37" i="29"/>
  <c r="I36" i="29"/>
  <c r="C36" i="29"/>
  <c r="I35" i="29"/>
  <c r="C35" i="29"/>
  <c r="I34" i="29"/>
  <c r="C34" i="29"/>
  <c r="I33" i="29"/>
  <c r="C33" i="29"/>
  <c r="I32" i="29"/>
  <c r="C32" i="29"/>
  <c r="I31" i="29"/>
  <c r="C31" i="29"/>
  <c r="I30" i="29"/>
  <c r="C30" i="29"/>
  <c r="I29" i="29"/>
  <c r="C29" i="29"/>
  <c r="I28" i="29"/>
  <c r="C28" i="29"/>
  <c r="I27" i="29"/>
  <c r="C27" i="29"/>
  <c r="I26" i="29"/>
  <c r="C26" i="29"/>
  <c r="I25" i="29"/>
  <c r="C25" i="29"/>
  <c r="I24" i="29"/>
  <c r="C24" i="29"/>
  <c r="I23" i="29"/>
  <c r="C23" i="29"/>
  <c r="I22" i="29"/>
  <c r="C22" i="29"/>
  <c r="I21" i="29"/>
  <c r="C21" i="29"/>
  <c r="I20" i="29"/>
  <c r="C20" i="29"/>
  <c r="I19" i="29"/>
  <c r="C19" i="29"/>
  <c r="I18" i="29"/>
  <c r="C18" i="29"/>
  <c r="I17" i="29"/>
  <c r="C17" i="29"/>
  <c r="I16" i="29"/>
  <c r="C16" i="29"/>
  <c r="I15" i="29"/>
  <c r="C15" i="29"/>
  <c r="I14" i="29"/>
  <c r="C14" i="29"/>
  <c r="I13" i="29"/>
  <c r="C13" i="29"/>
  <c r="I12" i="29"/>
  <c r="C12" i="29"/>
  <c r="I11" i="29"/>
  <c r="C11" i="29"/>
  <c r="I10" i="29"/>
  <c r="C10" i="29"/>
  <c r="I9" i="29"/>
  <c r="C9" i="29"/>
  <c r="I8" i="29"/>
  <c r="C8" i="29"/>
  <c r="I7" i="29"/>
  <c r="C7" i="29"/>
  <c r="I6" i="29"/>
  <c r="C6" i="29"/>
  <c r="I5" i="29"/>
  <c r="C5" i="29"/>
  <c r="I4" i="29"/>
  <c r="C4" i="29"/>
  <c r="I3" i="29"/>
  <c r="C3" i="29"/>
  <c r="I2" i="29"/>
  <c r="C2" i="29"/>
  <c r="I317" i="27"/>
  <c r="I316" i="27"/>
  <c r="I315" i="27"/>
  <c r="I314" i="27"/>
  <c r="I313" i="27"/>
  <c r="I312" i="27"/>
  <c r="I311" i="27"/>
  <c r="I310" i="27"/>
  <c r="I309" i="27"/>
  <c r="I308" i="27"/>
  <c r="I307" i="27"/>
  <c r="I306" i="27"/>
  <c r="I305" i="27"/>
  <c r="I304" i="27"/>
  <c r="I303" i="27"/>
  <c r="I302" i="27"/>
  <c r="I301" i="27"/>
  <c r="I300" i="27"/>
  <c r="I299" i="27"/>
  <c r="I298" i="27"/>
  <c r="I297" i="27"/>
  <c r="I296" i="27"/>
  <c r="I295" i="27"/>
  <c r="I294" i="27"/>
  <c r="I293" i="27"/>
  <c r="I292" i="27"/>
  <c r="I291" i="27"/>
  <c r="I290" i="27"/>
  <c r="I289" i="27"/>
  <c r="I288" i="27"/>
  <c r="I287" i="27"/>
  <c r="I286" i="27"/>
  <c r="I285" i="27"/>
  <c r="I284" i="27"/>
  <c r="I283" i="27"/>
  <c r="I282" i="27"/>
  <c r="I281" i="27"/>
  <c r="I280" i="27"/>
  <c r="I279" i="27"/>
  <c r="I278" i="27"/>
  <c r="I277" i="27"/>
  <c r="I276" i="27"/>
  <c r="I275" i="27"/>
  <c r="I274" i="27"/>
  <c r="I273" i="27"/>
  <c r="I272" i="27"/>
  <c r="I271" i="27"/>
  <c r="I270" i="27"/>
  <c r="I269" i="27"/>
  <c r="I268" i="27"/>
  <c r="I267" i="27"/>
  <c r="I266" i="27"/>
  <c r="I265" i="27"/>
  <c r="I264" i="27"/>
  <c r="I263" i="27"/>
  <c r="I262" i="27"/>
  <c r="I261" i="27"/>
  <c r="I260" i="27"/>
  <c r="I259" i="27"/>
  <c r="I258" i="27"/>
  <c r="I257" i="27"/>
  <c r="I256" i="27"/>
  <c r="I255" i="27"/>
  <c r="I254" i="27"/>
  <c r="I253" i="27"/>
  <c r="I252" i="27"/>
  <c r="I251" i="27"/>
  <c r="I250" i="27"/>
  <c r="I249" i="27"/>
  <c r="I248" i="27"/>
  <c r="I247" i="27"/>
  <c r="I246" i="27"/>
  <c r="I245" i="27"/>
  <c r="I244" i="27"/>
  <c r="I243" i="27"/>
  <c r="I242" i="27"/>
  <c r="I241" i="27"/>
  <c r="I240" i="27"/>
  <c r="I239" i="27"/>
  <c r="I238" i="27"/>
  <c r="I237" i="27"/>
  <c r="I236" i="27"/>
  <c r="I235" i="27"/>
  <c r="I234" i="27"/>
  <c r="I233" i="27"/>
  <c r="I232" i="27"/>
  <c r="I231" i="27"/>
  <c r="I230" i="27"/>
  <c r="I229" i="27"/>
  <c r="I228" i="27"/>
  <c r="I227" i="27"/>
  <c r="I226" i="27"/>
  <c r="I225" i="27"/>
  <c r="I224" i="27"/>
  <c r="I223" i="27"/>
  <c r="I222" i="27"/>
  <c r="I221" i="27"/>
  <c r="I220" i="27"/>
  <c r="I219" i="27"/>
  <c r="I218" i="27"/>
  <c r="I217" i="27"/>
  <c r="I216" i="27"/>
  <c r="I215" i="27"/>
  <c r="I214" i="27"/>
  <c r="I213" i="27"/>
  <c r="I212" i="27"/>
  <c r="I211" i="27"/>
  <c r="I210" i="27"/>
  <c r="I209" i="27"/>
  <c r="I208" i="27"/>
  <c r="I207" i="27"/>
  <c r="I206" i="27"/>
  <c r="I205" i="27"/>
  <c r="I204" i="27"/>
  <c r="I203" i="27"/>
  <c r="I202" i="27"/>
  <c r="I201" i="27"/>
  <c r="I200" i="27"/>
  <c r="I199" i="27"/>
  <c r="I198" i="27"/>
  <c r="I197" i="27"/>
  <c r="I196" i="27"/>
  <c r="I195" i="27"/>
  <c r="I194" i="27"/>
  <c r="I193" i="27"/>
  <c r="I192" i="27"/>
  <c r="I191" i="27"/>
  <c r="I190" i="27"/>
  <c r="I189" i="27"/>
  <c r="I188" i="27"/>
  <c r="I187" i="27"/>
  <c r="I186" i="27"/>
  <c r="I185" i="27"/>
  <c r="I184" i="27"/>
  <c r="I183" i="27"/>
  <c r="I182" i="27"/>
  <c r="I181" i="27"/>
  <c r="I180" i="27"/>
  <c r="I179" i="27"/>
  <c r="I178" i="27"/>
  <c r="I177" i="27"/>
  <c r="I176" i="27"/>
  <c r="I175" i="27"/>
  <c r="I174" i="27"/>
  <c r="I173" i="27"/>
  <c r="I172" i="27"/>
  <c r="I171" i="27"/>
  <c r="I170" i="27"/>
  <c r="I169" i="27"/>
  <c r="I168" i="27"/>
  <c r="I167" i="27"/>
  <c r="I166" i="27"/>
  <c r="I165" i="27"/>
  <c r="I164" i="27"/>
  <c r="I163" i="27"/>
  <c r="I162" i="27"/>
  <c r="I161" i="27"/>
  <c r="I160" i="27"/>
  <c r="I159" i="27"/>
  <c r="I158" i="27"/>
  <c r="I157" i="27"/>
  <c r="I156" i="27"/>
  <c r="I155" i="27"/>
  <c r="I154" i="27"/>
  <c r="I153" i="27"/>
  <c r="I152" i="27"/>
  <c r="I151" i="27"/>
  <c r="I150" i="27"/>
  <c r="I149" i="27"/>
  <c r="I148" i="27"/>
  <c r="I147" i="27"/>
  <c r="I146" i="27"/>
  <c r="I145" i="27"/>
  <c r="I144" i="27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I2" i="27"/>
  <c r="H316" i="27"/>
  <c r="H315" i="27"/>
  <c r="H314" i="27"/>
  <c r="H313" i="27"/>
  <c r="H312" i="27"/>
  <c r="H311" i="27"/>
  <c r="H310" i="27"/>
  <c r="H309" i="27"/>
  <c r="H308" i="27"/>
  <c r="H307" i="27"/>
  <c r="H306" i="27"/>
  <c r="H305" i="27"/>
  <c r="H304" i="27"/>
  <c r="H303" i="27"/>
  <c r="H302" i="27"/>
  <c r="H301" i="27"/>
  <c r="H300" i="27"/>
  <c r="H299" i="27"/>
  <c r="H298" i="27"/>
  <c r="H297" i="27"/>
  <c r="H296" i="27"/>
  <c r="H295" i="27"/>
  <c r="H294" i="27"/>
  <c r="H293" i="27"/>
  <c r="H292" i="27"/>
  <c r="H291" i="27"/>
  <c r="H290" i="27"/>
  <c r="H289" i="27"/>
  <c r="H288" i="27"/>
  <c r="H287" i="27"/>
  <c r="H286" i="27"/>
  <c r="H285" i="27"/>
  <c r="H284" i="27"/>
  <c r="H283" i="27"/>
  <c r="H282" i="27"/>
  <c r="H281" i="27"/>
  <c r="H280" i="27"/>
  <c r="H279" i="27"/>
  <c r="H278" i="27"/>
  <c r="H277" i="27"/>
  <c r="H276" i="27"/>
  <c r="H275" i="27"/>
  <c r="H274" i="27"/>
  <c r="H273" i="27"/>
  <c r="H272" i="27"/>
  <c r="H271" i="27"/>
  <c r="H270" i="27"/>
  <c r="H269" i="27"/>
  <c r="H268" i="27"/>
  <c r="H267" i="27"/>
  <c r="H266" i="27"/>
  <c r="H265" i="27"/>
  <c r="H264" i="27"/>
  <c r="H263" i="27"/>
  <c r="H262" i="27"/>
  <c r="H261" i="27"/>
  <c r="H260" i="27"/>
  <c r="H259" i="27"/>
  <c r="H258" i="27"/>
  <c r="H257" i="27"/>
  <c r="H256" i="27"/>
  <c r="H255" i="27"/>
  <c r="H254" i="27"/>
  <c r="H253" i="27"/>
  <c r="H252" i="27"/>
  <c r="H251" i="27"/>
  <c r="H250" i="27"/>
  <c r="H249" i="27"/>
  <c r="H248" i="27"/>
  <c r="H247" i="27"/>
  <c r="H246" i="27"/>
  <c r="H245" i="27"/>
  <c r="H244" i="27"/>
  <c r="H243" i="27"/>
  <c r="H242" i="27"/>
  <c r="H241" i="27"/>
  <c r="H240" i="27"/>
  <c r="H239" i="27"/>
  <c r="H238" i="27"/>
  <c r="H237" i="27"/>
  <c r="H236" i="27"/>
  <c r="H235" i="27"/>
  <c r="H234" i="27"/>
  <c r="H233" i="27"/>
  <c r="H232" i="27"/>
  <c r="H231" i="27"/>
  <c r="H230" i="27"/>
  <c r="H229" i="27"/>
  <c r="H228" i="27"/>
  <c r="H227" i="27"/>
  <c r="H226" i="27"/>
  <c r="H225" i="27"/>
  <c r="H224" i="27"/>
  <c r="H223" i="27"/>
  <c r="H222" i="27"/>
  <c r="H221" i="27"/>
  <c r="H220" i="27"/>
  <c r="H219" i="27"/>
  <c r="H218" i="27"/>
  <c r="H217" i="27"/>
  <c r="H216" i="27"/>
  <c r="H215" i="27"/>
  <c r="H214" i="27"/>
  <c r="H213" i="27"/>
  <c r="H212" i="27"/>
  <c r="H211" i="27"/>
  <c r="H210" i="27"/>
  <c r="H209" i="27"/>
  <c r="H208" i="27"/>
  <c r="H207" i="27"/>
  <c r="H206" i="27"/>
  <c r="H205" i="27"/>
  <c r="H204" i="27"/>
  <c r="H203" i="27"/>
  <c r="H202" i="27"/>
  <c r="H201" i="27"/>
  <c r="H200" i="27"/>
  <c r="H199" i="27"/>
  <c r="H198" i="27"/>
  <c r="H197" i="27"/>
  <c r="H196" i="27"/>
  <c r="H195" i="27"/>
  <c r="H194" i="27"/>
  <c r="H193" i="27"/>
  <c r="H192" i="27"/>
  <c r="H191" i="27"/>
  <c r="H190" i="27"/>
  <c r="H189" i="27"/>
  <c r="H188" i="27"/>
  <c r="H187" i="27"/>
  <c r="H186" i="27"/>
  <c r="H185" i="27"/>
  <c r="H184" i="27"/>
  <c r="H183" i="27"/>
  <c r="H182" i="27"/>
  <c r="H181" i="27"/>
  <c r="H180" i="27"/>
  <c r="H179" i="27"/>
  <c r="H178" i="27"/>
  <c r="H177" i="27"/>
  <c r="H176" i="27"/>
  <c r="H175" i="27"/>
  <c r="H174" i="27"/>
  <c r="H173" i="27"/>
  <c r="H172" i="27"/>
  <c r="H171" i="27"/>
  <c r="H170" i="27"/>
  <c r="H169" i="27"/>
  <c r="H168" i="27"/>
  <c r="H167" i="27"/>
  <c r="H166" i="27"/>
  <c r="H165" i="27"/>
  <c r="H164" i="27"/>
  <c r="H163" i="27"/>
  <c r="H162" i="27"/>
  <c r="H161" i="27"/>
  <c r="H160" i="27"/>
  <c r="H159" i="27"/>
  <c r="H158" i="27"/>
  <c r="H157" i="27"/>
  <c r="H156" i="27"/>
  <c r="H155" i="27"/>
  <c r="H154" i="27"/>
  <c r="H153" i="27"/>
  <c r="H152" i="27"/>
  <c r="H151" i="27"/>
  <c r="H150" i="27"/>
  <c r="H149" i="27"/>
  <c r="H148" i="27"/>
  <c r="H147" i="27"/>
  <c r="H146" i="27"/>
  <c r="H145" i="27"/>
  <c r="H144" i="27"/>
  <c r="H143" i="27"/>
  <c r="H142" i="27"/>
  <c r="H141" i="27"/>
  <c r="H140" i="27"/>
  <c r="H139" i="27"/>
  <c r="H138" i="27"/>
  <c r="H137" i="27"/>
  <c r="H136" i="27"/>
  <c r="H135" i="27"/>
  <c r="H134" i="27"/>
  <c r="H133" i="27"/>
  <c r="H132" i="27"/>
  <c r="H131" i="27"/>
  <c r="H130" i="27"/>
  <c r="H129" i="27"/>
  <c r="H128" i="27"/>
  <c r="H127" i="27"/>
  <c r="H126" i="27"/>
  <c r="H125" i="27"/>
  <c r="H124" i="27"/>
  <c r="H123" i="27"/>
  <c r="H122" i="27"/>
  <c r="H121" i="27"/>
  <c r="H120" i="27"/>
  <c r="H119" i="27"/>
  <c r="H118" i="27"/>
  <c r="H117" i="27"/>
  <c r="H116" i="27"/>
  <c r="H115" i="27"/>
  <c r="H114" i="27"/>
  <c r="H113" i="27"/>
  <c r="H112" i="27"/>
  <c r="H111" i="27"/>
  <c r="H110" i="27"/>
  <c r="H109" i="27"/>
  <c r="H108" i="27"/>
  <c r="H107" i="27"/>
  <c r="H106" i="27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H48" i="27"/>
  <c r="H47" i="27"/>
  <c r="H46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4" i="27"/>
  <c r="H3" i="27"/>
  <c r="H2" i="27"/>
  <c r="E271" i="27"/>
  <c r="E268" i="27"/>
  <c r="E267" i="27"/>
  <c r="E266" i="27"/>
  <c r="E262" i="27"/>
  <c r="E260" i="27"/>
  <c r="E257" i="27"/>
  <c r="E247" i="27"/>
  <c r="E239" i="27"/>
  <c r="E235" i="27"/>
  <c r="E224" i="27"/>
  <c r="E218" i="27"/>
  <c r="E215" i="27"/>
  <c r="E201" i="27"/>
  <c r="E196" i="27"/>
  <c r="E195" i="27"/>
  <c r="E193" i="27"/>
  <c r="E170" i="27"/>
  <c r="E164" i="27"/>
  <c r="E145" i="27"/>
  <c r="E141" i="27"/>
  <c r="E135" i="27"/>
  <c r="E131" i="27"/>
  <c r="E126" i="27"/>
  <c r="E119" i="27"/>
  <c r="E117" i="27"/>
  <c r="E115" i="27"/>
  <c r="E113" i="27"/>
  <c r="E111" i="27"/>
  <c r="E102" i="27"/>
  <c r="E97" i="27"/>
  <c r="E84" i="27"/>
  <c r="E77" i="27"/>
  <c r="E76" i="27"/>
  <c r="E75" i="27"/>
  <c r="E74" i="27"/>
  <c r="E73" i="27"/>
  <c r="E72" i="27"/>
  <c r="E71" i="27"/>
  <c r="E70" i="27"/>
  <c r="E69" i="27"/>
  <c r="E63" i="27"/>
  <c r="E50" i="27"/>
  <c r="E25" i="27"/>
  <c r="E15" i="27"/>
  <c r="E13" i="27"/>
  <c r="F312" i="27"/>
  <c r="F311" i="27"/>
  <c r="F309" i="27"/>
  <c r="F308" i="27"/>
  <c r="F300" i="27"/>
  <c r="F294" i="27"/>
  <c r="F291" i="27"/>
  <c r="F286" i="27"/>
  <c r="F283" i="27"/>
  <c r="F281" i="27"/>
  <c r="F279" i="27"/>
  <c r="F277" i="27"/>
  <c r="F276" i="27"/>
  <c r="F275" i="27"/>
  <c r="F273" i="27"/>
  <c r="F265" i="27"/>
  <c r="F255" i="27"/>
  <c r="F254" i="27"/>
  <c r="F243" i="27"/>
  <c r="F238" i="27"/>
  <c r="F236" i="27"/>
  <c r="F231" i="27"/>
  <c r="F228" i="27"/>
  <c r="F226" i="27"/>
  <c r="F225" i="27"/>
  <c r="F222" i="27"/>
  <c r="F219" i="27"/>
  <c r="F213" i="27"/>
  <c r="F212" i="27"/>
  <c r="F211" i="27"/>
  <c r="F209" i="27"/>
  <c r="F208" i="27"/>
  <c r="F206" i="27"/>
  <c r="F205" i="27"/>
  <c r="F204" i="27"/>
  <c r="F202" i="27"/>
  <c r="F197" i="27"/>
  <c r="F189" i="27"/>
  <c r="F187" i="27"/>
  <c r="F184" i="27"/>
  <c r="F183" i="27"/>
  <c r="F180" i="27"/>
  <c r="F178" i="27"/>
  <c r="F172" i="27"/>
  <c r="F171" i="27"/>
  <c r="F169" i="27"/>
  <c r="F168" i="27"/>
  <c r="F161" i="27"/>
  <c r="F158" i="27"/>
  <c r="F156" i="27"/>
  <c r="F150" i="27"/>
  <c r="F148" i="27"/>
  <c r="F147" i="27"/>
  <c r="F142" i="27"/>
  <c r="F140" i="27"/>
  <c r="F139" i="27"/>
  <c r="F137" i="27"/>
  <c r="F129" i="27"/>
  <c r="F125" i="27"/>
  <c r="F123" i="27"/>
  <c r="F114" i="27"/>
  <c r="F112" i="27"/>
  <c r="F109" i="27"/>
  <c r="F105" i="27"/>
  <c r="F104" i="27"/>
  <c r="F103" i="27"/>
  <c r="F101" i="27"/>
  <c r="F96" i="27"/>
  <c r="F94" i="27"/>
  <c r="F80" i="27"/>
  <c r="F58" i="27"/>
  <c r="F55" i="27"/>
  <c r="F54" i="27"/>
  <c r="F53" i="27"/>
  <c r="F51" i="27"/>
  <c r="F45" i="27"/>
  <c r="F44" i="27"/>
  <c r="F38" i="27"/>
  <c r="F30" i="27"/>
  <c r="F29" i="27"/>
  <c r="F21" i="27"/>
  <c r="F17" i="27"/>
  <c r="F4" i="27"/>
  <c r="F3" i="27"/>
  <c r="G317" i="27"/>
  <c r="G316" i="27"/>
  <c r="G315" i="27"/>
  <c r="G314" i="27"/>
  <c r="G313" i="27"/>
  <c r="G310" i="27"/>
  <c r="G307" i="27"/>
  <c r="G306" i="27"/>
  <c r="G305" i="27"/>
  <c r="G304" i="27"/>
  <c r="G303" i="27"/>
  <c r="G302" i="27"/>
  <c r="G301" i="27"/>
  <c r="G299" i="27"/>
  <c r="G298" i="27"/>
  <c r="G297" i="27"/>
  <c r="G296" i="27"/>
  <c r="G295" i="27"/>
  <c r="G293" i="27"/>
  <c r="G292" i="27"/>
  <c r="G290" i="27"/>
  <c r="G289" i="27"/>
  <c r="G288" i="27"/>
  <c r="G287" i="27"/>
  <c r="G285" i="27"/>
  <c r="G284" i="27"/>
  <c r="G282" i="27"/>
  <c r="G280" i="27"/>
  <c r="G278" i="27"/>
  <c r="G274" i="27"/>
  <c r="G272" i="27"/>
  <c r="G270" i="27"/>
  <c r="G269" i="27"/>
  <c r="G264" i="27"/>
  <c r="G263" i="27"/>
  <c r="G261" i="27"/>
  <c r="G259" i="27"/>
  <c r="G258" i="27"/>
  <c r="G256" i="27"/>
  <c r="G253" i="27"/>
  <c r="G252" i="27"/>
  <c r="G251" i="27"/>
  <c r="G250" i="27"/>
  <c r="G249" i="27"/>
  <c r="G248" i="27"/>
  <c r="G246" i="27"/>
  <c r="G245" i="27"/>
  <c r="G244" i="27"/>
  <c r="G242" i="27"/>
  <c r="G241" i="27"/>
  <c r="G240" i="27"/>
  <c r="G237" i="27"/>
  <c r="G234" i="27"/>
  <c r="G233" i="27"/>
  <c r="G232" i="27"/>
  <c r="G230" i="27"/>
  <c r="G229" i="27"/>
  <c r="G227" i="27"/>
  <c r="G223" i="27"/>
  <c r="G221" i="27"/>
  <c r="G220" i="27"/>
  <c r="G217" i="27"/>
  <c r="G216" i="27"/>
  <c r="G214" i="27"/>
  <c r="G210" i="27"/>
  <c r="G207" i="27"/>
  <c r="G203" i="27"/>
  <c r="G200" i="27"/>
  <c r="G199" i="27"/>
  <c r="G198" i="27"/>
  <c r="G194" i="27"/>
  <c r="G192" i="27"/>
  <c r="G191" i="27"/>
  <c r="G190" i="27"/>
  <c r="G188" i="27"/>
  <c r="G186" i="27"/>
  <c r="G185" i="27"/>
  <c r="G182" i="27"/>
  <c r="G181" i="27"/>
  <c r="G179" i="27"/>
  <c r="G177" i="27"/>
  <c r="G176" i="27"/>
  <c r="G175" i="27"/>
  <c r="G174" i="27"/>
  <c r="G173" i="27"/>
  <c r="G167" i="27"/>
  <c r="G166" i="27"/>
  <c r="G165" i="27"/>
  <c r="G163" i="27"/>
  <c r="G162" i="27"/>
  <c r="G160" i="27"/>
  <c r="G159" i="27"/>
  <c r="G157" i="27"/>
  <c r="G155" i="27"/>
  <c r="G154" i="27"/>
  <c r="G153" i="27"/>
  <c r="G152" i="27"/>
  <c r="G151" i="27"/>
  <c r="G149" i="27"/>
  <c r="G146" i="27"/>
  <c r="G144" i="27"/>
  <c r="G143" i="27"/>
  <c r="G138" i="27"/>
  <c r="G136" i="27"/>
  <c r="G134" i="27"/>
  <c r="G133" i="27"/>
  <c r="G132" i="27"/>
  <c r="G130" i="27"/>
  <c r="G128" i="27"/>
  <c r="G127" i="27"/>
  <c r="G124" i="27"/>
  <c r="G122" i="27"/>
  <c r="G121" i="27"/>
  <c r="G120" i="27"/>
  <c r="G118" i="27"/>
  <c r="G116" i="27"/>
  <c r="G110" i="27"/>
  <c r="G108" i="27"/>
  <c r="G107" i="27"/>
  <c r="G106" i="27"/>
  <c r="G100" i="27"/>
  <c r="G99" i="27"/>
  <c r="G98" i="27"/>
  <c r="G93" i="27"/>
  <c r="G92" i="27"/>
  <c r="G91" i="27"/>
  <c r="G90" i="27"/>
  <c r="G89" i="27"/>
  <c r="G88" i="27"/>
  <c r="G86" i="27"/>
  <c r="G85" i="27"/>
  <c r="G83" i="27"/>
  <c r="G82" i="27"/>
  <c r="G81" i="27"/>
  <c r="G79" i="27"/>
  <c r="G78" i="27"/>
  <c r="G68" i="27"/>
  <c r="G67" i="27"/>
  <c r="G66" i="27"/>
  <c r="G65" i="27"/>
  <c r="G64" i="27"/>
  <c r="G62" i="27"/>
  <c r="G61" i="27"/>
  <c r="G60" i="27"/>
  <c r="G59" i="27"/>
  <c r="G56" i="27"/>
  <c r="G52" i="27"/>
  <c r="G49" i="27"/>
  <c r="G48" i="27"/>
  <c r="G47" i="27"/>
  <c r="G46" i="27"/>
  <c r="G43" i="27"/>
  <c r="G42" i="27"/>
  <c r="G41" i="27"/>
  <c r="G40" i="27"/>
  <c r="G39" i="27"/>
  <c r="G37" i="27"/>
  <c r="G36" i="27"/>
  <c r="G35" i="27"/>
  <c r="G34" i="27"/>
  <c r="G33" i="27"/>
  <c r="G32" i="27"/>
  <c r="G31" i="27"/>
  <c r="G28" i="27"/>
  <c r="G27" i="27"/>
  <c r="G26" i="27"/>
  <c r="G24" i="27"/>
  <c r="G23" i="27"/>
  <c r="G22" i="27"/>
  <c r="G20" i="27"/>
  <c r="G19" i="27"/>
  <c r="G18" i="27"/>
  <c r="G16" i="27"/>
  <c r="G14" i="27"/>
  <c r="G12" i="27"/>
  <c r="G11" i="27"/>
  <c r="G10" i="27"/>
  <c r="G9" i="27"/>
  <c r="G8" i="27"/>
  <c r="G7" i="27"/>
  <c r="G6" i="27"/>
  <c r="G5" i="27"/>
  <c r="G2" i="27"/>
  <c r="F317" i="27"/>
  <c r="F316" i="27"/>
  <c r="F315" i="27"/>
  <c r="F314" i="27"/>
  <c r="F313" i="27"/>
  <c r="F310" i="27"/>
  <c r="F307" i="27"/>
  <c r="F306" i="27"/>
  <c r="F305" i="27"/>
  <c r="F304" i="27"/>
  <c r="F303" i="27"/>
  <c r="F302" i="27"/>
  <c r="F301" i="27"/>
  <c r="F299" i="27"/>
  <c r="F298" i="27"/>
  <c r="F297" i="27"/>
  <c r="F296" i="27"/>
  <c r="F295" i="27"/>
  <c r="F293" i="27"/>
  <c r="F292" i="27"/>
  <c r="F290" i="27"/>
  <c r="F289" i="27"/>
  <c r="F288" i="27"/>
  <c r="F287" i="27"/>
  <c r="F285" i="27"/>
  <c r="F284" i="27"/>
  <c r="F282" i="27"/>
  <c r="F280" i="27"/>
  <c r="F278" i="27"/>
  <c r="F274" i="27"/>
  <c r="F272" i="27"/>
  <c r="F270" i="27"/>
  <c r="F269" i="27"/>
  <c r="F264" i="27"/>
  <c r="F263" i="27"/>
  <c r="F261" i="27"/>
  <c r="F259" i="27"/>
  <c r="F258" i="27"/>
  <c r="F256" i="27"/>
  <c r="F253" i="27"/>
  <c r="F252" i="27"/>
  <c r="F251" i="27"/>
  <c r="F250" i="27"/>
  <c r="F249" i="27"/>
  <c r="F248" i="27"/>
  <c r="F246" i="27"/>
  <c r="F245" i="27"/>
  <c r="F244" i="27"/>
  <c r="F242" i="27"/>
  <c r="F241" i="27"/>
  <c r="F240" i="27"/>
  <c r="F237" i="27"/>
  <c r="F234" i="27"/>
  <c r="F233" i="27"/>
  <c r="F232" i="27"/>
  <c r="F230" i="27"/>
  <c r="F229" i="27"/>
  <c r="F227" i="27"/>
  <c r="F223" i="27"/>
  <c r="F221" i="27"/>
  <c r="F220" i="27"/>
  <c r="F217" i="27"/>
  <c r="F216" i="27"/>
  <c r="F214" i="27"/>
  <c r="F210" i="27"/>
  <c r="F207" i="27"/>
  <c r="F203" i="27"/>
  <c r="F200" i="27"/>
  <c r="F199" i="27"/>
  <c r="F198" i="27"/>
  <c r="F194" i="27"/>
  <c r="F192" i="27"/>
  <c r="F191" i="27"/>
  <c r="F190" i="27"/>
  <c r="F188" i="27"/>
  <c r="F186" i="27"/>
  <c r="F185" i="27"/>
  <c r="F182" i="27"/>
  <c r="F181" i="27"/>
  <c r="F179" i="27"/>
  <c r="F177" i="27"/>
  <c r="F176" i="27"/>
  <c r="F175" i="27"/>
  <c r="F174" i="27"/>
  <c r="F173" i="27"/>
  <c r="F167" i="27"/>
  <c r="F166" i="27"/>
  <c r="F165" i="27"/>
  <c r="F163" i="27"/>
  <c r="F162" i="27"/>
  <c r="F160" i="27"/>
  <c r="F159" i="27"/>
  <c r="F157" i="27"/>
  <c r="F155" i="27"/>
  <c r="F154" i="27"/>
  <c r="F153" i="27"/>
  <c r="F152" i="27"/>
  <c r="F151" i="27"/>
  <c r="F149" i="27"/>
  <c r="F146" i="27"/>
  <c r="F144" i="27"/>
  <c r="F143" i="27"/>
  <c r="F138" i="27"/>
  <c r="F136" i="27"/>
  <c r="F134" i="27"/>
  <c r="F133" i="27"/>
  <c r="F132" i="27"/>
  <c r="F130" i="27"/>
  <c r="F128" i="27"/>
  <c r="F127" i="27"/>
  <c r="F124" i="27"/>
  <c r="F122" i="27"/>
  <c r="F121" i="27"/>
  <c r="F120" i="27"/>
  <c r="F118" i="27"/>
  <c r="F116" i="27"/>
  <c r="F110" i="27"/>
  <c r="F108" i="27"/>
  <c r="F107" i="27"/>
  <c r="F106" i="27"/>
  <c r="F100" i="27"/>
  <c r="F99" i="27"/>
  <c r="F98" i="27"/>
  <c r="F93" i="27"/>
  <c r="F92" i="27"/>
  <c r="F91" i="27"/>
  <c r="F90" i="27"/>
  <c r="F89" i="27"/>
  <c r="F88" i="27"/>
  <c r="F86" i="27"/>
  <c r="F85" i="27"/>
  <c r="F83" i="27"/>
  <c r="F82" i="27"/>
  <c r="F81" i="27"/>
  <c r="F79" i="27"/>
  <c r="F78" i="27"/>
  <c r="F68" i="27"/>
  <c r="F67" i="27"/>
  <c r="F66" i="27"/>
  <c r="F65" i="27"/>
  <c r="F64" i="27"/>
  <c r="F62" i="27"/>
  <c r="F61" i="27"/>
  <c r="F60" i="27"/>
  <c r="F59" i="27"/>
  <c r="F56" i="27"/>
  <c r="F52" i="27"/>
  <c r="F49" i="27"/>
  <c r="F48" i="27"/>
  <c r="F47" i="27"/>
  <c r="F46" i="27"/>
  <c r="F43" i="27"/>
  <c r="F42" i="27"/>
  <c r="F41" i="27"/>
  <c r="F40" i="27"/>
  <c r="F39" i="27"/>
  <c r="F37" i="27"/>
  <c r="F36" i="27"/>
  <c r="F35" i="27"/>
  <c r="F34" i="27"/>
  <c r="F33" i="27"/>
  <c r="F32" i="27"/>
  <c r="F31" i="27"/>
  <c r="F28" i="27"/>
  <c r="F27" i="27"/>
  <c r="F26" i="27"/>
  <c r="F24" i="27"/>
  <c r="F23" i="27"/>
  <c r="F22" i="27"/>
  <c r="F20" i="27"/>
  <c r="F19" i="27"/>
  <c r="F18" i="27"/>
  <c r="F16" i="27"/>
  <c r="F14" i="27"/>
  <c r="F12" i="27"/>
  <c r="F11" i="27"/>
  <c r="F10" i="27"/>
  <c r="F9" i="27"/>
  <c r="F8" i="27"/>
  <c r="F7" i="27"/>
  <c r="F6" i="27"/>
  <c r="F5" i="27"/>
  <c r="F2" i="27"/>
  <c r="E317" i="27"/>
  <c r="E316" i="27"/>
  <c r="E315" i="27"/>
  <c r="E314" i="27"/>
  <c r="E313" i="27"/>
  <c r="E312" i="27"/>
  <c r="E311" i="27"/>
  <c r="E310" i="27"/>
  <c r="E309" i="27"/>
  <c r="E308" i="27"/>
  <c r="E307" i="27"/>
  <c r="E306" i="27"/>
  <c r="E305" i="27"/>
  <c r="E304" i="27"/>
  <c r="E303" i="27"/>
  <c r="E302" i="27"/>
  <c r="E301" i="27"/>
  <c r="E300" i="27"/>
  <c r="E299" i="27"/>
  <c r="E298" i="27"/>
  <c r="E297" i="27"/>
  <c r="E296" i="27"/>
  <c r="E295" i="27"/>
  <c r="E294" i="27"/>
  <c r="E293" i="27"/>
  <c r="E292" i="27"/>
  <c r="E291" i="27"/>
  <c r="E290" i="27"/>
  <c r="E289" i="27"/>
  <c r="E288" i="27"/>
  <c r="E287" i="27"/>
  <c r="E286" i="27"/>
  <c r="E285" i="27"/>
  <c r="E284" i="27"/>
  <c r="E283" i="27"/>
  <c r="E282" i="27"/>
  <c r="E281" i="27"/>
  <c r="E280" i="27"/>
  <c r="E279" i="27"/>
  <c r="E278" i="27"/>
  <c r="E277" i="27"/>
  <c r="E276" i="27"/>
  <c r="E275" i="27"/>
  <c r="E274" i="27"/>
  <c r="E273" i="27"/>
  <c r="E272" i="27"/>
  <c r="E270" i="27"/>
  <c r="E269" i="27"/>
  <c r="E265" i="27"/>
  <c r="E264" i="27"/>
  <c r="E263" i="27"/>
  <c r="E261" i="27"/>
  <c r="E259" i="27"/>
  <c r="E258" i="27"/>
  <c r="E256" i="27"/>
  <c r="E255" i="27"/>
  <c r="E254" i="27"/>
  <c r="E253" i="27"/>
  <c r="E252" i="27"/>
  <c r="E251" i="27"/>
  <c r="E250" i="27"/>
  <c r="E249" i="27"/>
  <c r="E248" i="27"/>
  <c r="E246" i="27"/>
  <c r="E245" i="27"/>
  <c r="E244" i="27"/>
  <c r="E243" i="27"/>
  <c r="E242" i="27"/>
  <c r="E241" i="27"/>
  <c r="E240" i="27"/>
  <c r="E238" i="27"/>
  <c r="E237" i="27"/>
  <c r="E236" i="27"/>
  <c r="E234" i="27"/>
  <c r="E233" i="27"/>
  <c r="E232" i="27"/>
  <c r="E231" i="27"/>
  <c r="E230" i="27"/>
  <c r="E229" i="27"/>
  <c r="E228" i="27"/>
  <c r="E227" i="27"/>
  <c r="E226" i="27"/>
  <c r="E225" i="27"/>
  <c r="E223" i="27"/>
  <c r="E222" i="27"/>
  <c r="E221" i="27"/>
  <c r="E220" i="27"/>
  <c r="E219" i="27"/>
  <c r="E217" i="27"/>
  <c r="E216" i="27"/>
  <c r="E214" i="27"/>
  <c r="E213" i="27"/>
  <c r="E212" i="27"/>
  <c r="E211" i="27"/>
  <c r="E210" i="27"/>
  <c r="E209" i="27"/>
  <c r="E208" i="27"/>
  <c r="E207" i="27"/>
  <c r="E206" i="27"/>
  <c r="E205" i="27"/>
  <c r="E204" i="27"/>
  <c r="E203" i="27"/>
  <c r="E202" i="27"/>
  <c r="E200" i="27"/>
  <c r="E199" i="27"/>
  <c r="E198" i="27"/>
  <c r="E197" i="27"/>
  <c r="E194" i="27"/>
  <c r="E192" i="27"/>
  <c r="E191" i="27"/>
  <c r="E190" i="27"/>
  <c r="E189" i="27"/>
  <c r="E188" i="27"/>
  <c r="E187" i="27"/>
  <c r="E186" i="27"/>
  <c r="E185" i="27"/>
  <c r="E184" i="27"/>
  <c r="E183" i="27"/>
  <c r="E182" i="27"/>
  <c r="E181" i="27"/>
  <c r="E180" i="27"/>
  <c r="E179" i="27"/>
  <c r="E178" i="27"/>
  <c r="E177" i="27"/>
  <c r="E176" i="27"/>
  <c r="E175" i="27"/>
  <c r="E174" i="27"/>
  <c r="E173" i="27"/>
  <c r="E172" i="27"/>
  <c r="E171" i="27"/>
  <c r="E169" i="27"/>
  <c r="E168" i="27"/>
  <c r="E167" i="27"/>
  <c r="E166" i="27"/>
  <c r="E165" i="27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49" i="27"/>
  <c r="E148" i="27"/>
  <c r="E147" i="27"/>
  <c r="E146" i="27"/>
  <c r="E144" i="27"/>
  <c r="E143" i="27"/>
  <c r="E142" i="27"/>
  <c r="E140" i="27"/>
  <c r="E139" i="27"/>
  <c r="E138" i="27"/>
  <c r="E137" i="27"/>
  <c r="E136" i="27"/>
  <c r="E134" i="27"/>
  <c r="E133" i="27"/>
  <c r="E132" i="27"/>
  <c r="E130" i="27"/>
  <c r="E129" i="27"/>
  <c r="E128" i="27"/>
  <c r="E127" i="27"/>
  <c r="E125" i="27"/>
  <c r="E124" i="27"/>
  <c r="E123" i="27"/>
  <c r="E122" i="27"/>
  <c r="E121" i="27"/>
  <c r="E120" i="27"/>
  <c r="E118" i="27"/>
  <c r="E116" i="27"/>
  <c r="E114" i="27"/>
  <c r="E112" i="27"/>
  <c r="E110" i="27"/>
  <c r="E109" i="27"/>
  <c r="E108" i="27"/>
  <c r="E107" i="27"/>
  <c r="E106" i="27"/>
  <c r="E105" i="27"/>
  <c r="E104" i="27"/>
  <c r="E103" i="27"/>
  <c r="E101" i="27"/>
  <c r="E100" i="27"/>
  <c r="E99" i="27"/>
  <c r="E98" i="27"/>
  <c r="E96" i="27"/>
  <c r="E95" i="27"/>
  <c r="E94" i="27"/>
  <c r="E93" i="27"/>
  <c r="E92" i="27"/>
  <c r="E91" i="27"/>
  <c r="E90" i="27"/>
  <c r="E89" i="27"/>
  <c r="E88" i="27"/>
  <c r="E86" i="27"/>
  <c r="E85" i="27"/>
  <c r="E83" i="27"/>
  <c r="E82" i="27"/>
  <c r="E81" i="27"/>
  <c r="E80" i="27"/>
  <c r="E79" i="27"/>
  <c r="E78" i="27"/>
  <c r="E68" i="27"/>
  <c r="E67" i="27"/>
  <c r="E66" i="27"/>
  <c r="E65" i="27"/>
  <c r="E64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4" i="27"/>
  <c r="E23" i="27"/>
  <c r="E22" i="27"/>
  <c r="E21" i="27"/>
  <c r="E20" i="27"/>
  <c r="E19" i="27"/>
  <c r="E18" i="27"/>
  <c r="E17" i="27"/>
  <c r="E16" i="27"/>
  <c r="E14" i="27"/>
  <c r="E12" i="27"/>
  <c r="E11" i="27"/>
  <c r="E10" i="27"/>
  <c r="E9" i="27"/>
  <c r="E8" i="27"/>
  <c r="E7" i="27"/>
  <c r="E6" i="27"/>
  <c r="E5" i="27"/>
  <c r="E4" i="27"/>
  <c r="E3" i="27"/>
  <c r="E2" i="27"/>
  <c r="D3" i="27"/>
  <c r="D4" i="27"/>
  <c r="D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114" i="27"/>
  <c r="D115" i="27"/>
  <c r="D116" i="27"/>
  <c r="D117" i="27"/>
  <c r="D118" i="27"/>
  <c r="D119" i="27"/>
  <c r="D120" i="27"/>
  <c r="D121" i="27"/>
  <c r="D122" i="27"/>
  <c r="D123" i="27"/>
  <c r="D124" i="27"/>
  <c r="D125" i="27"/>
  <c r="D126" i="27"/>
  <c r="D127" i="27"/>
  <c r="D128" i="27"/>
  <c r="D129" i="27"/>
  <c r="D130" i="27"/>
  <c r="D131" i="27"/>
  <c r="D132" i="27"/>
  <c r="D133" i="27"/>
  <c r="D134" i="27"/>
  <c r="D135" i="27"/>
  <c r="D136" i="27"/>
  <c r="D137" i="27"/>
  <c r="D138" i="27"/>
  <c r="D139" i="27"/>
  <c r="D140" i="27"/>
  <c r="D141" i="27"/>
  <c r="D142" i="27"/>
  <c r="D143" i="27"/>
  <c r="D144" i="27"/>
  <c r="D145" i="27"/>
  <c r="D146" i="27"/>
  <c r="D147" i="27"/>
  <c r="D148" i="27"/>
  <c r="D149" i="27"/>
  <c r="D150" i="27"/>
  <c r="D151" i="27"/>
  <c r="D152" i="27"/>
  <c r="D153" i="27"/>
  <c r="D154" i="27"/>
  <c r="D155" i="27"/>
  <c r="D156" i="27"/>
  <c r="D157" i="27"/>
  <c r="D158" i="27"/>
  <c r="D159" i="27"/>
  <c r="D160" i="27"/>
  <c r="D161" i="27"/>
  <c r="D162" i="27"/>
  <c r="D163" i="27"/>
  <c r="D164" i="27"/>
  <c r="D165" i="27"/>
  <c r="D166" i="27"/>
  <c r="D167" i="27"/>
  <c r="D168" i="27"/>
  <c r="D169" i="27"/>
  <c r="D170" i="27"/>
  <c r="D171" i="27"/>
  <c r="D172" i="27"/>
  <c r="D173" i="27"/>
  <c r="D174" i="27"/>
  <c r="D175" i="27"/>
  <c r="D176" i="27"/>
  <c r="D177" i="27"/>
  <c r="D178" i="27"/>
  <c r="D179" i="27"/>
  <c r="D180" i="27"/>
  <c r="D181" i="27"/>
  <c r="D182" i="27"/>
  <c r="D183" i="27"/>
  <c r="D184" i="27"/>
  <c r="D185" i="27"/>
  <c r="D186" i="27"/>
  <c r="D187" i="27"/>
  <c r="D188" i="27"/>
  <c r="D189" i="27"/>
  <c r="D190" i="27"/>
  <c r="D191" i="27"/>
  <c r="D192" i="27"/>
  <c r="D193" i="27"/>
  <c r="D194" i="27"/>
  <c r="D195" i="27"/>
  <c r="D196" i="27"/>
  <c r="D197" i="27"/>
  <c r="D198" i="27"/>
  <c r="D199" i="27"/>
  <c r="D200" i="27"/>
  <c r="D201" i="27"/>
  <c r="D202" i="27"/>
  <c r="D203" i="27"/>
  <c r="D204" i="27"/>
  <c r="D205" i="27"/>
  <c r="D206" i="27"/>
  <c r="D207" i="27"/>
  <c r="D208" i="27"/>
  <c r="D209" i="27"/>
  <c r="D210" i="27"/>
  <c r="D211" i="27"/>
  <c r="D212" i="27"/>
  <c r="D213" i="27"/>
  <c r="D214" i="27"/>
  <c r="D215" i="27"/>
  <c r="D216" i="27"/>
  <c r="D217" i="27"/>
  <c r="D218" i="27"/>
  <c r="D219" i="27"/>
  <c r="D220" i="27"/>
  <c r="D221" i="27"/>
  <c r="D222" i="27"/>
  <c r="D223" i="27"/>
  <c r="D224" i="27"/>
  <c r="D225" i="27"/>
  <c r="D226" i="27"/>
  <c r="D227" i="27"/>
  <c r="D228" i="27"/>
  <c r="D229" i="27"/>
  <c r="D230" i="27"/>
  <c r="D231" i="27"/>
  <c r="D232" i="27"/>
  <c r="D233" i="27"/>
  <c r="D234" i="27"/>
  <c r="D235" i="27"/>
  <c r="D236" i="27"/>
  <c r="D237" i="27"/>
  <c r="D238" i="27"/>
  <c r="D239" i="27"/>
  <c r="D240" i="27"/>
  <c r="D241" i="27"/>
  <c r="D242" i="27"/>
  <c r="D243" i="27"/>
  <c r="D244" i="27"/>
  <c r="D245" i="27"/>
  <c r="D246" i="27"/>
  <c r="D247" i="27"/>
  <c r="D248" i="27"/>
  <c r="D249" i="27"/>
  <c r="D250" i="27"/>
  <c r="D251" i="27"/>
  <c r="D252" i="27"/>
  <c r="D253" i="27"/>
  <c r="D254" i="27"/>
  <c r="D255" i="27"/>
  <c r="D256" i="27"/>
  <c r="D257" i="27"/>
  <c r="D258" i="27"/>
  <c r="D259" i="27"/>
  <c r="D260" i="27"/>
  <c r="D261" i="27"/>
  <c r="D262" i="27"/>
  <c r="D263" i="27"/>
  <c r="D264" i="27"/>
  <c r="D265" i="27"/>
  <c r="D266" i="27"/>
  <c r="D267" i="27"/>
  <c r="D268" i="27"/>
  <c r="D269" i="27"/>
  <c r="D270" i="27"/>
  <c r="D271" i="27"/>
  <c r="D272" i="27"/>
  <c r="D273" i="27"/>
  <c r="D274" i="27"/>
  <c r="D275" i="27"/>
  <c r="D276" i="27"/>
  <c r="D277" i="27"/>
  <c r="D278" i="27"/>
  <c r="D279" i="27"/>
  <c r="D280" i="27"/>
  <c r="D281" i="27"/>
  <c r="D282" i="27"/>
  <c r="D283" i="27"/>
  <c r="D284" i="27"/>
  <c r="D285" i="27"/>
  <c r="D286" i="27"/>
  <c r="D287" i="27"/>
  <c r="D288" i="27"/>
  <c r="D289" i="27"/>
  <c r="D290" i="27"/>
  <c r="D291" i="27"/>
  <c r="D292" i="27"/>
  <c r="D293" i="27"/>
  <c r="D294" i="27"/>
  <c r="D295" i="27"/>
  <c r="D296" i="27"/>
  <c r="D297" i="27"/>
  <c r="D298" i="27"/>
  <c r="D299" i="27"/>
  <c r="D300" i="27"/>
  <c r="D301" i="27"/>
  <c r="D302" i="27"/>
  <c r="D303" i="27"/>
  <c r="D304" i="27"/>
  <c r="D305" i="27"/>
  <c r="D306" i="27"/>
  <c r="D307" i="27"/>
  <c r="D308" i="27"/>
  <c r="D309" i="27"/>
  <c r="D310" i="27"/>
  <c r="D311" i="27"/>
  <c r="D312" i="27"/>
  <c r="D313" i="27"/>
  <c r="D314" i="27"/>
  <c r="D315" i="27"/>
  <c r="D316" i="27"/>
  <c r="D317" i="27"/>
  <c r="D2" i="27"/>
  <c r="C3" i="27"/>
  <c r="C4" i="27"/>
  <c r="C5" i="27"/>
  <c r="C6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C113" i="27"/>
  <c r="C114" i="27"/>
  <c r="C115" i="27"/>
  <c r="C116" i="27"/>
  <c r="C117" i="27"/>
  <c r="C118" i="27"/>
  <c r="C119" i="27"/>
  <c r="C120" i="27"/>
  <c r="C121" i="27"/>
  <c r="C122" i="27"/>
  <c r="C123" i="27"/>
  <c r="C124" i="27"/>
  <c r="C125" i="27"/>
  <c r="C126" i="27"/>
  <c r="C127" i="27"/>
  <c r="C128" i="27"/>
  <c r="C129" i="27"/>
  <c r="C130" i="27"/>
  <c r="C131" i="27"/>
  <c r="C132" i="27"/>
  <c r="C133" i="27"/>
  <c r="C134" i="27"/>
  <c r="C135" i="27"/>
  <c r="C136" i="27"/>
  <c r="C137" i="27"/>
  <c r="C138" i="27"/>
  <c r="C139" i="27"/>
  <c r="C140" i="27"/>
  <c r="C141" i="27"/>
  <c r="C142" i="27"/>
  <c r="C143" i="27"/>
  <c r="C144" i="27"/>
  <c r="C145" i="27"/>
  <c r="C146" i="27"/>
  <c r="C147" i="27"/>
  <c r="C148" i="27"/>
  <c r="C149" i="27"/>
  <c r="C150" i="27"/>
  <c r="C151" i="27"/>
  <c r="C152" i="27"/>
  <c r="C153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169" i="27"/>
  <c r="C170" i="27"/>
  <c r="C171" i="27"/>
  <c r="C172" i="27"/>
  <c r="C173" i="27"/>
  <c r="C174" i="27"/>
  <c r="C175" i="27"/>
  <c r="C176" i="27"/>
  <c r="C177" i="27"/>
  <c r="C178" i="27"/>
  <c r="C179" i="27"/>
  <c r="C180" i="27"/>
  <c r="C181" i="27"/>
  <c r="C182" i="27"/>
  <c r="C183" i="27"/>
  <c r="C184" i="27"/>
  <c r="C185" i="27"/>
  <c r="C186" i="27"/>
  <c r="C187" i="27"/>
  <c r="C188" i="27"/>
  <c r="C189" i="27"/>
  <c r="C190" i="27"/>
  <c r="C191" i="27"/>
  <c r="C192" i="27"/>
  <c r="C193" i="27"/>
  <c r="C194" i="27"/>
  <c r="C195" i="27"/>
  <c r="C196" i="27"/>
  <c r="C197" i="27"/>
  <c r="C198" i="27"/>
  <c r="C199" i="27"/>
  <c r="C200" i="27"/>
  <c r="C201" i="27"/>
  <c r="C202" i="27"/>
  <c r="C203" i="27"/>
  <c r="C204" i="27"/>
  <c r="C205" i="27"/>
  <c r="C206" i="27"/>
  <c r="C207" i="27"/>
  <c r="C208" i="27"/>
  <c r="C209" i="27"/>
  <c r="C210" i="27"/>
  <c r="C211" i="27"/>
  <c r="C212" i="27"/>
  <c r="C213" i="27"/>
  <c r="C214" i="27"/>
  <c r="C215" i="27"/>
  <c r="C216" i="27"/>
  <c r="C217" i="27"/>
  <c r="C218" i="27"/>
  <c r="C219" i="27"/>
  <c r="C220" i="27"/>
  <c r="C221" i="27"/>
  <c r="C222" i="27"/>
  <c r="C223" i="27"/>
  <c r="C224" i="27"/>
  <c r="C225" i="27"/>
  <c r="C226" i="27"/>
  <c r="C227" i="27"/>
  <c r="C228" i="27"/>
  <c r="C229" i="27"/>
  <c r="C230" i="27"/>
  <c r="C231" i="27"/>
  <c r="C232" i="27"/>
  <c r="C233" i="27"/>
  <c r="C234" i="27"/>
  <c r="C235" i="27"/>
  <c r="C236" i="27"/>
  <c r="C237" i="27"/>
  <c r="C238" i="27"/>
  <c r="C239" i="27"/>
  <c r="C240" i="27"/>
  <c r="C241" i="27"/>
  <c r="C242" i="27"/>
  <c r="C243" i="27"/>
  <c r="C244" i="27"/>
  <c r="C245" i="27"/>
  <c r="C246" i="27"/>
  <c r="C247" i="27"/>
  <c r="C248" i="27"/>
  <c r="C249" i="27"/>
  <c r="C250" i="27"/>
  <c r="C251" i="27"/>
  <c r="C252" i="27"/>
  <c r="C253" i="27"/>
  <c r="C254" i="27"/>
  <c r="C255" i="27"/>
  <c r="C256" i="27"/>
  <c r="C257" i="27"/>
  <c r="C258" i="27"/>
  <c r="C259" i="27"/>
  <c r="C260" i="27"/>
  <c r="C261" i="27"/>
  <c r="C262" i="27"/>
  <c r="C263" i="27"/>
  <c r="C264" i="27"/>
  <c r="C265" i="27"/>
  <c r="C266" i="27"/>
  <c r="C267" i="27"/>
  <c r="C268" i="27"/>
  <c r="C269" i="27"/>
  <c r="C270" i="27"/>
  <c r="C271" i="27"/>
  <c r="C272" i="27"/>
  <c r="C273" i="27"/>
  <c r="C274" i="27"/>
  <c r="C275" i="27"/>
  <c r="C276" i="27"/>
  <c r="C277" i="27"/>
  <c r="C278" i="27"/>
  <c r="C279" i="27"/>
  <c r="C280" i="27"/>
  <c r="C281" i="27"/>
  <c r="C282" i="27"/>
  <c r="C283" i="27"/>
  <c r="C284" i="27"/>
  <c r="C285" i="27"/>
  <c r="C286" i="27"/>
  <c r="C287" i="27"/>
  <c r="C288" i="27"/>
  <c r="C289" i="27"/>
  <c r="C290" i="27"/>
  <c r="C291" i="27"/>
  <c r="C292" i="27"/>
  <c r="C293" i="27"/>
  <c r="C294" i="27"/>
  <c r="C295" i="27"/>
  <c r="C296" i="27"/>
  <c r="C297" i="27"/>
  <c r="C298" i="27"/>
  <c r="C299" i="27"/>
  <c r="C300" i="27"/>
  <c r="C301" i="27"/>
  <c r="C302" i="27"/>
  <c r="C303" i="27"/>
  <c r="C304" i="27"/>
  <c r="C305" i="27"/>
  <c r="C306" i="27"/>
  <c r="C307" i="27"/>
  <c r="C308" i="27"/>
  <c r="C309" i="27"/>
  <c r="C310" i="27"/>
  <c r="C311" i="27"/>
  <c r="C312" i="27"/>
  <c r="C313" i="27"/>
  <c r="C314" i="27"/>
  <c r="C315" i="27"/>
  <c r="C316" i="27"/>
  <c r="C317" i="27"/>
  <c r="C2" i="27"/>
</calcChain>
</file>

<file path=xl/sharedStrings.xml><?xml version="1.0" encoding="utf-8"?>
<sst xmlns="http://schemas.openxmlformats.org/spreadsheetml/2006/main" count="3708" uniqueCount="423">
  <si>
    <t>County</t>
  </si>
  <si>
    <t>Vaccination and Exemption Status</t>
  </si>
  <si>
    <t>Classroom</t>
  </si>
  <si>
    <t>School 
Building</t>
  </si>
  <si>
    <t>District/Central 
Office</t>
  </si>
  <si>
    <t>Grays Harbor</t>
  </si>
  <si>
    <t>Aberdeen School District</t>
  </si>
  <si>
    <t>Fully vaccinated</t>
  </si>
  <si>
    <t>Lewis</t>
  </si>
  <si>
    <t>Adna School District</t>
  </si>
  <si>
    <t>Lincoln</t>
  </si>
  <si>
    <t>Almira School District</t>
  </si>
  <si>
    <t>Skagit</t>
  </si>
  <si>
    <t>Anacortes School District</t>
  </si>
  <si>
    <t>99-100%</t>
  </si>
  <si>
    <t>Snohomish</t>
  </si>
  <si>
    <t>Arlington School District</t>
  </si>
  <si>
    <t>Asotin</t>
  </si>
  <si>
    <t>Asotin-Anatone School District</t>
  </si>
  <si>
    <t>King</t>
  </si>
  <si>
    <t>Auburn School District</t>
  </si>
  <si>
    <t>Kitsap</t>
  </si>
  <si>
    <t>Bainbridge Island School District</t>
  </si>
  <si>
    <t>96-100%</t>
  </si>
  <si>
    <t>Clark</t>
  </si>
  <si>
    <t>Battle Ground School District</t>
  </si>
  <si>
    <t>Bellevue School District</t>
  </si>
  <si>
    <t>Whatcom</t>
  </si>
  <si>
    <t>Bellingham School District</t>
  </si>
  <si>
    <t>Pierce</t>
  </si>
  <si>
    <t>Bethel School District</t>
  </si>
  <si>
    <t>Klickitat</t>
  </si>
  <si>
    <t>Bickleton School District</t>
  </si>
  <si>
    <t>Blaine School District</t>
  </si>
  <si>
    <t>93-100%</t>
  </si>
  <si>
    <t>Boistfort School District</t>
  </si>
  <si>
    <t>Bremerton School District</t>
  </si>
  <si>
    <t>98-100%</t>
  </si>
  <si>
    <t>Okanogan</t>
  </si>
  <si>
    <t>Brewster School District</t>
  </si>
  <si>
    <t>97-100%</t>
  </si>
  <si>
    <t>Douglas</t>
  </si>
  <si>
    <t>Bridgeport School District</t>
  </si>
  <si>
    <t>Jefferson</t>
  </si>
  <si>
    <t>Brinnon School District</t>
  </si>
  <si>
    <t>Burlington-Edison School District</t>
  </si>
  <si>
    <t>Camas School District</t>
  </si>
  <si>
    <t>Clallam</t>
  </si>
  <si>
    <t>Cape Flattery School District</t>
  </si>
  <si>
    <t>90-100%</t>
  </si>
  <si>
    <t>Carbonado School District</t>
  </si>
  <si>
    <t>Chelan</t>
  </si>
  <si>
    <t>Cascade School District</t>
  </si>
  <si>
    <t>CASHMERE SCHOOL DISTRICT</t>
  </si>
  <si>
    <t>Cowlitz</t>
  </si>
  <si>
    <t>Castle Rock School District</t>
  </si>
  <si>
    <t>Catalyst Public Schools</t>
  </si>
  <si>
    <t>Centerville School District</t>
  </si>
  <si>
    <t>Central Kitsap School District</t>
  </si>
  <si>
    <t>Spokane</t>
  </si>
  <si>
    <t>Central Valley School District</t>
  </si>
  <si>
    <t>Centralia School District</t>
  </si>
  <si>
    <t>Chehalis School District</t>
  </si>
  <si>
    <t>Cheney School District</t>
  </si>
  <si>
    <t>Stevens</t>
  </si>
  <si>
    <t>Chewelah School District</t>
  </si>
  <si>
    <t>Chief Leschi Tribal Compact</t>
  </si>
  <si>
    <t>Chimacum School District</t>
  </si>
  <si>
    <t>Clarkston School District</t>
  </si>
  <si>
    <t>94-100%</t>
  </si>
  <si>
    <t>Kittitas</t>
  </si>
  <si>
    <t>Cle Elum-Roslyn School District</t>
  </si>
  <si>
    <t>Clover Park School District</t>
  </si>
  <si>
    <t>Whitman</t>
  </si>
  <si>
    <t>Colfax School District</t>
  </si>
  <si>
    <t>Walla Walla</t>
  </si>
  <si>
    <t>College Place School District</t>
  </si>
  <si>
    <t>Colton School District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</si>
  <si>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</si>
  <si>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</si>
  <si>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</si>
  <si>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</si>
  <si>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</si>
  <si>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Cosmopolis School District</t>
  </si>
  <si>
    <t>Grant</t>
  </si>
  <si>
    <t>Coulee-Hartline School District</t>
  </si>
  <si>
    <t>Island</t>
  </si>
  <si>
    <t>Coupeville School District</t>
  </si>
  <si>
    <t>Crescent School District</t>
  </si>
  <si>
    <t>Creston School District</t>
  </si>
  <si>
    <t>Ferry</t>
  </si>
  <si>
    <t>Curlew School District</t>
  </si>
  <si>
    <t>Pend Oreille</t>
  </si>
  <si>
    <t>Cusick School District</t>
  </si>
  <si>
    <t>Darrington School District</t>
  </si>
  <si>
    <t>Davenport School District</t>
  </si>
  <si>
    <t>Columbia</t>
  </si>
  <si>
    <t>Dayton School District</t>
  </si>
  <si>
    <t>Deer Park School District</t>
  </si>
  <si>
    <t>Dieringer School District</t>
  </si>
  <si>
    <t>Dixie School District</t>
  </si>
  <si>
    <t>East Valley School District (Spokane)</t>
  </si>
  <si>
    <t>Yakima</t>
  </si>
  <si>
    <t>East Valley School District (Yakima)</t>
  </si>
  <si>
    <t>Eastmont School District</t>
  </si>
  <si>
    <t>Eatonville School District</t>
  </si>
  <si>
    <t>Edmonds School District</t>
  </si>
  <si>
    <t>Educational Service District 101</t>
  </si>
  <si>
    <t>Educational Service District 105</t>
  </si>
  <si>
    <t>Educational Service District 112</t>
  </si>
  <si>
    <t>Educational Service District 113</t>
  </si>
  <si>
    <t>Educational Service District 114</t>
  </si>
  <si>
    <t>Educational Service District 121</t>
  </si>
  <si>
    <t>Educational Service District 123</t>
  </si>
  <si>
    <t>Educational Service District 171</t>
  </si>
  <si>
    <t>Educational Service District 189</t>
  </si>
  <si>
    <t>Ellensburg School District</t>
  </si>
  <si>
    <t>Elma School District</t>
  </si>
  <si>
    <t>Endicott School District</t>
  </si>
  <si>
    <t>Enumclaw School District</t>
  </si>
  <si>
    <t>Evaline School District</t>
  </si>
  <si>
    <t>Everett School District</t>
  </si>
  <si>
    <t>Evergreen School District (Clark)</t>
  </si>
  <si>
    <t>Federal Way School District</t>
  </si>
  <si>
    <t>Ferndale School District</t>
  </si>
  <si>
    <t>Fife School District</t>
  </si>
  <si>
    <t>Benton</t>
  </si>
  <si>
    <t>Finley School District</t>
  </si>
  <si>
    <t>Franklin Pierce School District</t>
  </si>
  <si>
    <t>Freeman School District</t>
  </si>
  <si>
    <t>Garfield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</si>
  <si>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</si>
  <si>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</si>
  <si>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</si>
  <si>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</si>
  <si>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</si>
  <si>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Mason</t>
  </si>
  <si>
    <t>Grapeview School District</t>
  </si>
  <si>
    <t>95-100%</t>
  </si>
  <si>
    <t>Great Northern School District</t>
  </si>
  <si>
    <t>91-100%</t>
  </si>
  <si>
    <t>Green Mountain School District</t>
  </si>
  <si>
    <t>Thurston</t>
  </si>
  <si>
    <t>Griffin School District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</si>
  <si>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</si>
  <si>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</si>
  <si>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</si>
  <si>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</si>
  <si>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</si>
  <si>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</si>
  <si>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Impact | Commencement Bay Elementary</t>
  </si>
  <si>
    <t>Impact | Puget Sound Elementary</t>
  </si>
  <si>
    <t>Impact | Salish Sea Elementary</t>
  </si>
  <si>
    <t>Inchelium School District</t>
  </si>
  <si>
    <t>Index School District</t>
  </si>
  <si>
    <t>Issaquah School District</t>
  </si>
  <si>
    <t>Franklin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</si>
  <si>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</si>
  <si>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</si>
  <si>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</si>
  <si>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</si>
  <si>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</si>
  <si>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</si>
  <si>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</si>
  <si>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</si>
  <si>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Klickitat School District</t>
  </si>
  <si>
    <t>La Center School District</t>
  </si>
  <si>
    <t>La Conner School District</t>
  </si>
  <si>
    <t>LaCrosse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</si>
  <si>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</si>
  <si>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</si>
  <si>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</si>
  <si>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</si>
  <si>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</si>
  <si>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</si>
  <si>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</si>
  <si>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Adams</t>
  </si>
  <si>
    <t>Lind School District</t>
  </si>
  <si>
    <t>Longview School District</t>
  </si>
  <si>
    <t>Loon Lake School District</t>
  </si>
  <si>
    <t>San Juan</t>
  </si>
  <si>
    <t>Lumen Public School</t>
  </si>
  <si>
    <t>Lyle School District</t>
  </si>
  <si>
    <t>Lynden School District</t>
  </si>
  <si>
    <t>Mabton School District</t>
  </si>
  <si>
    <t>92-100%</t>
  </si>
  <si>
    <t>Mansfield School District</t>
  </si>
  <si>
    <t>NULL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</si>
  <si>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</si>
  <si>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</si>
  <si>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</si>
  <si>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</si>
  <si>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</si>
  <si>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</si>
  <si>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</si>
  <si>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</si>
  <si>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</si>
  <si>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</si>
  <si>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Skamania</t>
  </si>
  <si>
    <t>Mill A School District</t>
  </si>
  <si>
    <t>Monroe School District</t>
  </si>
  <si>
    <t>Montesano School District</t>
  </si>
  <si>
    <t>Morton School District</t>
  </si>
  <si>
    <t>Mossyrock School District</t>
  </si>
  <si>
    <t>Mount Adams School District</t>
  </si>
  <si>
    <t>Mount Baker School District</t>
  </si>
  <si>
    <t>Mount Vernon School District</t>
  </si>
  <si>
    <t>Mukilteo School District</t>
  </si>
  <si>
    <t>Naches Valley School District</t>
  </si>
  <si>
    <t>Napavine School District</t>
  </si>
  <si>
    <t>Pacific</t>
  </si>
  <si>
    <t>Naselle-Grays River Valley School District</t>
  </si>
  <si>
    <t>Nespelem School District #14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</si>
  <si>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</si>
  <si>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</si>
  <si>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</si>
  <si>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</si>
  <si>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</si>
  <si>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</si>
  <si>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</si>
  <si>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</si>
  <si>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</si>
  <si>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</si>
  <si>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</si>
  <si>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</si>
  <si>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</si>
  <si>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</si>
  <si>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</si>
  <si>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</si>
  <si>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</si>
  <si>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Office of the Governor (Sch for Blind)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</si>
  <si>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</si>
  <si>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</si>
  <si>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</si>
  <si>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</si>
  <si>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</si>
  <si>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</si>
  <si>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Orchard Prairie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</si>
  <si>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</si>
  <si>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</si>
  <si>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</si>
  <si>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</si>
  <si>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</si>
  <si>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</si>
  <si>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</si>
  <si>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</si>
  <si>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</si>
  <si>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</si>
  <si>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</si>
  <si>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</si>
  <si>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Pioneer School District</t>
  </si>
  <si>
    <t>Garfield</t>
  </si>
  <si>
    <t>Pomeroy School District</t>
  </si>
  <si>
    <t>Port Angeles School District</t>
  </si>
  <si>
    <t>Port Townsend School District</t>
  </si>
  <si>
    <t>Prescott School District</t>
  </si>
  <si>
    <t>PRIDE Prep Charter School District</t>
  </si>
  <si>
    <t>Prosser School District</t>
  </si>
  <si>
    <t>Pullman Community Montessori</t>
  </si>
  <si>
    <t>Pullman School District</t>
  </si>
  <si>
    <t>Puyallup School District</t>
  </si>
  <si>
    <t>Queets-Clearwater School District</t>
  </si>
  <si>
    <t>Quilcene School District</t>
  </si>
  <si>
    <t>Quillayute Valley School District</t>
  </si>
  <si>
    <t>Quincy School District</t>
  </si>
  <si>
    <t>Rainier Prep Charter School District</t>
  </si>
  <si>
    <t>Rainier School District</t>
  </si>
  <si>
    <t>Rainier Valley Leadership Academy</t>
  </si>
  <si>
    <t>Raymond School District</t>
  </si>
  <si>
    <t>Reardan-Edwall School District</t>
  </si>
  <si>
    <t>Renton School District</t>
  </si>
  <si>
    <t>Republic School District</t>
  </si>
  <si>
    <t>Richland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</si>
  <si>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</si>
  <si>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</si>
  <si>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</si>
  <si>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</si>
  <si>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</si>
  <si>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Rosalia School District</t>
  </si>
  <si>
    <t>Royal School District</t>
  </si>
  <si>
    <t>San Juan Island School District</t>
  </si>
  <si>
    <t>Satsop School District</t>
  </si>
  <si>
    <t>Seattle Public Schools</t>
  </si>
  <si>
    <t>Sedro-Woolley School District</t>
  </si>
  <si>
    <t>Selah School District</t>
  </si>
  <si>
    <t>Selkirk School District</t>
  </si>
  <si>
    <t>Sequim School District</t>
  </si>
  <si>
    <t>Shelton School District</t>
  </si>
  <si>
    <t>Shoreline School District</t>
  </si>
  <si>
    <t>Skykomish School District</t>
  </si>
  <si>
    <t>Snohomish School District</t>
  </si>
  <si>
    <t>Snoqualmie Valley School District</t>
  </si>
  <si>
    <t>Soap Lake School District</t>
  </si>
  <si>
    <t>South Kitsap School District</t>
  </si>
  <si>
    <t>South Whidbey School District</t>
  </si>
  <si>
    <t>Southside School District</t>
  </si>
  <si>
    <t>Spokane International Academy</t>
  </si>
  <si>
    <t>Spokane School District</t>
  </si>
  <si>
    <t>Sprague School District</t>
  </si>
  <si>
    <t>St. John School District</t>
  </si>
  <si>
    <t>Stanwood-Camano School District</t>
  </si>
  <si>
    <t>Starbuck School District</t>
  </si>
  <si>
    <t>Steilacoom Hist. School District</t>
  </si>
  <si>
    <t>Steptoe School District</t>
  </si>
  <si>
    <t>Stevenson-Carson School District</t>
  </si>
  <si>
    <t>Sultan School District</t>
  </si>
  <si>
    <t>Summit Public School: Atlas</t>
  </si>
  <si>
    <t>Summit Public School: Olympus</t>
  </si>
  <si>
    <t>Summit Public School: Sierra</t>
  </si>
  <si>
    <t>Summit Valley School District</t>
  </si>
  <si>
    <t>Sumner School District</t>
  </si>
  <si>
    <t>Sunnyside School District</t>
  </si>
  <si>
    <t>Suquamish Tribal Education Department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</si>
  <si>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</si>
  <si>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</si>
  <si>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</si>
  <si>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</si>
  <si>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</si>
  <si>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</si>
  <si>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</si>
  <si>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</si>
  <si>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</si>
  <si>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</si>
  <si>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</si>
  <si>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</si>
  <si>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</si>
  <si>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</si>
  <si>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</si>
  <si>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</si>
  <si>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</si>
  <si>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</si>
  <si>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</si>
  <si>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 HE LUT Indian School Agency</t>
  </si>
  <si>
    <t>Wahkiakum</t>
  </si>
  <si>
    <t>Wahkiakum School District</t>
  </si>
  <si>
    <t>Wahluke School District</t>
  </si>
  <si>
    <t>Waitsburg School District</t>
  </si>
  <si>
    <t>Walla Walla Public Schools</t>
  </si>
  <si>
    <t>Wapato School District</t>
  </si>
  <si>
    <t>Warden School District</t>
  </si>
  <si>
    <t>Washington Center for Deaf and Hard of Hearing Youth</t>
  </si>
  <si>
    <t>Washougal School District</t>
  </si>
  <si>
    <t>Waterville School District</t>
  </si>
  <si>
    <t>Wellpinit School District</t>
  </si>
  <si>
    <t>Wenatchee School District</t>
  </si>
  <si>
    <t>West Valley School District (Spokane)</t>
  </si>
  <si>
    <t>West Valley School District (Yakima)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</si>
  <si>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</si>
  <si>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</si>
  <si>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</si>
  <si>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</si>
  <si>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</si>
  <si>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</si>
  <si>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</si>
  <si>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</si>
  <si>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Woodland School District</t>
  </si>
  <si>
    <t>Yakima School District</t>
  </si>
  <si>
    <t>Yelm School District</t>
  </si>
  <si>
    <t>Zillah School District</t>
  </si>
  <si>
    <t>Data Quality Flag</t>
  </si>
  <si>
    <t>Benge &amp; Washtucna School Districts</t>
  </si>
  <si>
    <t>Entiat &amp; Stehekin School Districts</t>
  </si>
  <si>
    <t>Glenwood School District</t>
  </si>
  <si>
    <t>Kahlotus &amp; Star School Districts</t>
  </si>
  <si>
    <t>Lopez &amp; Shaw Island School Districts</t>
  </si>
  <si>
    <t>Moses Lake School District</t>
  </si>
  <si>
    <t>Mount Pleasant &amp; Skamania School Districts</t>
  </si>
  <si>
    <t>Roosevelt &amp; Wishram School Districts</t>
  </si>
  <si>
    <t>South Bend School District</t>
  </si>
  <si>
    <t>District has not complied with employee vaccination and exemption status reporting requirement</t>
  </si>
  <si>
    <t>Ephrata School District</t>
  </si>
  <si>
    <t>Evergreen School District (Stevens)</t>
  </si>
  <si>
    <t>Data reported is inconsistent with district S-275 Personnel Reporting</t>
  </si>
  <si>
    <t>Fully Vaccinated</t>
  </si>
  <si>
    <t>Organization</t>
  </si>
  <si>
    <t>State Education Agencies: OSPI, PESB, SBE, FEPP, CSC</t>
  </si>
  <si>
    <t>Classroom %</t>
  </si>
  <si>
    <t>Building %</t>
  </si>
  <si>
    <t>District/Central Office %</t>
  </si>
  <si>
    <t>Statewide School District Summary</t>
  </si>
  <si>
    <t>Organization
Overall</t>
  </si>
  <si>
    <t xml:space="preserve">Organization Name </t>
  </si>
  <si>
    <t>Building &amp; District/Central Office %</t>
  </si>
  <si>
    <t>Classroom, Building, &amp; District/Central Office %</t>
  </si>
  <si>
    <t>Classroom N-Size</t>
  </si>
  <si>
    <t>Building N-Size</t>
  </si>
  <si>
    <t>District/Central Office N-Size</t>
  </si>
  <si>
    <t>Building &amp; District/Central Office N-Size</t>
  </si>
  <si>
    <t>Classroom, Building, &amp; District/Central Office N-Size</t>
  </si>
  <si>
    <t>Organization Overall %</t>
  </si>
  <si>
    <t>Organization Overall N-Size</t>
  </si>
  <si>
    <t>Educational Service District</t>
  </si>
  <si>
    <t>Capital Region ESD 113</t>
  </si>
  <si>
    <t>Northwest Educational Service District 189</t>
  </si>
  <si>
    <t>Puget Sound Educational Service District 121</t>
  </si>
  <si>
    <t>Olympic Educational Service District 114</t>
  </si>
  <si>
    <t>North Central Educational Service District 171</t>
  </si>
  <si>
    <t>77-78%</t>
  </si>
  <si>
    <t>94-95%</t>
  </si>
  <si>
    <t>Washington State Charter School Commission</t>
  </si>
  <si>
    <t>92-95%</t>
  </si>
  <si>
    <t>90-93%</t>
  </si>
  <si>
    <t>93-94%</t>
  </si>
  <si>
    <t>57-59%</t>
  </si>
  <si>
    <t>Damman &amp; Easton School Districts</t>
  </si>
  <si>
    <t>84-87%</t>
  </si>
  <si>
    <t>88-92%</t>
  </si>
  <si>
    <t>86-88%</t>
  </si>
  <si>
    <t>89-91%</t>
  </si>
  <si>
    <t>91-92%</t>
  </si>
  <si>
    <t>Spokane Public Schools Charter Authorizer</t>
  </si>
  <si>
    <t>81-84%</t>
  </si>
  <si>
    <t>79-80%</t>
  </si>
  <si>
    <t>81-82%</t>
  </si>
  <si>
    <t>86-89%</t>
  </si>
  <si>
    <t>97-98%</t>
  </si>
  <si>
    <t>76-80%</t>
  </si>
  <si>
    <t>92-93%</t>
  </si>
  <si>
    <t>94-96%</t>
  </si>
  <si>
    <t>87-90%</t>
  </si>
  <si>
    <t>88-89%</t>
  </si>
  <si>
    <t>Not Affiliated with an Educational Service District</t>
  </si>
  <si>
    <t>School district employees that obtained a medical or religious exemption or a vaccination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</si>
</sst>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9" fontId="0" fillId="0" borderId="0" xfId="0" applyNumberFormat="1"/>
    <xf numFmtId="0" fontId="3" fillId="0" borderId="0" xfId="0" applyFont="1" applyAlignment="1">
      <alignment horizontal="center" wrapText="1"/>
    </xf>
    <xf numFmtId="9" fontId="3" fillId="0" borderId="2" xfId="1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0" fontId="3" fillId="0" borderId="0" xfId="0" applyFont="1"/>
    <xf numFmtId="9" fontId="3" fillId="0" borderId="14" xfId="1" applyFont="1" applyBorder="1" applyAlignment="1">
      <alignment horizontal="center"/>
    </xf>
    <xf numFmtId="9" fontId="3" fillId="0" borderId="0" xfId="1" applyFont="1" applyAlignment="1">
      <alignment horizontal="center"/>
    </xf>
    <xf numFmtId="9" fontId="3" fillId="0" borderId="21" xfId="1" applyFont="1" applyBorder="1"/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9" fontId="2" fillId="0" borderId="16" xfId="1" applyFont="1" applyFill="1" applyBorder="1" applyAlignment="1">
      <alignment horizontal="center" wrapText="1"/>
    </xf>
    <xf numFmtId="9" fontId="2" fillId="0" borderId="17" xfId="1" applyFont="1" applyFill="1" applyBorder="1" applyAlignment="1">
      <alignment horizontal="center" wrapText="1"/>
    </xf>
    <xf numFmtId="9" fontId="2" fillId="0" borderId="19" xfId="1" applyFont="1" applyFill="1" applyBorder="1" applyAlignment="1">
      <alignment horizontal="center" wrapText="1"/>
    </xf>
    <xf numFmtId="9" fontId="2" fillId="0" borderId="18" xfId="1" applyFont="1" applyFill="1" applyBorder="1" applyAlignment="1">
      <alignment wrapText="1"/>
    </xf>
    <xf numFmtId="0" fontId="3" fillId="0" borderId="2" xfId="0" applyFont="1" applyFill="1" applyBorder="1"/>
    <xf numFmtId="0" fontId="3" fillId="0" borderId="3" xfId="0" applyFont="1" applyFill="1" applyBorder="1"/>
    <xf numFmtId="9" fontId="3" fillId="0" borderId="2" xfId="1" applyFont="1" applyFill="1" applyBorder="1" applyAlignment="1">
      <alignment horizontal="center"/>
    </xf>
    <xf numFmtId="9" fontId="3" fillId="0" borderId="15" xfId="1" applyFont="1" applyFill="1" applyBorder="1" applyAlignment="1">
      <alignment horizontal="center"/>
    </xf>
    <xf numFmtId="9" fontId="3" fillId="0" borderId="20" xfId="1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9" fontId="3" fillId="0" borderId="4" xfId="1" applyFont="1" applyFill="1" applyBorder="1" applyAlignment="1">
      <alignment horizontal="center"/>
    </xf>
    <xf numFmtId="9" fontId="3" fillId="0" borderId="0" xfId="1" applyFont="1" applyFill="1" applyAlignment="1">
      <alignment horizontal="center"/>
    </xf>
    <xf numFmtId="0" fontId="3" fillId="0" borderId="0" xfId="0" applyFont="1" applyFill="1"/>
    <xf numFmtId="9" fontId="3" fillId="0" borderId="9" xfId="1" applyFont="1" applyFill="1" applyBorder="1" applyAlignment="1">
      <alignment horizontal="center"/>
    </xf>
    <xf numFmtId="9" fontId="3" fillId="0" borderId="14" xfId="1" applyFont="1" applyFill="1" applyBorder="1" applyAlignment="1">
      <alignment horizontal="center"/>
    </xf>
    <xf numFmtId="9" fontId="3" fillId="0" borderId="21" xfId="1" applyFont="1" applyFill="1" applyBorder="1"/>
    <xf numFmtId="0" fontId="0" fillId="0" borderId="0" xfId="0" applyAlignment="1">
      <alignment horizontal="left"/>
    </xf>
    <xf numFmtId="0" fontId="2" fillId="0" borderId="7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 wrapText="1"/>
    </xf>
    <xf numFmtId="0" fontId="2" fillId="0" borderId="18" xfId="1" applyNumberFormat="1" applyFont="1" applyFill="1" applyBorder="1" applyAlignment="1">
      <alignment wrapText="1"/>
    </xf>
    <xf numFmtId="0" fontId="4" fillId="0" borderId="0" xfId="0" applyFont="1"/>
    <xf numFmtId="0" fontId="3" fillId="0" borderId="0" xfId="0" applyFont="1" applyAlignment="1">
      <alignment horizontal="left"/>
    </xf>
    <xf numFmtId="3" fontId="2" fillId="0" borderId="16" xfId="1" applyNumberFormat="1" applyFont="1" applyFill="1" applyBorder="1" applyAlignment="1">
      <alignment horizontal="center" wrapText="1"/>
    </xf>
    <xf numFmtId="3" fontId="2" fillId="0" borderId="17" xfId="1" applyNumberFormat="1" applyFont="1" applyFill="1" applyBorder="1" applyAlignment="1">
      <alignment horizontal="center" wrapText="1"/>
    </xf>
    <xf numFmtId="3" fontId="2" fillId="0" borderId="19" xfId="1" applyNumberFormat="1" applyFont="1" applyFill="1" applyBorder="1" applyAlignment="1">
      <alignment horizontal="center" wrapText="1"/>
    </xf>
    <xf numFmtId="3" fontId="3" fillId="0" borderId="0" xfId="1" applyNumberFormat="1" applyFont="1" applyFill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0" fillId="0" borderId="0" xfId="0" applyNumberFormat="1"/>
    <xf numFmtId="0" fontId="3" fillId="0" borderId="5" xfId="0" applyFont="1" applyFill="1" applyBorder="1"/>
    <xf numFmtId="0" fontId="3" fillId="0" borderId="6" xfId="0" applyFont="1" applyFill="1" applyBorder="1"/>
    <xf numFmtId="9" fontId="3" fillId="0" borderId="22" xfId="1" applyFont="1" applyFill="1" applyBorder="1"/>
    <xf numFmtId="164" fontId="3" fillId="0" borderId="14" xfId="1" applyNumberFormat="1" applyFont="1" applyFill="1" applyBorder="1" applyAlignment="1">
      <alignment horizontal="center"/>
    </xf>
    <xf numFmtId="164" fontId="3" fillId="0" borderId="24" xfId="1" applyNumberFormat="1" applyFont="1" applyFill="1" applyBorder="1" applyAlignment="1">
      <alignment horizontal="center"/>
    </xf>
    <xf numFmtId="164" fontId="3" fillId="0" borderId="23" xfId="1" applyNumberFormat="1" applyFont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9" fontId="3" fillId="0" borderId="10" xfId="1" applyFont="1" applyBorder="1" applyAlignment="1">
      <alignment horizontal="center"/>
    </xf>
    <xf numFmtId="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2" fillId="0" borderId="25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 wrapText="1"/>
    </xf>
    <xf numFmtId="3" fontId="3" fillId="0" borderId="2" xfId="1" applyNumberFormat="1" applyFont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 wrapText="1"/>
    </xf>
    <xf numFmtId="3" fontId="3" fillId="0" borderId="4" xfId="1" applyNumberFormat="1" applyFont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vertical="center"/>
    </xf>
    <xf numFmtId="3" fontId="3" fillId="0" borderId="10" xfId="1" applyNumberFormat="1" applyFont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3" fillId="0" borderId="14" xfId="1" applyNumberFormat="1" applyFont="1" applyBorder="1" applyAlignment="1">
      <alignment horizontal="center" vertical="center"/>
    </xf>
    <xf numFmtId="0" fontId="3" fillId="0" borderId="21" xfId="1" applyNumberFormat="1" applyFont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 wrapText="1"/>
    </xf>
    <xf numFmtId="3" fontId="3" fillId="0" borderId="5" xfId="1" applyNumberFormat="1" applyFont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23" xfId="1" applyNumberFormat="1" applyFont="1" applyBorder="1" applyAlignment="1">
      <alignment horizontal="center" vertical="center"/>
    </xf>
    <xf numFmtId="3" fontId="3" fillId="0" borderId="24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vertical="center"/>
    </xf>
    <xf numFmtId="9" fontId="3" fillId="0" borderId="10" xfId="1" applyFont="1" applyBorder="1" applyAlignment="1">
      <alignment horizontal="center"/>
    </xf>
    <xf numFmtId="9" fontId="3" fillId="0" borderId="12" xfId="1" applyFont="1" applyBorder="1" applyAlignment="1">
      <alignment horizontal="center"/>
    </xf>
    <xf numFmtId="9" fontId="3" fillId="0" borderId="13" xfId="1" applyFont="1" applyBorder="1" applyAlignment="1">
      <alignment horizontal="center"/>
    </xf>
    <xf numFmtId="9" fontId="3" fillId="0" borderId="10" xfId="1" applyFont="1" applyFill="1" applyBorder="1" applyAlignment="1">
      <alignment horizontal="center"/>
    </xf>
    <xf numFmtId="9" fontId="3" fillId="0" borderId="13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3" fontId="3" fillId="0" borderId="10" xfId="1" applyNumberFormat="1" applyFont="1" applyBorder="1" applyAlignment="1">
      <alignment horizontal="center" vertical="center"/>
    </xf>
    <xf numFmtId="3" fontId="3" fillId="0" borderId="13" xfId="1" applyNumberFormat="1" applyFont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3" fontId="3" fillId="0" borderId="10" xfId="1" applyNumberFormat="1" applyFont="1" applyFill="1" applyBorder="1" applyAlignment="1">
      <alignment horizontal="center" vertical="center"/>
    </xf>
    <xf numFmtId="3" fontId="3" fillId="0" borderId="12" xfId="1" applyNumberFormat="1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9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D8BC9C5-D088-409C-9756-C66830883864}" name="FullyVaccinated" displayName="FullyVaccinated" ref="A1:Q318" totalsRowShown="0" headerRowDxfId="18" dataDxfId="17">
  <autoFilter ref="A1:Q318" xr:uid="{5AD74A63-6490-4EF2-B082-1EA1FDC4BB9D}"/>
  <tableColumns count="17">
    <tableColumn id="17" xr3:uid="{BE8A03B4-C7F5-4E41-A75A-59D02CF9C756}" name="Educational Service District" dataDxfId="16"/>
    <tableColumn id="1" xr3:uid="{0182E002-1026-466F-B42C-5A6C556538FB}" name="County" dataDxfId="15"/>
    <tableColumn id="2" xr3:uid="{83C7B9BE-071E-427C-8034-69A3704B4D65}" name="Organization Name " dataDxfId="14"/>
    <tableColumn id="3" xr3:uid="{CCA08696-A0E1-454D-8F62-5882C8CC913D}" name="Vaccination and Exemption Status" dataDxfId="13"/>
    <tableColumn id="4" xr3:uid="{53AEC276-59A8-4648-934D-34B1553D4288}" name="Classroom %" dataDxfId="12"/>
    <tableColumn id="5" xr3:uid="{EEB0C731-63CD-426C-9C58-E419BA26E279}" name="Classroom N-Size" dataDxfId="11"/>
    <tableColumn id="6" xr3:uid="{3679CA5E-9155-40F8-AE51-8A9ADC171880}" name="Building %" dataDxfId="10"/>
    <tableColumn id="7" xr3:uid="{201C400D-4EA3-4CDE-9F73-708C22B434C2}" name="Building N-Size" dataDxfId="9"/>
    <tableColumn id="8" xr3:uid="{0F1815EF-B197-48B2-8914-8FAAAB9CAC0D}" name="District/Central Office %" dataDxfId="8"/>
    <tableColumn id="9" xr3:uid="{2FB45362-F98C-4D06-981F-B8924ADECAED}" name="District/Central Office N-Size" dataDxfId="7"/>
    <tableColumn id="10" xr3:uid="{8C049C43-08E7-4236-AE67-2FCF18A4217C}" name="Building &amp; District/Central Office %" dataDxfId="6"/>
    <tableColumn id="11" xr3:uid="{913D1E02-262B-4D00-AE7D-FFD6C1F3C99E}" name="Building &amp; District/Central Office N-Size" dataDxfId="5"/>
    <tableColumn id="12" xr3:uid="{3E6557CD-D220-4279-AB65-89467CB6BF4D}" name="Classroom, Building, &amp; District/Central Office %" dataDxfId="4"/>
    <tableColumn id="13" xr3:uid="{279657BE-DA74-48A4-AF9C-B021451153EF}" name="Classroom, Building, &amp; District/Central Office N-Size" dataDxfId="3"/>
    <tableColumn id="14" xr3:uid="{DAC65296-8057-4F24-B518-AC423CDAF7B7}" name="Organization Overall %" dataDxfId="2"/>
    <tableColumn id="15" xr3:uid="{8100A072-C443-4D5F-8191-685D12F9E961}" name="Organization Overall N-Size" dataDxfId="1"/>
    <tableColumn id="16" xr3:uid="{78676AD7-29BA-467C-9F9E-29E2709BEE32}" name="Data Quality Flag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762F-C3E0-42F5-8646-3B9D400F37FA}">
  <dimension ref="A1:I320"/>
  <sheetViews>
    <sheetView tabSelected="1" zoomScaleNormal="100" workbookViewId="0">
      <pane ySplit="1" topLeftCell="A248" activePane="bottomLeft" state="frozen"/>
      <selection pane="bottomLeft" activeCell="F265" sqref="F265:G265"/>
    </sheetView>
  </sheetViews>
  <sheetFormatPr defaultColWidth="9.28515625" defaultRowHeight="14.25" x14ac:dyDescent="0.2"/>
  <cols>
    <col min="1" max="1" width="45.7109375" style="5" customWidth="1"/>
    <col min="2" max="2" width="13.28515625" style="5" bestFit="1" customWidth="1"/>
    <col min="3" max="3" width="53.7109375" style="5" bestFit="1" customWidth="1"/>
    <col min="4" max="4" width="37.28515625" style="5" customWidth="1"/>
    <col min="5" max="8" width="16.5703125" style="7" customWidth="1"/>
    <col min="9" max="9" width="93.7109375" style="5" bestFit="1" customWidth="1"/>
    <col min="10" max="16384" width="9.28515625" style="5"/>
  </cols>
  <sheetData>
    <row r="1" spans="1:9" s="2" customFormat="1" ht="30.75" thickBot="1" x14ac:dyDescent="0.3">
      <c r="A1" s="9" t="s">
        <v>391</v>
      </c>
      <c r="B1" s="10" t="s">
        <v>0</v>
      </c>
      <c r="C1" s="10" t="s">
        <v>374</v>
      </c>
      <c r="D1" s="11" t="s">
        <v>1</v>
      </c>
      <c r="E1" s="12" t="s">
        <v>2</v>
      </c>
      <c r="F1" s="12" t="s">
        <v>3</v>
      </c>
      <c r="G1" s="13" t="s">
        <v>4</v>
      </c>
      <c r="H1" s="14" t="s">
        <v>380</v>
      </c>
      <c r="I1" s="15" t="s">
        <v>359</v>
      </c>
    </row>
    <row r="2" spans="1:9" x14ac:dyDescent="0.2">
      <c r="A2" s="16" t="str">
        <f>IF(FullyVaccinated[[#This Row],[Educational Service District]]&lt;&gt;"NULL", FullyVaccinated[[#This Row],[Educational Service District]], "")</f>
        <v>Capital Region ESD 113</v>
      </c>
      <c r="B2" s="17" t="str">
        <f>IF(FullyVaccinated[[#This Row],[County]]&lt;&gt;"NULL", FullyVaccinated[[#This Row],[County]], "")</f>
        <v>Grays Harbor</v>
      </c>
      <c r="C2" s="17" t="str">
        <f>FullyVaccinated[[#This Row],[Organization Name ]]</f>
        <v>Aberdeen School District</v>
      </c>
      <c r="D2" s="17" t="str">
        <f>FullyVaccinated[[#This Row],[Vaccination and Exemption Status]]</f>
        <v>Fully vaccinated</v>
      </c>
      <c r="E2" s="3">
        <f>FullyVaccinated[[#This Row],[Classroom %]]</f>
        <v>0.86</v>
      </c>
      <c r="F2" s="18">
        <f>FullyVaccinated[[#This Row],[Building %]]</f>
        <v>0.93</v>
      </c>
      <c r="G2" s="26">
        <f>FullyVaccinated[[#This Row],[District/Central Office %]]</f>
        <v>0.81</v>
      </c>
      <c r="H2" s="19">
        <f>FullyVaccinated[[#This Row],[Organization Overall %]]</f>
        <v>0.87</v>
      </c>
      <c r="I2" s="20" t="str">
        <f>IF(FullyVaccinated[[#This Row],[Data Quality Flag]]&lt;&gt;"NULL",FullyVaccinated[[#This Row],[Data Quality Flag]], "")</f>
        <v/>
      </c>
    </row>
    <row r="3" spans="1:9" ht="15" customHeight="1" x14ac:dyDescent="0.2">
      <c r="A3" s="21" t="str">
        <f>IF(FullyVaccinated[[#This Row],[Educational Service District]]&lt;&gt;"NULL", FullyVaccinated[[#This Row],[Educational Service District]], "")</f>
        <v>Capital Region ESD 113</v>
      </c>
      <c r="B3" s="22" t="str">
        <f>IF(FullyVaccinated[[#This Row],[County]]&lt;&gt;"NULL", FullyVaccinated[[#This Row],[County]], "")</f>
        <v>Lewis</v>
      </c>
      <c r="C3" s="22" t="str">
        <f>FullyVaccinated[[#This Row],[Organization Name ]]</f>
        <v>Adna School District</v>
      </c>
      <c r="D3" s="22" t="str">
        <f>FullyVaccinated[[#This Row],[Vaccination and Exemption Status]]</f>
        <v>Fully vaccinated</v>
      </c>
      <c r="E3" s="4">
        <f>FullyVaccinated[[#This Row],[Classroom %]]</f>
        <v>0.65</v>
      </c>
      <c r="F3" s="95">
        <f>FullyVaccinated[[#This Row],[Building &amp; District/Central Office %]]</f>
        <v>0.76</v>
      </c>
      <c r="G3" s="97"/>
      <c r="H3" s="27">
        <f>FullyVaccinated[[#This Row],[Organization Overall %]]</f>
        <v>0.7</v>
      </c>
      <c r="I3" s="28" t="str">
        <f>IF(FullyVaccinated[[#This Row],[Data Quality Flag]]&lt;&gt;"NULL",FullyVaccinated[[#This Row],[Data Quality Flag]], "")</f>
        <v/>
      </c>
    </row>
    <row r="4" spans="1:9" ht="15" customHeight="1" x14ac:dyDescent="0.2">
      <c r="A4" s="21" t="str">
        <f>IF(FullyVaccinated[[#This Row],[Educational Service District]]&lt;&gt;"NULL", FullyVaccinated[[#This Row],[Educational Service District]], "")</f>
        <v>Educational Service District 101</v>
      </c>
      <c r="B4" s="22" t="str">
        <f>IF(FullyVaccinated[[#This Row],[County]]&lt;&gt;"NULL", FullyVaccinated[[#This Row],[County]], "")</f>
        <v>Lincoln</v>
      </c>
      <c r="C4" s="22" t="str">
        <f>FullyVaccinated[[#This Row],[Organization Name ]]</f>
        <v>Almira School District</v>
      </c>
      <c r="D4" s="22" t="str">
        <f>FullyVaccinated[[#This Row],[Vaccination and Exemption Status]]</f>
        <v>Fully vaccinated</v>
      </c>
      <c r="E4" s="4">
        <f>FullyVaccinated[[#This Row],[Classroom %]]</f>
        <v>0.44</v>
      </c>
      <c r="F4" s="95">
        <f>FullyVaccinated[[#This Row],[Building &amp; District/Central Office %]]</f>
        <v>0.54</v>
      </c>
      <c r="G4" s="97"/>
      <c r="H4" s="27">
        <f>FullyVaccinated[[#This Row],[Organization Overall %]]</f>
        <v>0.48</v>
      </c>
      <c r="I4" s="28" t="str">
        <f>IF(FullyVaccinated[[#This Row],[Data Quality Flag]]&lt;&gt;"NULL",FullyVaccinated[[#This Row],[Data Quality Flag]], "")</f>
        <v/>
      </c>
    </row>
    <row r="5" spans="1:9" x14ac:dyDescent="0.2">
      <c r="A5" s="21" t="str">
        <f>IF(FullyVaccinated[[#This Row],[Educational Service District]]&lt;&gt;"NULL", FullyVaccinated[[#This Row],[Educational Service District]], "")</f>
        <v>Northwest Educational Service District 189</v>
      </c>
      <c r="B5" s="22" t="str">
        <f>IF(FullyVaccinated[[#This Row],[County]]&lt;&gt;"NULL", FullyVaccinated[[#This Row],[County]], "")</f>
        <v>Skagit</v>
      </c>
      <c r="C5" s="22" t="str">
        <f>FullyVaccinated[[#This Row],[Organization Name ]]</f>
        <v>Anacortes School District</v>
      </c>
      <c r="D5" s="22" t="str">
        <f>FullyVaccinated[[#This Row],[Vaccination and Exemption Status]]</f>
        <v>Fully vaccinated</v>
      </c>
      <c r="E5" s="4">
        <f>FullyVaccinated[[#This Row],[Classroom %]]</f>
        <v>0.97</v>
      </c>
      <c r="F5" s="4" t="str">
        <f>FullyVaccinated[[#This Row],[Building %]]</f>
        <v>99-100%</v>
      </c>
      <c r="G5" s="50">
        <f>FullyVaccinated[[#This Row],[District/Central Office %]]</f>
        <v>0.93</v>
      </c>
      <c r="H5" s="27">
        <f>FullyVaccinated[[#This Row],[Organization Overall %]]</f>
        <v>0.97</v>
      </c>
      <c r="I5" s="28" t="str">
        <f>IF(FullyVaccinated[[#This Row],[Data Quality Flag]]&lt;&gt;"NULL",FullyVaccinated[[#This Row],[Data Quality Flag]], "")</f>
        <v/>
      </c>
    </row>
    <row r="6" spans="1:9" x14ac:dyDescent="0.2">
      <c r="A6" s="21" t="str">
        <f>IF(FullyVaccinated[[#This Row],[Educational Service District]]&lt;&gt;"NULL", FullyVaccinated[[#This Row],[Educational Service District]], "")</f>
        <v>Northwest Educational Service District 189</v>
      </c>
      <c r="B6" s="22" t="str">
        <f>IF(FullyVaccinated[[#This Row],[County]]&lt;&gt;"NULL", FullyVaccinated[[#This Row],[County]], "")</f>
        <v>Snohomish</v>
      </c>
      <c r="C6" s="22" t="str">
        <f>FullyVaccinated[[#This Row],[Organization Name ]]</f>
        <v>Arlington School District</v>
      </c>
      <c r="D6" s="22" t="str">
        <f>FullyVaccinated[[#This Row],[Vaccination and Exemption Status]]</f>
        <v>Fully vaccinated</v>
      </c>
      <c r="E6" s="4">
        <f>FullyVaccinated[[#This Row],[Classroom %]]</f>
        <v>0.86</v>
      </c>
      <c r="F6" s="23">
        <f>FullyVaccinated[[#This Row],[Building %]]</f>
        <v>0.76</v>
      </c>
      <c r="G6" s="50">
        <f>FullyVaccinated[[#This Row],[District/Central Office %]]</f>
        <v>0.89</v>
      </c>
      <c r="H6" s="27">
        <f>FullyVaccinated[[#This Row],[Organization Overall %]]</f>
        <v>0.83</v>
      </c>
      <c r="I6" s="28" t="str">
        <f>IF(FullyVaccinated[[#This Row],[Data Quality Flag]]&lt;&gt;"NULL",FullyVaccinated[[#This Row],[Data Quality Flag]], "")</f>
        <v/>
      </c>
    </row>
    <row r="7" spans="1:9" x14ac:dyDescent="0.2">
      <c r="A7" s="21" t="str">
        <f>IF(FullyVaccinated[[#This Row],[Educational Service District]]&lt;&gt;"NULL", FullyVaccinated[[#This Row],[Educational Service District]], "")</f>
        <v>Educational Service District 123</v>
      </c>
      <c r="B7" s="22" t="str">
        <f>IF(FullyVaccinated[[#This Row],[County]]&lt;&gt;"NULL", FullyVaccinated[[#This Row],[County]], "")</f>
        <v>Asotin</v>
      </c>
      <c r="C7" s="22" t="str">
        <f>FullyVaccinated[[#This Row],[Organization Name ]]</f>
        <v>Asotin-Anatone School District</v>
      </c>
      <c r="D7" s="22" t="str">
        <f>FullyVaccinated[[#This Row],[Vaccination and Exemption Status]]</f>
        <v>Fully vaccinated</v>
      </c>
      <c r="E7" s="4">
        <f>FullyVaccinated[[#This Row],[Classroom %]]</f>
        <v>0.79</v>
      </c>
      <c r="F7" s="23">
        <f>FullyVaccinated[[#This Row],[Building %]]</f>
        <v>0.77</v>
      </c>
      <c r="G7" s="50">
        <f>FullyVaccinated[[#This Row],[District/Central Office %]]</f>
        <v>0.46</v>
      </c>
      <c r="H7" s="27">
        <f>FullyVaccinated[[#This Row],[Organization Overall %]]</f>
        <v>0.74</v>
      </c>
      <c r="I7" s="28" t="str">
        <f>IF(FullyVaccinated[[#This Row],[Data Quality Flag]]&lt;&gt;"NULL",FullyVaccinated[[#This Row],[Data Quality Flag]], "")</f>
        <v/>
      </c>
    </row>
    <row r="8" spans="1:9" x14ac:dyDescent="0.2">
      <c r="A8" s="21" t="str">
        <f>IF(FullyVaccinated[[#This Row],[Educational Service District]]&lt;&gt;"NULL", FullyVaccinated[[#This Row],[Educational Service District]], "")</f>
        <v>Puget Sound Educational Service District 121</v>
      </c>
      <c r="B8" s="22" t="str">
        <f>IF(FullyVaccinated[[#This Row],[County]]&lt;&gt;"NULL", FullyVaccinated[[#This Row],[County]], "")</f>
        <v>King</v>
      </c>
      <c r="C8" s="22" t="str">
        <f>FullyVaccinated[[#This Row],[Organization Name ]]</f>
        <v>Auburn School District</v>
      </c>
      <c r="D8" s="22" t="str">
        <f>FullyVaccinated[[#This Row],[Vaccination and Exemption Status]]</f>
        <v>Fully vaccinated</v>
      </c>
      <c r="E8" s="4">
        <f>FullyVaccinated[[#This Row],[Classroom %]]</f>
        <v>0.91</v>
      </c>
      <c r="F8" s="23">
        <f>FullyVaccinated[[#This Row],[Building %]]</f>
        <v>0.9</v>
      </c>
      <c r="G8" s="50">
        <f>FullyVaccinated[[#This Row],[District/Central Office %]]</f>
        <v>0.88</v>
      </c>
      <c r="H8" s="27">
        <f>FullyVaccinated[[#This Row],[Organization Overall %]]</f>
        <v>0.91</v>
      </c>
      <c r="I8" s="28" t="str">
        <f>IF(FullyVaccinated[[#This Row],[Data Quality Flag]]&lt;&gt;"NULL",FullyVaccinated[[#This Row],[Data Quality Flag]], "")</f>
        <v/>
      </c>
    </row>
    <row r="9" spans="1:9" x14ac:dyDescent="0.2">
      <c r="A9" s="21" t="str">
        <f>IF(FullyVaccinated[[#This Row],[Educational Service District]]&lt;&gt;"NULL", FullyVaccinated[[#This Row],[Educational Service District]], "")</f>
        <v>Puget Sound Educational Service District 121</v>
      </c>
      <c r="B9" s="22" t="str">
        <f>IF(FullyVaccinated[[#This Row],[County]]&lt;&gt;"NULL", FullyVaccinated[[#This Row],[County]], "")</f>
        <v>Kitsap</v>
      </c>
      <c r="C9" s="22" t="str">
        <f>FullyVaccinated[[#This Row],[Organization Name ]]</f>
        <v>Bainbridge Island School District</v>
      </c>
      <c r="D9" s="22" t="str">
        <f>FullyVaccinated[[#This Row],[Vaccination and Exemption Status]]</f>
        <v>Fully vaccinated</v>
      </c>
      <c r="E9" s="4">
        <f>FullyVaccinated[[#This Row],[Classroom %]]</f>
        <v>0.97</v>
      </c>
      <c r="F9" s="4">
        <f>FullyVaccinated[[#This Row],[Building %]]</f>
        <v>0.97</v>
      </c>
      <c r="G9" s="50" t="str">
        <f>FullyVaccinated[[#This Row],[District/Central Office %]]</f>
        <v>96-100%</v>
      </c>
      <c r="H9" s="27">
        <f>FullyVaccinated[[#This Row],[Organization Overall %]]</f>
        <v>0.97</v>
      </c>
      <c r="I9" s="28" t="str">
        <f>IF(FullyVaccinated[[#This Row],[Data Quality Flag]]&lt;&gt;"NULL",FullyVaccinated[[#This Row],[Data Quality Flag]], "")</f>
        <v/>
      </c>
    </row>
    <row r="10" spans="1:9" x14ac:dyDescent="0.2">
      <c r="A10" s="21" t="str">
        <f>IF(FullyVaccinated[[#This Row],[Educational Service District]]&lt;&gt;"NULL", FullyVaccinated[[#This Row],[Educational Service District]], "")</f>
        <v>Educational Service District 112</v>
      </c>
      <c r="B10" s="22" t="str">
        <f>IF(FullyVaccinated[[#This Row],[County]]&lt;&gt;"NULL", FullyVaccinated[[#This Row],[County]], "")</f>
        <v>Clark</v>
      </c>
      <c r="C10" s="22" t="str">
        <f>FullyVaccinated[[#This Row],[Organization Name ]]</f>
        <v>Battle Ground School District</v>
      </c>
      <c r="D10" s="22" t="str">
        <f>FullyVaccinated[[#This Row],[Vaccination and Exemption Status]]</f>
        <v>Fully vaccinated</v>
      </c>
      <c r="E10" s="4">
        <f>FullyVaccinated[[#This Row],[Classroom %]]</f>
        <v>0.87</v>
      </c>
      <c r="F10" s="23">
        <f>FullyVaccinated[[#This Row],[Building %]]</f>
        <v>0.87</v>
      </c>
      <c r="G10" s="50">
        <f>FullyVaccinated[[#This Row],[District/Central Office %]]</f>
        <v>0.8</v>
      </c>
      <c r="H10" s="27">
        <f>FullyVaccinated[[#This Row],[Organization Overall %]]</f>
        <v>0.86</v>
      </c>
      <c r="I10" s="28" t="str">
        <f>IF(FullyVaccinated[[#This Row],[Data Quality Flag]]&lt;&gt;"NULL",FullyVaccinated[[#This Row],[Data Quality Flag]], "")</f>
        <v/>
      </c>
    </row>
    <row r="11" spans="1:9" x14ac:dyDescent="0.2">
      <c r="A11" s="21" t="str">
        <f>IF(FullyVaccinated[[#This Row],[Educational Service District]]&lt;&gt;"NULL", FullyVaccinated[[#This Row],[Educational Service District]], "")</f>
        <v>Puget Sound Educational Service District 121</v>
      </c>
      <c r="B11" s="22" t="str">
        <f>IF(FullyVaccinated[[#This Row],[County]]&lt;&gt;"NULL", FullyVaccinated[[#This Row],[County]], "")</f>
        <v>King</v>
      </c>
      <c r="C11" s="22" t="str">
        <f>FullyVaccinated[[#This Row],[Organization Name ]]</f>
        <v>Bellevue School District</v>
      </c>
      <c r="D11" s="22" t="str">
        <f>FullyVaccinated[[#This Row],[Vaccination and Exemption Status]]</f>
        <v>Fully vaccinated</v>
      </c>
      <c r="E11" s="4">
        <f>FullyVaccinated[[#This Row],[Classroom %]]</f>
        <v>0.97</v>
      </c>
      <c r="F11" s="23" t="str">
        <f>FullyVaccinated[[#This Row],[Building %]]</f>
        <v>99-100%</v>
      </c>
      <c r="G11" s="50">
        <f>FullyVaccinated[[#This Row],[District/Central Office %]]</f>
        <v>0.97</v>
      </c>
      <c r="H11" s="27">
        <f>FullyVaccinated[[#This Row],[Organization Overall %]]</f>
        <v>0.98</v>
      </c>
      <c r="I11" s="28" t="str">
        <f>IF(FullyVaccinated[[#This Row],[Data Quality Flag]]&lt;&gt;"NULL",FullyVaccinated[[#This Row],[Data Quality Flag]], "")</f>
        <v/>
      </c>
    </row>
    <row r="12" spans="1:9" x14ac:dyDescent="0.2">
      <c r="A12" s="21" t="str">
        <f>IF(FullyVaccinated[[#This Row],[Educational Service District]]&lt;&gt;"NULL", FullyVaccinated[[#This Row],[Educational Service District]], "")</f>
        <v>Northwest Educational Service District 189</v>
      </c>
      <c r="B12" s="22" t="str">
        <f>IF(FullyVaccinated[[#This Row],[County]]&lt;&gt;"NULL", FullyVaccinated[[#This Row],[County]], "")</f>
        <v>Whatcom</v>
      </c>
      <c r="C12" s="22" t="str">
        <f>FullyVaccinated[[#This Row],[Organization Name ]]</f>
        <v>Bellingham School District</v>
      </c>
      <c r="D12" s="22" t="str">
        <f>FullyVaccinated[[#This Row],[Vaccination and Exemption Status]]</f>
        <v>Fully vaccinated</v>
      </c>
      <c r="E12" s="4">
        <f>FullyVaccinated[[#This Row],[Classroom %]]</f>
        <v>0.98</v>
      </c>
      <c r="F12" s="23">
        <f>FullyVaccinated[[#This Row],[Building %]]</f>
        <v>0.93</v>
      </c>
      <c r="G12" s="50">
        <f>FullyVaccinated[[#This Row],[District/Central Office %]]</f>
        <v>0.97</v>
      </c>
      <c r="H12" s="27">
        <f>FullyVaccinated[[#This Row],[Organization Overall %]]</f>
        <v>0.96</v>
      </c>
      <c r="I12" s="28" t="str">
        <f>IF(FullyVaccinated[[#This Row],[Data Quality Flag]]&lt;&gt;"NULL",FullyVaccinated[[#This Row],[Data Quality Flag]], "")</f>
        <v/>
      </c>
    </row>
    <row r="13" spans="1:9" ht="13.9" customHeight="1" x14ac:dyDescent="0.2">
      <c r="A13" s="21" t="str">
        <f>IF(FullyVaccinated[[#This Row],[Educational Service District]]&lt;&gt;"NULL", FullyVaccinated[[#This Row],[Educational Service District]], "")</f>
        <v>Educational Service District 101</v>
      </c>
      <c r="B13" s="22" t="str">
        <f>IF(FullyVaccinated[[#This Row],[County]]&lt;&gt;"NULL", FullyVaccinated[[#This Row],[County]], "")</f>
        <v>Adams</v>
      </c>
      <c r="C13" s="22" t="str">
        <f>FullyVaccinated[[#This Row],[Organization Name ]]</f>
        <v>Benge &amp; Washtucna School Districts</v>
      </c>
      <c r="D13" s="22" t="str">
        <f>FullyVaccinated[[#This Row],[Vaccination and Exemption Status]]</f>
        <v>Fully vaccinated</v>
      </c>
      <c r="E13" s="95">
        <f>FullyVaccinated[[#This Row],[Classroom, Building, &amp; District/Central Office %]]</f>
        <v>0.79</v>
      </c>
      <c r="F13" s="96"/>
      <c r="G13" s="97"/>
      <c r="H13" s="27">
        <f>FullyVaccinated[[#This Row],[Organization Overall %]]</f>
        <v>0.79</v>
      </c>
      <c r="I13" s="28" t="str">
        <f>IF(FullyVaccinated[[#This Row],[Data Quality Flag]]&lt;&gt;"NULL",FullyVaccinated[[#This Row],[Data Quality Flag]], "")</f>
        <v/>
      </c>
    </row>
    <row r="14" spans="1:9" x14ac:dyDescent="0.2">
      <c r="A14" s="21" t="str">
        <f>IF(FullyVaccinated[[#This Row],[Educational Service District]]&lt;&gt;"NULL", FullyVaccinated[[#This Row],[Educational Service District]], "")</f>
        <v>Puget Sound Educational Service District 121</v>
      </c>
      <c r="B14" s="22" t="str">
        <f>IF(FullyVaccinated[[#This Row],[County]]&lt;&gt;"NULL", FullyVaccinated[[#This Row],[County]], "")</f>
        <v>Pierce</v>
      </c>
      <c r="C14" s="22" t="str">
        <f>FullyVaccinated[[#This Row],[Organization Name ]]</f>
        <v>Bethel School District</v>
      </c>
      <c r="D14" s="22" t="str">
        <f>FullyVaccinated[[#This Row],[Vaccination and Exemption Status]]</f>
        <v>Fully vaccinated</v>
      </c>
      <c r="E14" s="4">
        <f>FullyVaccinated[[#This Row],[Classroom %]]</f>
        <v>0.87</v>
      </c>
      <c r="F14" s="4">
        <f>FullyVaccinated[[#This Row],[Building %]]</f>
        <v>0.86</v>
      </c>
      <c r="G14" s="50">
        <f>FullyVaccinated[[#This Row],[District/Central Office %]]</f>
        <v>0.83</v>
      </c>
      <c r="H14" s="27">
        <f>FullyVaccinated[[#This Row],[Organization Overall %]]</f>
        <v>0.86</v>
      </c>
      <c r="I14" s="28" t="str">
        <f>IF(FullyVaccinated[[#This Row],[Data Quality Flag]]&lt;&gt;"NULL",FullyVaccinated[[#This Row],[Data Quality Flag]], "")</f>
        <v/>
      </c>
    </row>
    <row r="15" spans="1:9" ht="15" customHeight="1" x14ac:dyDescent="0.2">
      <c r="A15" s="21" t="str">
        <f>IF(FullyVaccinated[[#This Row],[Educational Service District]]&lt;&gt;"NULL", FullyVaccinated[[#This Row],[Educational Service District]], "")</f>
        <v>Educational Service District 105</v>
      </c>
      <c r="B15" s="22" t="str">
        <f>IF(FullyVaccinated[[#This Row],[County]]&lt;&gt;"NULL", FullyVaccinated[[#This Row],[County]], "")</f>
        <v>Klickitat</v>
      </c>
      <c r="C15" s="22" t="str">
        <f>FullyVaccinated[[#This Row],[Organization Name ]]</f>
        <v>Bickleton School District</v>
      </c>
      <c r="D15" s="22" t="str">
        <f>FullyVaccinated[[#This Row],[Vaccination and Exemption Status]]</f>
        <v>Fully vaccinated</v>
      </c>
      <c r="E15" s="92">
        <f>FullyVaccinated[[#This Row],[Classroom, Building, &amp; District/Central Office %]]</f>
        <v>0.7</v>
      </c>
      <c r="F15" s="94"/>
      <c r="G15" s="93"/>
      <c r="H15" s="27">
        <f>FullyVaccinated[[#This Row],[Organization Overall %]]</f>
        <v>0.7</v>
      </c>
      <c r="I15" s="28" t="str">
        <f>IF(FullyVaccinated[[#This Row],[Data Quality Flag]]&lt;&gt;"NULL",FullyVaccinated[[#This Row],[Data Quality Flag]], "")</f>
        <v/>
      </c>
    </row>
    <row r="16" spans="1:9" x14ac:dyDescent="0.2">
      <c r="A16" s="21" t="str">
        <f>IF(FullyVaccinated[[#This Row],[Educational Service District]]&lt;&gt;"NULL", FullyVaccinated[[#This Row],[Educational Service District]], "")</f>
        <v>Northwest Educational Service District 189</v>
      </c>
      <c r="B16" s="22" t="str">
        <f>IF(FullyVaccinated[[#This Row],[County]]&lt;&gt;"NULL", FullyVaccinated[[#This Row],[County]], "")</f>
        <v>Whatcom</v>
      </c>
      <c r="C16" s="22" t="str">
        <f>FullyVaccinated[[#This Row],[Organization Name ]]</f>
        <v>Blaine School District</v>
      </c>
      <c r="D16" s="22" t="str">
        <f>FullyVaccinated[[#This Row],[Vaccination and Exemption Status]]</f>
        <v>Fully vaccinated</v>
      </c>
      <c r="E16" s="4">
        <f>FullyVaccinated[[#This Row],[Classroom %]]</f>
        <v>0.94</v>
      </c>
      <c r="F16" s="23">
        <f>FullyVaccinated[[#This Row],[Building %]]</f>
        <v>0.84</v>
      </c>
      <c r="G16" s="50" t="str">
        <f>FullyVaccinated[[#This Row],[District/Central Office %]]</f>
        <v>93-100%</v>
      </c>
      <c r="H16" s="27">
        <f>FullyVaccinated[[#This Row],[Organization Overall %]]</f>
        <v>0.9</v>
      </c>
      <c r="I16" s="28" t="str">
        <f>IF(FullyVaccinated[[#This Row],[Data Quality Flag]]&lt;&gt;"NULL",FullyVaccinated[[#This Row],[Data Quality Flag]], "")</f>
        <v/>
      </c>
    </row>
    <row r="17" spans="1:9" ht="15" customHeight="1" x14ac:dyDescent="0.2">
      <c r="A17" s="21" t="str">
        <f>IF(FullyVaccinated[[#This Row],[Educational Service District]]&lt;&gt;"NULL", FullyVaccinated[[#This Row],[Educational Service District]], "")</f>
        <v>Capital Region ESD 113</v>
      </c>
      <c r="B17" s="22" t="str">
        <f>IF(FullyVaccinated[[#This Row],[County]]&lt;&gt;"NULL", FullyVaccinated[[#This Row],[County]], "")</f>
        <v>Lewis</v>
      </c>
      <c r="C17" s="22" t="str">
        <f>FullyVaccinated[[#This Row],[Organization Name ]]</f>
        <v>Boistfort School District</v>
      </c>
      <c r="D17" s="22" t="str">
        <f>FullyVaccinated[[#This Row],[Vaccination and Exemption Status]]</f>
        <v>Fully vaccinated</v>
      </c>
      <c r="E17" s="4">
        <f>FullyVaccinated[[#This Row],[Classroom %]]</f>
        <v>0.62</v>
      </c>
      <c r="F17" s="92">
        <f>FullyVaccinated[[#This Row],[Building &amp; District/Central Office %]]</f>
        <v>0.8</v>
      </c>
      <c r="G17" s="93"/>
      <c r="H17" s="27">
        <f>FullyVaccinated[[#This Row],[Organization Overall %]]</f>
        <v>0.7</v>
      </c>
      <c r="I17" s="28" t="str">
        <f>IF(FullyVaccinated[[#This Row],[Data Quality Flag]]&lt;&gt;"NULL",FullyVaccinated[[#This Row],[Data Quality Flag]], "")</f>
        <v/>
      </c>
    </row>
    <row r="18" spans="1:9" x14ac:dyDescent="0.2">
      <c r="A18" s="21" t="str">
        <f>IF(FullyVaccinated[[#This Row],[Educational Service District]]&lt;&gt;"NULL", FullyVaccinated[[#This Row],[Educational Service District]], "")</f>
        <v>Olympic Educational Service District 114</v>
      </c>
      <c r="B18" s="22" t="str">
        <f>IF(FullyVaccinated[[#This Row],[County]]&lt;&gt;"NULL", FullyVaccinated[[#This Row],[County]], "")</f>
        <v>Kitsap</v>
      </c>
      <c r="C18" s="22" t="str">
        <f>FullyVaccinated[[#This Row],[Organization Name ]]</f>
        <v>Bremerton School District</v>
      </c>
      <c r="D18" s="22" t="str">
        <f>FullyVaccinated[[#This Row],[Vaccination and Exemption Status]]</f>
        <v>Fully vaccinated</v>
      </c>
      <c r="E18" s="4">
        <f>FullyVaccinated[[#This Row],[Classroom %]]</f>
        <v>0.94</v>
      </c>
      <c r="F18" s="4">
        <f>FullyVaccinated[[#This Row],[Building %]]</f>
        <v>0.93</v>
      </c>
      <c r="G18" s="50" t="str">
        <f>FullyVaccinated[[#This Row],[District/Central Office %]]</f>
        <v>98-100%</v>
      </c>
      <c r="H18" s="27">
        <f>FullyVaccinated[[#This Row],[Organization Overall %]]</f>
        <v>0.94</v>
      </c>
      <c r="I18" s="28" t="str">
        <f>IF(FullyVaccinated[[#This Row],[Data Quality Flag]]&lt;&gt;"NULL",FullyVaccinated[[#This Row],[Data Quality Flag]], "")</f>
        <v/>
      </c>
    </row>
    <row r="19" spans="1:9" x14ac:dyDescent="0.2">
      <c r="A19" s="21" t="str">
        <f>IF(FullyVaccinated[[#This Row],[Educational Service District]]&lt;&gt;"NULL", FullyVaccinated[[#This Row],[Educational Service District]], "")</f>
        <v>North Central Educational Service District 171</v>
      </c>
      <c r="B19" s="22" t="str">
        <f>IF(FullyVaccinated[[#This Row],[County]]&lt;&gt;"NULL", FullyVaccinated[[#This Row],[County]], "")</f>
        <v>Okanogan</v>
      </c>
      <c r="C19" s="22" t="str">
        <f>FullyVaccinated[[#This Row],[Organization Name ]]</f>
        <v>Brewster School District</v>
      </c>
      <c r="D19" s="22" t="str">
        <f>FullyVaccinated[[#This Row],[Vaccination and Exemption Status]]</f>
        <v>Fully vaccinated</v>
      </c>
      <c r="E19" s="4">
        <f>FullyVaccinated[[#This Row],[Classroom %]]</f>
        <v>0.71</v>
      </c>
      <c r="F19" s="23">
        <f>FullyVaccinated[[#This Row],[Building %]]</f>
        <v>0.78</v>
      </c>
      <c r="G19" s="50" t="str">
        <f>FullyVaccinated[[#This Row],[District/Central Office %]]</f>
        <v>97-100%</v>
      </c>
      <c r="H19" s="27" t="str">
        <f>FullyVaccinated[[#This Row],[Organization Overall %]]</f>
        <v>77-78%</v>
      </c>
      <c r="I19" s="28" t="str">
        <f>IF(FullyVaccinated[[#This Row],[Data Quality Flag]]&lt;&gt;"NULL",FullyVaccinated[[#This Row],[Data Quality Flag]], "")</f>
        <v/>
      </c>
    </row>
    <row r="20" spans="1:9" x14ac:dyDescent="0.2">
      <c r="A20" s="21" t="str">
        <f>IF(FullyVaccinated[[#This Row],[Educational Service District]]&lt;&gt;"NULL", FullyVaccinated[[#This Row],[Educational Service District]], "")</f>
        <v>North Central Educational Service District 171</v>
      </c>
      <c r="B20" s="22" t="str">
        <f>IF(FullyVaccinated[[#This Row],[County]]&lt;&gt;"NULL", FullyVaccinated[[#This Row],[County]], "")</f>
        <v>Douglas</v>
      </c>
      <c r="C20" s="22" t="str">
        <f>FullyVaccinated[[#This Row],[Organization Name ]]</f>
        <v>Bridgeport School District</v>
      </c>
      <c r="D20" s="22" t="str">
        <f>FullyVaccinated[[#This Row],[Vaccination and Exemption Status]]</f>
        <v>Fully vaccinated</v>
      </c>
      <c r="E20" s="4">
        <f>FullyVaccinated[[#This Row],[Classroom %]]</f>
        <v>0.85</v>
      </c>
      <c r="F20" s="23">
        <f>FullyVaccinated[[#This Row],[Building %]]</f>
        <v>0.74</v>
      </c>
      <c r="G20" s="50">
        <f>FullyVaccinated[[#This Row],[District/Central Office %]]</f>
        <v>0.82</v>
      </c>
      <c r="H20" s="27">
        <f>FullyVaccinated[[#This Row],[Organization Overall %]]</f>
        <v>0.83</v>
      </c>
      <c r="I20" s="28" t="str">
        <f>IF(FullyVaccinated[[#This Row],[Data Quality Flag]]&lt;&gt;"NULL",FullyVaccinated[[#This Row],[Data Quality Flag]], "")</f>
        <v/>
      </c>
    </row>
    <row r="21" spans="1:9" ht="13.9" customHeight="1" x14ac:dyDescent="0.2">
      <c r="A21" s="21" t="str">
        <f>IF(FullyVaccinated[[#This Row],[Educational Service District]]&lt;&gt;"NULL", FullyVaccinated[[#This Row],[Educational Service District]], "")</f>
        <v>Olympic Educational Service District 114</v>
      </c>
      <c r="B21" s="22" t="str">
        <f>IF(FullyVaccinated[[#This Row],[County]]&lt;&gt;"NULL", FullyVaccinated[[#This Row],[County]], "")</f>
        <v>Jefferson</v>
      </c>
      <c r="C21" s="22" t="str">
        <f>FullyVaccinated[[#This Row],[Organization Name ]]</f>
        <v>Brinnon School District</v>
      </c>
      <c r="D21" s="22" t="str">
        <f>FullyVaccinated[[#This Row],[Vaccination and Exemption Status]]</f>
        <v>Fully vaccinated</v>
      </c>
      <c r="E21" s="4">
        <f>FullyVaccinated[[#This Row],[Classroom %]]</f>
        <v>0.8</v>
      </c>
      <c r="F21" s="92">
        <f>FullyVaccinated[[#This Row],[Building &amp; District/Central Office %]]</f>
        <v>0.7</v>
      </c>
      <c r="G21" s="93"/>
      <c r="H21" s="27">
        <f>FullyVaccinated[[#This Row],[Organization Overall %]]</f>
        <v>0.75</v>
      </c>
      <c r="I21" s="28" t="str">
        <f>IF(FullyVaccinated[[#This Row],[Data Quality Flag]]&lt;&gt;"NULL",FullyVaccinated[[#This Row],[Data Quality Flag]], "")</f>
        <v/>
      </c>
    </row>
    <row r="22" spans="1:9" x14ac:dyDescent="0.2">
      <c r="A22" s="21" t="str">
        <f>IF(FullyVaccinated[[#This Row],[Educational Service District]]&lt;&gt;"NULL", FullyVaccinated[[#This Row],[Educational Service District]], "")</f>
        <v>Northwest Educational Service District 189</v>
      </c>
      <c r="B22" s="22" t="str">
        <f>IF(FullyVaccinated[[#This Row],[County]]&lt;&gt;"NULL", FullyVaccinated[[#This Row],[County]], "")</f>
        <v>Skagit</v>
      </c>
      <c r="C22" s="22" t="str">
        <f>FullyVaccinated[[#This Row],[Organization Name ]]</f>
        <v>Burlington-Edison School District</v>
      </c>
      <c r="D22" s="22" t="str">
        <f>FullyVaccinated[[#This Row],[Vaccination and Exemption Status]]</f>
        <v>Fully vaccinated</v>
      </c>
      <c r="E22" s="4">
        <f>FullyVaccinated[[#This Row],[Classroom %]]</f>
        <v>0.94</v>
      </c>
      <c r="F22" s="4">
        <f>FullyVaccinated[[#This Row],[Building %]]</f>
        <v>0.88</v>
      </c>
      <c r="G22" s="50">
        <f>FullyVaccinated[[#This Row],[District/Central Office %]]</f>
        <v>0.82</v>
      </c>
      <c r="H22" s="27">
        <f>FullyVaccinated[[#This Row],[Organization Overall %]]</f>
        <v>0.91</v>
      </c>
      <c r="I22" s="28" t="str">
        <f>IF(FullyVaccinated[[#This Row],[Data Quality Flag]]&lt;&gt;"NULL",FullyVaccinated[[#This Row],[Data Quality Flag]], "")</f>
        <v/>
      </c>
    </row>
    <row r="23" spans="1:9" x14ac:dyDescent="0.2">
      <c r="A23" s="21" t="str">
        <f>IF(FullyVaccinated[[#This Row],[Educational Service District]]&lt;&gt;"NULL", FullyVaccinated[[#This Row],[Educational Service District]], "")</f>
        <v>Educational Service District 112</v>
      </c>
      <c r="B23" s="22" t="str">
        <f>IF(FullyVaccinated[[#This Row],[County]]&lt;&gt;"NULL", FullyVaccinated[[#This Row],[County]], "")</f>
        <v>Clark</v>
      </c>
      <c r="C23" s="22" t="str">
        <f>FullyVaccinated[[#This Row],[Organization Name ]]</f>
        <v>Camas School District</v>
      </c>
      <c r="D23" s="22" t="str">
        <f>FullyVaccinated[[#This Row],[Vaccination and Exemption Status]]</f>
        <v>Fully vaccinated</v>
      </c>
      <c r="E23" s="4">
        <f>FullyVaccinated[[#This Row],[Classroom %]]</f>
        <v>0.94</v>
      </c>
      <c r="F23" s="23">
        <f>FullyVaccinated[[#This Row],[Building %]]</f>
        <v>0.93</v>
      </c>
      <c r="G23" s="50">
        <f>FullyVaccinated[[#This Row],[District/Central Office %]]</f>
        <v>0.89</v>
      </c>
      <c r="H23" s="27">
        <f>FullyVaccinated[[#This Row],[Organization Overall %]]</f>
        <v>0.92</v>
      </c>
      <c r="I23" s="28" t="str">
        <f>IF(FullyVaccinated[[#This Row],[Data Quality Flag]]&lt;&gt;"NULL",FullyVaccinated[[#This Row],[Data Quality Flag]], "")</f>
        <v/>
      </c>
    </row>
    <row r="24" spans="1:9" x14ac:dyDescent="0.2">
      <c r="A24" s="21" t="str">
        <f>IF(FullyVaccinated[[#This Row],[Educational Service District]]&lt;&gt;"NULL", FullyVaccinated[[#This Row],[Educational Service District]], "")</f>
        <v>Olympic Educational Service District 114</v>
      </c>
      <c r="B24" s="22" t="str">
        <f>IF(FullyVaccinated[[#This Row],[County]]&lt;&gt;"NULL", FullyVaccinated[[#This Row],[County]], "")</f>
        <v>Clallam</v>
      </c>
      <c r="C24" s="22" t="str">
        <f>FullyVaccinated[[#This Row],[Organization Name ]]</f>
        <v>Cape Flattery School District</v>
      </c>
      <c r="D24" s="22" t="str">
        <f>FullyVaccinated[[#This Row],[Vaccination and Exemption Status]]</f>
        <v>Fully vaccinated</v>
      </c>
      <c r="E24" s="4">
        <f>FullyVaccinated[[#This Row],[Classroom %]]</f>
        <v>0.94</v>
      </c>
      <c r="F24" s="23">
        <f>FullyVaccinated[[#This Row],[Building %]]</f>
        <v>0.94</v>
      </c>
      <c r="G24" s="50" t="str">
        <f>FullyVaccinated[[#This Row],[District/Central Office %]]</f>
        <v>90-100%</v>
      </c>
      <c r="H24" s="27" t="str">
        <f>FullyVaccinated[[#This Row],[Organization Overall %]]</f>
        <v>94-95%</v>
      </c>
      <c r="I24" s="28" t="str">
        <f>IF(FullyVaccinated[[#This Row],[Data Quality Flag]]&lt;&gt;"NULL",FullyVaccinated[[#This Row],[Data Quality Flag]], "")</f>
        <v/>
      </c>
    </row>
    <row r="25" spans="1:9" ht="15" customHeight="1" x14ac:dyDescent="0.2">
      <c r="A25" s="21" t="str">
        <f>IF(FullyVaccinated[[#This Row],[Educational Service District]]&lt;&gt;"NULL", FullyVaccinated[[#This Row],[Educational Service District]], "")</f>
        <v>Puget Sound Educational Service District 121</v>
      </c>
      <c r="B25" s="22" t="str">
        <f>IF(FullyVaccinated[[#This Row],[County]]&lt;&gt;"NULL", FullyVaccinated[[#This Row],[County]], "")</f>
        <v>Pierce</v>
      </c>
      <c r="C25" s="22" t="str">
        <f>FullyVaccinated[[#This Row],[Organization Name ]]</f>
        <v>Carbonado School District</v>
      </c>
      <c r="D25" s="22" t="str">
        <f>FullyVaccinated[[#This Row],[Vaccination and Exemption Status]]</f>
        <v>Fully vaccinated</v>
      </c>
      <c r="E25" s="92">
        <f>FullyVaccinated[[#This Row],[Classroom, Building, &amp; District/Central Office %]]</f>
        <v>0.72</v>
      </c>
      <c r="F25" s="94"/>
      <c r="G25" s="93"/>
      <c r="H25" s="27">
        <f>FullyVaccinated[[#This Row],[Organization Overall %]]</f>
        <v>0.72</v>
      </c>
      <c r="I25" s="28" t="str">
        <f>IF(FullyVaccinated[[#This Row],[Data Quality Flag]]&lt;&gt;"NULL",FullyVaccinated[[#This Row],[Data Quality Flag]], "")</f>
        <v/>
      </c>
    </row>
    <row r="26" spans="1:9" x14ac:dyDescent="0.2">
      <c r="A26" s="21" t="str">
        <f>IF(FullyVaccinated[[#This Row],[Educational Service District]]&lt;&gt;"NULL", FullyVaccinated[[#This Row],[Educational Service District]], "")</f>
        <v>North Central Educational Service District 171</v>
      </c>
      <c r="B26" s="22" t="str">
        <f>IF(FullyVaccinated[[#This Row],[County]]&lt;&gt;"NULL", FullyVaccinated[[#This Row],[County]], "")</f>
        <v>Chelan</v>
      </c>
      <c r="C26" s="22" t="str">
        <f>FullyVaccinated[[#This Row],[Organization Name ]]</f>
        <v>Cascade School District</v>
      </c>
      <c r="D26" s="22" t="str">
        <f>FullyVaccinated[[#This Row],[Vaccination and Exemption Status]]</f>
        <v>Fully vaccinated</v>
      </c>
      <c r="E26" s="4">
        <f>FullyVaccinated[[#This Row],[Classroom %]]</f>
        <v>0.92</v>
      </c>
      <c r="F26" s="4">
        <f>FullyVaccinated[[#This Row],[Building %]]</f>
        <v>0.81</v>
      </c>
      <c r="G26" s="50">
        <f>FullyVaccinated[[#This Row],[District/Central Office %]]</f>
        <v>0.81</v>
      </c>
      <c r="H26" s="27">
        <f>FullyVaccinated[[#This Row],[Organization Overall %]]</f>
        <v>0.88</v>
      </c>
      <c r="I26" s="28" t="str">
        <f>IF(FullyVaccinated[[#This Row],[Data Quality Flag]]&lt;&gt;"NULL",FullyVaccinated[[#This Row],[Data Quality Flag]], "")</f>
        <v/>
      </c>
    </row>
    <row r="27" spans="1:9" x14ac:dyDescent="0.2">
      <c r="A27" s="21" t="str">
        <f>IF(FullyVaccinated[[#This Row],[Educational Service District]]&lt;&gt;"NULL", FullyVaccinated[[#This Row],[Educational Service District]], "")</f>
        <v>North Central Educational Service District 171</v>
      </c>
      <c r="B27" s="22" t="str">
        <f>IF(FullyVaccinated[[#This Row],[County]]&lt;&gt;"NULL", FullyVaccinated[[#This Row],[County]], "")</f>
        <v>Chelan</v>
      </c>
      <c r="C27" s="22" t="str">
        <f>FullyVaccinated[[#This Row],[Organization Name ]]</f>
        <v>CASHMERE SCHOOL DISTRICT</v>
      </c>
      <c r="D27" s="22" t="str">
        <f>FullyVaccinated[[#This Row],[Vaccination and Exemption Status]]</f>
        <v>Fully vaccinated</v>
      </c>
      <c r="E27" s="4">
        <f>FullyVaccinated[[#This Row],[Classroom %]]</f>
        <v>0.81</v>
      </c>
      <c r="F27" s="23">
        <f>FullyVaccinated[[#This Row],[Building %]]</f>
        <v>0.74</v>
      </c>
      <c r="G27" s="50">
        <f>FullyVaccinated[[#This Row],[District/Central Office %]]</f>
        <v>0.77</v>
      </c>
      <c r="H27" s="27">
        <f>FullyVaccinated[[#This Row],[Organization Overall %]]</f>
        <v>0.79</v>
      </c>
      <c r="I27" s="28" t="str">
        <f>IF(FullyVaccinated[[#This Row],[Data Quality Flag]]&lt;&gt;"NULL",FullyVaccinated[[#This Row],[Data Quality Flag]], "")</f>
        <v/>
      </c>
    </row>
    <row r="28" spans="1:9" x14ac:dyDescent="0.2">
      <c r="A28" s="21" t="str">
        <f>IF(FullyVaccinated[[#This Row],[Educational Service District]]&lt;&gt;"NULL", FullyVaccinated[[#This Row],[Educational Service District]], "")</f>
        <v>Educational Service District 112</v>
      </c>
      <c r="B28" s="22" t="str">
        <f>IF(FullyVaccinated[[#This Row],[County]]&lt;&gt;"NULL", FullyVaccinated[[#This Row],[County]], "")</f>
        <v>Cowlitz</v>
      </c>
      <c r="C28" s="22" t="str">
        <f>FullyVaccinated[[#This Row],[Organization Name ]]</f>
        <v>Castle Rock School District</v>
      </c>
      <c r="D28" s="22" t="str">
        <f>FullyVaccinated[[#This Row],[Vaccination and Exemption Status]]</f>
        <v>Fully vaccinated</v>
      </c>
      <c r="E28" s="4">
        <f>FullyVaccinated[[#This Row],[Classroom %]]</f>
        <v>0.66</v>
      </c>
      <c r="F28" s="23">
        <f>FullyVaccinated[[#This Row],[Building %]]</f>
        <v>0.8</v>
      </c>
      <c r="G28" s="50">
        <f>FullyVaccinated[[#This Row],[District/Central Office %]]</f>
        <v>0.54</v>
      </c>
      <c r="H28" s="27">
        <f>FullyVaccinated[[#This Row],[Organization Overall %]]</f>
        <v>0.67</v>
      </c>
      <c r="I28" s="28" t="str">
        <f>IF(FullyVaccinated[[#This Row],[Data Quality Flag]]&lt;&gt;"NULL",FullyVaccinated[[#This Row],[Data Quality Flag]], "")</f>
        <v/>
      </c>
    </row>
    <row r="29" spans="1:9" ht="15" customHeight="1" x14ac:dyDescent="0.2">
      <c r="A29" s="21" t="str">
        <f>IF(FullyVaccinated[[#This Row],[Educational Service District]]&lt;&gt;"NULL", FullyVaccinated[[#This Row],[Educational Service District]], "")</f>
        <v>Washington State Charter School Commission</v>
      </c>
      <c r="B29" s="22" t="str">
        <f>IF(FullyVaccinated[[#This Row],[County]]&lt;&gt;"NULL", FullyVaccinated[[#This Row],[County]], "")</f>
        <v>Kitsap</v>
      </c>
      <c r="C29" s="22" t="str">
        <f>FullyVaccinated[[#This Row],[Organization Name ]]</f>
        <v>Catalyst Public Schools</v>
      </c>
      <c r="D29" s="22" t="str">
        <f>FullyVaccinated[[#This Row],[Vaccination and Exemption Status]]</f>
        <v>Fully vaccinated</v>
      </c>
      <c r="E29" s="4" t="str">
        <f>FullyVaccinated[[#This Row],[Classroom %]]</f>
        <v>96-100%</v>
      </c>
      <c r="F29" s="92">
        <f>FullyVaccinated[[#This Row],[Building &amp; District/Central Office %]]</f>
        <v>0.87</v>
      </c>
      <c r="G29" s="93"/>
      <c r="H29" s="27" t="str">
        <f>FullyVaccinated[[#This Row],[Organization Overall %]]</f>
        <v>92-95%</v>
      </c>
      <c r="I29" s="28" t="str">
        <f>IF(FullyVaccinated[[#This Row],[Data Quality Flag]]&lt;&gt;"NULL",FullyVaccinated[[#This Row],[Data Quality Flag]], "")</f>
        <v/>
      </c>
    </row>
    <row r="30" spans="1:9" ht="13.9" customHeight="1" x14ac:dyDescent="0.2">
      <c r="A30" s="21" t="str">
        <f>IF(FullyVaccinated[[#This Row],[Educational Service District]]&lt;&gt;"NULL", FullyVaccinated[[#This Row],[Educational Service District]], "")</f>
        <v>Educational Service District 112</v>
      </c>
      <c r="B30" s="22" t="str">
        <f>IF(FullyVaccinated[[#This Row],[County]]&lt;&gt;"NULL", FullyVaccinated[[#This Row],[County]], "")</f>
        <v>Klickitat</v>
      </c>
      <c r="C30" s="22" t="str">
        <f>FullyVaccinated[[#This Row],[Organization Name ]]</f>
        <v>Centerville School District</v>
      </c>
      <c r="D30" s="22" t="str">
        <f>FullyVaccinated[[#This Row],[Vaccination and Exemption Status]]</f>
        <v>Fully vaccinated</v>
      </c>
      <c r="E30" s="4">
        <f>FullyVaccinated[[#This Row],[Classroom %]]</f>
        <v>0.4</v>
      </c>
      <c r="F30" s="92">
        <f>FullyVaccinated[[#This Row],[Building &amp; District/Central Office %]]</f>
        <v>0.73</v>
      </c>
      <c r="G30" s="93"/>
      <c r="H30" s="27">
        <f>FullyVaccinated[[#This Row],[Organization Overall %]]</f>
        <v>0.6</v>
      </c>
      <c r="I30" s="28" t="str">
        <f>IF(FullyVaccinated[[#This Row],[Data Quality Flag]]&lt;&gt;"NULL",FullyVaccinated[[#This Row],[Data Quality Flag]], "")</f>
        <v/>
      </c>
    </row>
    <row r="31" spans="1:9" x14ac:dyDescent="0.2">
      <c r="A31" s="21" t="str">
        <f>IF(FullyVaccinated[[#This Row],[Educational Service District]]&lt;&gt;"NULL", FullyVaccinated[[#This Row],[Educational Service District]], "")</f>
        <v>Olympic Educational Service District 114</v>
      </c>
      <c r="B31" s="22" t="str">
        <f>IF(FullyVaccinated[[#This Row],[County]]&lt;&gt;"NULL", FullyVaccinated[[#This Row],[County]], "")</f>
        <v>Kitsap</v>
      </c>
      <c r="C31" s="22" t="str">
        <f>FullyVaccinated[[#This Row],[Organization Name ]]</f>
        <v>Central Kitsap School District</v>
      </c>
      <c r="D31" s="22" t="str">
        <f>FullyVaccinated[[#This Row],[Vaccination and Exemption Status]]</f>
        <v>Fully vaccinated</v>
      </c>
      <c r="E31" s="4">
        <f>FullyVaccinated[[#This Row],[Classroom %]]</f>
        <v>0.93</v>
      </c>
      <c r="F31" s="23">
        <f>FullyVaccinated[[#This Row],[Building %]]</f>
        <v>0.91</v>
      </c>
      <c r="G31" s="50">
        <f>FullyVaccinated[[#This Row],[District/Central Office %]]</f>
        <v>0.87</v>
      </c>
      <c r="H31" s="27">
        <f>FullyVaccinated[[#This Row],[Organization Overall %]]</f>
        <v>0.91</v>
      </c>
      <c r="I31" s="28" t="str">
        <f>IF(FullyVaccinated[[#This Row],[Data Quality Flag]]&lt;&gt;"NULL",FullyVaccinated[[#This Row],[Data Quality Flag]], "")</f>
        <v/>
      </c>
    </row>
    <row r="32" spans="1:9" x14ac:dyDescent="0.2">
      <c r="A32" s="21" t="str">
        <f>IF(FullyVaccinated[[#This Row],[Educational Service District]]&lt;&gt;"NULL", FullyVaccinated[[#This Row],[Educational Service District]], "")</f>
        <v>Educational Service District 101</v>
      </c>
      <c r="B32" s="22" t="str">
        <f>IF(FullyVaccinated[[#This Row],[County]]&lt;&gt;"NULL", FullyVaccinated[[#This Row],[County]], "")</f>
        <v>Spokane</v>
      </c>
      <c r="C32" s="22" t="str">
        <f>FullyVaccinated[[#This Row],[Organization Name ]]</f>
        <v>Central Valley School District</v>
      </c>
      <c r="D32" s="22" t="str">
        <f>FullyVaccinated[[#This Row],[Vaccination and Exemption Status]]</f>
        <v>Fully vaccinated</v>
      </c>
      <c r="E32" s="4">
        <f>FullyVaccinated[[#This Row],[Classroom %]]</f>
        <v>0.84</v>
      </c>
      <c r="F32" s="23">
        <f>FullyVaccinated[[#This Row],[Building %]]</f>
        <v>0.79</v>
      </c>
      <c r="G32" s="50">
        <f>FullyVaccinated[[#This Row],[District/Central Office %]]</f>
        <v>0.76</v>
      </c>
      <c r="H32" s="27">
        <f>FullyVaccinated[[#This Row],[Organization Overall %]]</f>
        <v>0.82</v>
      </c>
      <c r="I32" s="28" t="str">
        <f>IF(FullyVaccinated[[#This Row],[Data Quality Flag]]&lt;&gt;"NULL",FullyVaccinated[[#This Row],[Data Quality Flag]], "")</f>
        <v/>
      </c>
    </row>
    <row r="33" spans="1:9" x14ac:dyDescent="0.2">
      <c r="A33" s="21" t="str">
        <f>IF(FullyVaccinated[[#This Row],[Educational Service District]]&lt;&gt;"NULL", FullyVaccinated[[#This Row],[Educational Service District]], "")</f>
        <v>Capital Region ESD 113</v>
      </c>
      <c r="B33" s="22" t="str">
        <f>IF(FullyVaccinated[[#This Row],[County]]&lt;&gt;"NULL", FullyVaccinated[[#This Row],[County]], "")</f>
        <v>Lewis</v>
      </c>
      <c r="C33" s="22" t="str">
        <f>FullyVaccinated[[#This Row],[Organization Name ]]</f>
        <v>Centralia School District</v>
      </c>
      <c r="D33" s="22" t="str">
        <f>FullyVaccinated[[#This Row],[Vaccination and Exemption Status]]</f>
        <v>Fully vaccinated</v>
      </c>
      <c r="E33" s="4">
        <f>FullyVaccinated[[#This Row],[Classroom %]]</f>
        <v>0.87</v>
      </c>
      <c r="F33" s="23">
        <f>FullyVaccinated[[#This Row],[Building %]]</f>
        <v>0.82</v>
      </c>
      <c r="G33" s="50">
        <f>FullyVaccinated[[#This Row],[District/Central Office %]]</f>
        <v>0.71</v>
      </c>
      <c r="H33" s="27">
        <f>FullyVaccinated[[#This Row],[Organization Overall %]]</f>
        <v>0.83</v>
      </c>
      <c r="I33" s="28" t="str">
        <f>IF(FullyVaccinated[[#This Row],[Data Quality Flag]]&lt;&gt;"NULL",FullyVaccinated[[#This Row],[Data Quality Flag]], "")</f>
        <v/>
      </c>
    </row>
    <row r="34" spans="1:9" x14ac:dyDescent="0.2">
      <c r="A34" s="21" t="str">
        <f>IF(FullyVaccinated[[#This Row],[Educational Service District]]&lt;&gt;"NULL", FullyVaccinated[[#This Row],[Educational Service District]], "")</f>
        <v>Capital Region ESD 113</v>
      </c>
      <c r="B34" s="22" t="str">
        <f>IF(FullyVaccinated[[#This Row],[County]]&lt;&gt;"NULL", FullyVaccinated[[#This Row],[County]], "")</f>
        <v>Lewis</v>
      </c>
      <c r="C34" s="22" t="str">
        <f>FullyVaccinated[[#This Row],[Organization Name ]]</f>
        <v>Chehalis School District</v>
      </c>
      <c r="D34" s="22" t="str">
        <f>FullyVaccinated[[#This Row],[Vaccination and Exemption Status]]</f>
        <v>Fully vaccinated</v>
      </c>
      <c r="E34" s="4">
        <f>FullyVaccinated[[#This Row],[Classroom %]]</f>
        <v>0.83</v>
      </c>
      <c r="F34" s="4">
        <f>FullyVaccinated[[#This Row],[Building %]]</f>
        <v>0.79</v>
      </c>
      <c r="G34" s="50">
        <f>FullyVaccinated[[#This Row],[District/Central Office %]]</f>
        <v>0.84</v>
      </c>
      <c r="H34" s="27">
        <f>FullyVaccinated[[#This Row],[Organization Overall %]]</f>
        <v>0.82</v>
      </c>
      <c r="I34" s="28" t="str">
        <f>IF(FullyVaccinated[[#This Row],[Data Quality Flag]]&lt;&gt;"NULL",FullyVaccinated[[#This Row],[Data Quality Flag]], "")</f>
        <v/>
      </c>
    </row>
    <row r="35" spans="1:9" x14ac:dyDescent="0.2">
      <c r="A35" s="21" t="str">
        <f>IF(FullyVaccinated[[#This Row],[Educational Service District]]&lt;&gt;"NULL", FullyVaccinated[[#This Row],[Educational Service District]], "")</f>
        <v>Educational Service District 101</v>
      </c>
      <c r="B35" s="22" t="str">
        <f>IF(FullyVaccinated[[#This Row],[County]]&lt;&gt;"NULL", FullyVaccinated[[#This Row],[County]], "")</f>
        <v>Spokane</v>
      </c>
      <c r="C35" s="22" t="str">
        <f>FullyVaccinated[[#This Row],[Organization Name ]]</f>
        <v>Cheney School District</v>
      </c>
      <c r="D35" s="22" t="str">
        <f>FullyVaccinated[[#This Row],[Vaccination and Exemption Status]]</f>
        <v>Fully vaccinated</v>
      </c>
      <c r="E35" s="4">
        <f>FullyVaccinated[[#This Row],[Classroom %]]</f>
        <v>0.87</v>
      </c>
      <c r="F35" s="23">
        <f>FullyVaccinated[[#This Row],[Building %]]</f>
        <v>0.87</v>
      </c>
      <c r="G35" s="50">
        <f>FullyVaccinated[[#This Row],[District/Central Office %]]</f>
        <v>0.8</v>
      </c>
      <c r="H35" s="27">
        <f>FullyVaccinated[[#This Row],[Organization Overall %]]</f>
        <v>0.87</v>
      </c>
      <c r="I35" s="28" t="str">
        <f>IF(FullyVaccinated[[#This Row],[Data Quality Flag]]&lt;&gt;"NULL",FullyVaccinated[[#This Row],[Data Quality Flag]], "")</f>
        <v/>
      </c>
    </row>
    <row r="36" spans="1:9" x14ac:dyDescent="0.2">
      <c r="A36" s="21" t="str">
        <f>IF(FullyVaccinated[[#This Row],[Educational Service District]]&lt;&gt;"NULL", FullyVaccinated[[#This Row],[Educational Service District]], "")</f>
        <v>Educational Service District 101</v>
      </c>
      <c r="B36" s="22" t="str">
        <f>IF(FullyVaccinated[[#This Row],[County]]&lt;&gt;"NULL", FullyVaccinated[[#This Row],[County]], "")</f>
        <v>Stevens</v>
      </c>
      <c r="C36" s="22" t="str">
        <f>FullyVaccinated[[#This Row],[Organization Name ]]</f>
        <v>Chewelah School District</v>
      </c>
      <c r="D36" s="22" t="str">
        <f>FullyVaccinated[[#This Row],[Vaccination and Exemption Status]]</f>
        <v>Fully vaccinated</v>
      </c>
      <c r="E36" s="4">
        <f>FullyVaccinated[[#This Row],[Classroom %]]</f>
        <v>0.8</v>
      </c>
      <c r="F36" s="23">
        <f>FullyVaccinated[[#This Row],[Building %]]</f>
        <v>0.88</v>
      </c>
      <c r="G36" s="50">
        <f>FullyVaccinated[[#This Row],[District/Central Office %]]</f>
        <v>0.67</v>
      </c>
      <c r="H36" s="27">
        <f>FullyVaccinated[[#This Row],[Organization Overall %]]</f>
        <v>0.8</v>
      </c>
      <c r="I36" s="28" t="str">
        <f>IF(FullyVaccinated[[#This Row],[Data Quality Flag]]&lt;&gt;"NULL",FullyVaccinated[[#This Row],[Data Quality Flag]], "")</f>
        <v/>
      </c>
    </row>
    <row r="37" spans="1:9" x14ac:dyDescent="0.2">
      <c r="A37" s="21" t="str">
        <f>IF(FullyVaccinated[[#This Row],[Educational Service District]]&lt;&gt;"NULL", FullyVaccinated[[#This Row],[Educational Service District]], "")</f>
        <v>Not Affiliated with an Educational Service District</v>
      </c>
      <c r="B37" s="22" t="str">
        <f>IF(FullyVaccinated[[#This Row],[County]]&lt;&gt;"NULL", FullyVaccinated[[#This Row],[County]], "")</f>
        <v>Pierce</v>
      </c>
      <c r="C37" s="22" t="str">
        <f>FullyVaccinated[[#This Row],[Organization Name ]]</f>
        <v>Chief Leschi Tribal Compact</v>
      </c>
      <c r="D37" s="22" t="str">
        <f>FullyVaccinated[[#This Row],[Vaccination and Exemption Status]]</f>
        <v>Fully vaccinated</v>
      </c>
      <c r="E37" s="4">
        <f>FullyVaccinated[[#This Row],[Classroom %]]</f>
        <v>0.98</v>
      </c>
      <c r="F37" s="23" t="str">
        <f>FullyVaccinated[[#This Row],[Building %]]</f>
        <v>97-100%</v>
      </c>
      <c r="G37" s="50" t="str">
        <f>FullyVaccinated[[#This Row],[District/Central Office %]]</f>
        <v>99-100%</v>
      </c>
      <c r="H37" s="27">
        <f>FullyVaccinated[[#This Row],[Organization Overall %]]</f>
        <v>0.99</v>
      </c>
      <c r="I37" s="28" t="str">
        <f>IF(FullyVaccinated[[#This Row],[Data Quality Flag]]&lt;&gt;"NULL",FullyVaccinated[[#This Row],[Data Quality Flag]], "")</f>
        <v/>
      </c>
    </row>
    <row r="38" spans="1:9" ht="13.9" customHeight="1" x14ac:dyDescent="0.2">
      <c r="A38" s="21" t="str">
        <f>IF(FullyVaccinated[[#This Row],[Educational Service District]]&lt;&gt;"NULL", FullyVaccinated[[#This Row],[Educational Service District]], "")</f>
        <v>Olympic Educational Service District 114</v>
      </c>
      <c r="B38" s="22" t="str">
        <f>IF(FullyVaccinated[[#This Row],[County]]&lt;&gt;"NULL", FullyVaccinated[[#This Row],[County]], "")</f>
        <v>Jefferson</v>
      </c>
      <c r="C38" s="22" t="str">
        <f>FullyVaccinated[[#This Row],[Organization Name ]]</f>
        <v>Chimacum School District</v>
      </c>
      <c r="D38" s="22" t="str">
        <f>FullyVaccinated[[#This Row],[Vaccination and Exemption Status]]</f>
        <v>Fully vaccinated</v>
      </c>
      <c r="E38" s="4">
        <f>FullyVaccinated[[#This Row],[Classroom %]]</f>
        <v>0.96</v>
      </c>
      <c r="F38" s="92">
        <f>FullyVaccinated[[#This Row],[Building &amp; District/Central Office %]]</f>
        <v>0.89</v>
      </c>
      <c r="G38" s="93"/>
      <c r="H38" s="27">
        <f>FullyVaccinated[[#This Row],[Organization Overall %]]</f>
        <v>0.93</v>
      </c>
      <c r="I38" s="28" t="str">
        <f>IF(FullyVaccinated[[#This Row],[Data Quality Flag]]&lt;&gt;"NULL",FullyVaccinated[[#This Row],[Data Quality Flag]], "")</f>
        <v/>
      </c>
    </row>
    <row r="39" spans="1:9" x14ac:dyDescent="0.2">
      <c r="A39" s="21" t="str">
        <f>IF(FullyVaccinated[[#This Row],[Educational Service District]]&lt;&gt;"NULL", FullyVaccinated[[#This Row],[Educational Service District]], "")</f>
        <v>Educational Service District 123</v>
      </c>
      <c r="B39" s="22" t="str">
        <f>IF(FullyVaccinated[[#This Row],[County]]&lt;&gt;"NULL", FullyVaccinated[[#This Row],[County]], "")</f>
        <v>Asotin</v>
      </c>
      <c r="C39" s="22" t="str">
        <f>FullyVaccinated[[#This Row],[Organization Name ]]</f>
        <v>Clarkston School District</v>
      </c>
      <c r="D39" s="22" t="str">
        <f>FullyVaccinated[[#This Row],[Vaccination and Exemption Status]]</f>
        <v>Fully vaccinated</v>
      </c>
      <c r="E39" s="4">
        <f>FullyVaccinated[[#This Row],[Classroom %]]</f>
        <v>0.76</v>
      </c>
      <c r="F39" s="23">
        <f>FullyVaccinated[[#This Row],[Building %]]</f>
        <v>0.68</v>
      </c>
      <c r="G39" s="50" t="str">
        <f>FullyVaccinated[[#This Row],[District/Central Office %]]</f>
        <v>94-100%</v>
      </c>
      <c r="H39" s="27">
        <f>FullyVaccinated[[#This Row],[Organization Overall %]]</f>
        <v>0.75</v>
      </c>
      <c r="I39" s="28" t="str">
        <f>IF(FullyVaccinated[[#This Row],[Data Quality Flag]]&lt;&gt;"NULL",FullyVaccinated[[#This Row],[Data Quality Flag]], "")</f>
        <v/>
      </c>
    </row>
    <row r="40" spans="1:9" x14ac:dyDescent="0.2">
      <c r="A40" s="21" t="str">
        <f>IF(FullyVaccinated[[#This Row],[Educational Service District]]&lt;&gt;"NULL", FullyVaccinated[[#This Row],[Educational Service District]], "")</f>
        <v>Educational Service District 105</v>
      </c>
      <c r="B40" s="22" t="str">
        <f>IF(FullyVaccinated[[#This Row],[County]]&lt;&gt;"NULL", FullyVaccinated[[#This Row],[County]], "")</f>
        <v>Kittitas</v>
      </c>
      <c r="C40" s="22" t="str">
        <f>FullyVaccinated[[#This Row],[Organization Name ]]</f>
        <v>Cle Elum-Roslyn School District</v>
      </c>
      <c r="D40" s="22" t="str">
        <f>FullyVaccinated[[#This Row],[Vaccination and Exemption Status]]</f>
        <v>Fully vaccinated</v>
      </c>
      <c r="E40" s="4">
        <f>FullyVaccinated[[#This Row],[Classroom %]]</f>
        <v>0.83</v>
      </c>
      <c r="F40" s="23">
        <f>FullyVaccinated[[#This Row],[Building %]]</f>
        <v>0.85</v>
      </c>
      <c r="G40" s="50">
        <f>FullyVaccinated[[#This Row],[District/Central Office %]]</f>
        <v>0.76</v>
      </c>
      <c r="H40" s="27">
        <f>FullyVaccinated[[#This Row],[Organization Overall %]]</f>
        <v>0.83</v>
      </c>
      <c r="I40" s="28" t="str">
        <f>IF(FullyVaccinated[[#This Row],[Data Quality Flag]]&lt;&gt;"NULL",FullyVaccinated[[#This Row],[Data Quality Flag]], "")</f>
        <v/>
      </c>
    </row>
    <row r="41" spans="1:9" x14ac:dyDescent="0.2">
      <c r="A41" s="21" t="str">
        <f>IF(FullyVaccinated[[#This Row],[Educational Service District]]&lt;&gt;"NULL", FullyVaccinated[[#This Row],[Educational Service District]], "")</f>
        <v>Puget Sound Educational Service District 121</v>
      </c>
      <c r="B41" s="22" t="str">
        <f>IF(FullyVaccinated[[#This Row],[County]]&lt;&gt;"NULL", FullyVaccinated[[#This Row],[County]], "")</f>
        <v>Pierce</v>
      </c>
      <c r="C41" s="22" t="str">
        <f>FullyVaccinated[[#This Row],[Organization Name ]]</f>
        <v>Clover Park School District</v>
      </c>
      <c r="D41" s="22" t="str">
        <f>FullyVaccinated[[#This Row],[Vaccination and Exemption Status]]</f>
        <v>Fully vaccinated</v>
      </c>
      <c r="E41" s="4">
        <f>FullyVaccinated[[#This Row],[Classroom %]]</f>
        <v>0.94</v>
      </c>
      <c r="F41" s="23">
        <f>FullyVaccinated[[#This Row],[Building %]]</f>
        <v>0.94</v>
      </c>
      <c r="G41" s="50">
        <f>FullyVaccinated[[#This Row],[District/Central Office %]]</f>
        <v>0.9</v>
      </c>
      <c r="H41" s="27">
        <f>FullyVaccinated[[#This Row],[Organization Overall %]]</f>
        <v>0.93</v>
      </c>
      <c r="I41" s="28" t="str">
        <f>IF(FullyVaccinated[[#This Row],[Data Quality Flag]]&lt;&gt;"NULL",FullyVaccinated[[#This Row],[Data Quality Flag]], "")</f>
        <v/>
      </c>
    </row>
    <row r="42" spans="1:9" x14ac:dyDescent="0.2">
      <c r="A42" s="21" t="str">
        <f>IF(FullyVaccinated[[#This Row],[Educational Service District]]&lt;&gt;"NULL", FullyVaccinated[[#This Row],[Educational Service District]], "")</f>
        <v>Educational Service District 101</v>
      </c>
      <c r="B42" s="22" t="str">
        <f>IF(FullyVaccinated[[#This Row],[County]]&lt;&gt;"NULL", FullyVaccinated[[#This Row],[County]], "")</f>
        <v>Whitman</v>
      </c>
      <c r="C42" s="22" t="str">
        <f>FullyVaccinated[[#This Row],[Organization Name ]]</f>
        <v>Colfax School District</v>
      </c>
      <c r="D42" s="22" t="str">
        <f>FullyVaccinated[[#This Row],[Vaccination and Exemption Status]]</f>
        <v>Fully vaccinated</v>
      </c>
      <c r="E42" s="4">
        <f>FullyVaccinated[[#This Row],[Classroom %]]</f>
        <v>0.84</v>
      </c>
      <c r="F42" s="4">
        <f>FullyVaccinated[[#This Row],[Building %]]</f>
        <v>0.79</v>
      </c>
      <c r="G42" s="50">
        <f>FullyVaccinated[[#This Row],[District/Central Office %]]</f>
        <v>0.84</v>
      </c>
      <c r="H42" s="27">
        <f>FullyVaccinated[[#This Row],[Organization Overall %]]</f>
        <v>0.82</v>
      </c>
      <c r="I42" s="28" t="str">
        <f>IF(FullyVaccinated[[#This Row],[Data Quality Flag]]&lt;&gt;"NULL",FullyVaccinated[[#This Row],[Data Quality Flag]], "")</f>
        <v/>
      </c>
    </row>
    <row r="43" spans="1:9" x14ac:dyDescent="0.2">
      <c r="A43" s="21" t="str">
        <f>IF(FullyVaccinated[[#This Row],[Educational Service District]]&lt;&gt;"NULL", FullyVaccinated[[#This Row],[Educational Service District]], "")</f>
        <v>Educational Service District 123</v>
      </c>
      <c r="B43" s="22" t="str">
        <f>IF(FullyVaccinated[[#This Row],[County]]&lt;&gt;"NULL", FullyVaccinated[[#This Row],[County]], "")</f>
        <v>Walla Walla</v>
      </c>
      <c r="C43" s="22" t="str">
        <f>FullyVaccinated[[#This Row],[Organization Name ]]</f>
        <v>College Place School District</v>
      </c>
      <c r="D43" s="22" t="str">
        <f>FullyVaccinated[[#This Row],[Vaccination and Exemption Status]]</f>
        <v>Fully vaccinated</v>
      </c>
      <c r="E43" s="4">
        <f>FullyVaccinated[[#This Row],[Classroom %]]</f>
        <v>0.8</v>
      </c>
      <c r="F43" s="23">
        <f>FullyVaccinated[[#This Row],[Building %]]</f>
        <v>0.82</v>
      </c>
      <c r="G43" s="50">
        <f>FullyVaccinated[[#This Row],[District/Central Office %]]</f>
        <v>0.92</v>
      </c>
      <c r="H43" s="27">
        <f>FullyVaccinated[[#This Row],[Organization Overall %]]</f>
        <v>0.82</v>
      </c>
      <c r="I43" s="28" t="str">
        <f>IF(FullyVaccinated[[#This Row],[Data Quality Flag]]&lt;&gt;"NULL",FullyVaccinated[[#This Row],[Data Quality Flag]], "")</f>
        <v/>
      </c>
    </row>
    <row r="44" spans="1:9" ht="15" customHeight="1" x14ac:dyDescent="0.2">
      <c r="A44" s="21" t="str">
        <f>IF(FullyVaccinated[[#This Row],[Educational Service District]]&lt;&gt;"NULL", FullyVaccinated[[#This Row],[Educational Service District]], "")</f>
        <v>Educational Service District 101</v>
      </c>
      <c r="B44" s="22" t="str">
        <f>IF(FullyVaccinated[[#This Row],[County]]&lt;&gt;"NULL", FullyVaccinated[[#This Row],[County]], "")</f>
        <v>Whitman</v>
      </c>
      <c r="C44" s="22" t="str">
        <f>FullyVaccinated[[#This Row],[Organization Name ]]</f>
        <v>Colton School District</v>
      </c>
      <c r="D44" s="22" t="str">
        <f>FullyVaccinated[[#This Row],[Vaccination and Exemption Status]]</f>
        <v>Fully vaccinated</v>
      </c>
      <c r="E44" s="4">
        <f>FullyVaccinated[[#This Row],[Classroom %]]</f>
        <v>0.87</v>
      </c>
      <c r="F44" s="92" t="str">
        <f>FullyVaccinated[[#This Row],[Building &amp; District/Central Office %]]</f>
        <v>94-100%</v>
      </c>
      <c r="G44" s="93"/>
      <c r="H44" s="27" t="str">
        <f>FullyVaccinated[[#This Row],[Organization Overall %]]</f>
        <v>90-93%</v>
      </c>
      <c r="I44" s="28" t="str">
        <f>IF(FullyVaccinated[[#This Row],[Data Quality Flag]]&lt;&gt;"NULL",FullyVaccinated[[#This Row],[Data Quality Flag]], "")</f>
        <v/>
      </c>
    </row>
    <row r="45" spans="1:9" ht="15" customHeight="1" x14ac:dyDescent="0.2">
      <c r="A45" s="21" t="str">
        <f>IF(FullyVaccinated[[#This Row],[Educational Service District]]&lt;&gt;"NULL", FullyVaccinated[[#This Row],[Educational Service District]], "")</f>
        <v>Educational Service District 101</v>
      </c>
      <c r="B45" s="22" t="str">
        <f>IF(FullyVaccinated[[#This Row],[County]]&lt;&gt;"NULL", FullyVaccinated[[#This Row],[County]], "")</f>
        <v>Stevens</v>
      </c>
      <c r="C45" s="22" t="str">
        <f>FullyVaccinated[[#This Row],[Organization Name ]]</f>
        <v>Columbia (Stevens) School District</v>
      </c>
      <c r="D45" s="22" t="str">
        <f>FullyVaccinated[[#This Row],[Vaccination and Exemption Status]]</f>
        <v>Fully vaccinated</v>
      </c>
      <c r="E45" s="4">
        <f>FullyVaccinated[[#This Row],[Classroom %]]</f>
        <v>0.7</v>
      </c>
      <c r="F45" s="92">
        <f>FullyVaccinated[[#This Row],[Building &amp; District/Central Office %]]</f>
        <v>0.82</v>
      </c>
      <c r="G45" s="93"/>
      <c r="H45" s="27">
        <f>FullyVaccinated[[#This Row],[Organization Overall %]]</f>
        <v>0.74</v>
      </c>
      <c r="I45" s="28" t="str">
        <f>IF(FullyVaccinated[[#This Row],[Data Quality Flag]]&lt;&gt;"NULL",FullyVaccinated[[#This Row],[Data Quality Flag]], "")</f>
        <v/>
      </c>
    </row>
    <row r="46" spans="1:9" x14ac:dyDescent="0.2">
      <c r="A46" s="21" t="str">
        <f>IF(FullyVaccinated[[#This Row],[Educational Service District]]&lt;&gt;"NULL", FullyVaccinated[[#This Row],[Educational Service District]], "")</f>
        <v>Educational Service District 123</v>
      </c>
      <c r="B46" s="22" t="str">
        <f>IF(FullyVaccinated[[#This Row],[County]]&lt;&gt;"NULL", FullyVaccinated[[#This Row],[County]], "")</f>
        <v>Walla Walla</v>
      </c>
      <c r="C46" s="22" t="str">
        <f>FullyVaccinated[[#This Row],[Organization Name ]]</f>
        <v>Columbia (Walla Walla) School District</v>
      </c>
      <c r="D46" s="22" t="str">
        <f>FullyVaccinated[[#This Row],[Vaccination and Exemption Status]]</f>
        <v>Fully vaccinated</v>
      </c>
      <c r="E46" s="4">
        <f>FullyVaccinated[[#This Row],[Classroom %]]</f>
        <v>0.81</v>
      </c>
      <c r="F46" s="4">
        <f>FullyVaccinated[[#This Row],[Building %]]</f>
        <v>0.77</v>
      </c>
      <c r="G46" s="50">
        <f>FullyVaccinated[[#This Row],[District/Central Office %]]</f>
        <v>0.56000000000000005</v>
      </c>
      <c r="H46" s="27">
        <f>FullyVaccinated[[#This Row],[Organization Overall %]]</f>
        <v>0.74</v>
      </c>
      <c r="I46" s="28" t="str">
        <f>IF(FullyVaccinated[[#This Row],[Data Quality Flag]]&lt;&gt;"NULL",FullyVaccinated[[#This Row],[Data Quality Flag]], "")</f>
        <v/>
      </c>
    </row>
    <row r="47" spans="1:9" x14ac:dyDescent="0.2">
      <c r="A47" s="21" t="str">
        <f>IF(FullyVaccinated[[#This Row],[Educational Service District]]&lt;&gt;"NULL", FullyVaccinated[[#This Row],[Educational Service District]], "")</f>
        <v>Educational Service District 101</v>
      </c>
      <c r="B47" s="22" t="str">
        <f>IF(FullyVaccinated[[#This Row],[County]]&lt;&gt;"NULL", FullyVaccinated[[#This Row],[County]], "")</f>
        <v>Stevens</v>
      </c>
      <c r="C47" s="22" t="str">
        <f>FullyVaccinated[[#This Row],[Organization Name ]]</f>
        <v>Colville School District</v>
      </c>
      <c r="D47" s="22" t="str">
        <f>FullyVaccinated[[#This Row],[Vaccination and Exemption Status]]</f>
        <v>Fully vaccinated</v>
      </c>
      <c r="E47" s="4">
        <f>FullyVaccinated[[#This Row],[Classroom %]]</f>
        <v>0.76</v>
      </c>
      <c r="F47" s="23">
        <f>FullyVaccinated[[#This Row],[Building %]]</f>
        <v>0.78</v>
      </c>
      <c r="G47" s="50">
        <f>FullyVaccinated[[#This Row],[District/Central Office %]]</f>
        <v>0.67</v>
      </c>
      <c r="H47" s="27">
        <f>FullyVaccinated[[#This Row],[Organization Overall %]]</f>
        <v>0.75</v>
      </c>
      <c r="I47" s="28" t="str">
        <f>IF(FullyVaccinated[[#This Row],[Data Quality Flag]]&lt;&gt;"NULL",FullyVaccinated[[#This Row],[Data Quality Flag]], "")</f>
        <v/>
      </c>
    </row>
    <row r="48" spans="1:9" x14ac:dyDescent="0.2">
      <c r="A48" s="21" t="str">
        <f>IF(FullyVaccinated[[#This Row],[Educational Service District]]&lt;&gt;"NULL", FullyVaccinated[[#This Row],[Educational Service District]], "")</f>
        <v>Northwest Educational Service District 189</v>
      </c>
      <c r="B48" s="22" t="str">
        <f>IF(FullyVaccinated[[#This Row],[County]]&lt;&gt;"NULL", FullyVaccinated[[#This Row],[County]], "")</f>
        <v>Skagit</v>
      </c>
      <c r="C48" s="22" t="str">
        <f>FullyVaccinated[[#This Row],[Organization Name ]]</f>
        <v>Concrete School District</v>
      </c>
      <c r="D48" s="22" t="str">
        <f>FullyVaccinated[[#This Row],[Vaccination and Exemption Status]]</f>
        <v>Fully vaccinated</v>
      </c>
      <c r="E48" s="4">
        <f>FullyVaccinated[[#This Row],[Classroom %]]</f>
        <v>0.89</v>
      </c>
      <c r="F48" s="23">
        <f>FullyVaccinated[[#This Row],[Building %]]</f>
        <v>0.82</v>
      </c>
      <c r="G48" s="50">
        <f>FullyVaccinated[[#This Row],[District/Central Office %]]</f>
        <v>0.69</v>
      </c>
      <c r="H48" s="27">
        <f>FullyVaccinated[[#This Row],[Organization Overall %]]</f>
        <v>0.83</v>
      </c>
      <c r="I48" s="28" t="str">
        <f>IF(FullyVaccinated[[#This Row],[Data Quality Flag]]&lt;&gt;"NULL",FullyVaccinated[[#This Row],[Data Quality Flag]], "")</f>
        <v/>
      </c>
    </row>
    <row r="49" spans="1:9" x14ac:dyDescent="0.2">
      <c r="A49" s="21" t="str">
        <f>IF(FullyVaccinated[[#This Row],[Educational Service District]]&lt;&gt;"NULL", FullyVaccinated[[#This Row],[Educational Service District]], "")</f>
        <v>Northwest Educational Service District 189</v>
      </c>
      <c r="B49" s="22" t="str">
        <f>IF(FullyVaccinated[[#This Row],[County]]&lt;&gt;"NULL", FullyVaccinated[[#This Row],[County]], "")</f>
        <v>Skagit</v>
      </c>
      <c r="C49" s="22" t="str">
        <f>FullyVaccinated[[#This Row],[Organization Name ]]</f>
        <v>Conway School District</v>
      </c>
      <c r="D49" s="22" t="str">
        <f>FullyVaccinated[[#This Row],[Vaccination and Exemption Status]]</f>
        <v>Fully vaccinated</v>
      </c>
      <c r="E49" s="4" t="str">
        <f>FullyVaccinated[[#This Row],[Classroom %]]</f>
        <v>98-100%</v>
      </c>
      <c r="F49" s="23">
        <f>FullyVaccinated[[#This Row],[Building %]]</f>
        <v>0.6</v>
      </c>
      <c r="G49" s="50" t="str">
        <f>FullyVaccinated[[#This Row],[District/Central Office %]]</f>
        <v>94-100%</v>
      </c>
      <c r="H49" s="27" t="str">
        <f>FullyVaccinated[[#This Row],[Organization Overall %]]</f>
        <v>93-94%</v>
      </c>
      <c r="I49" s="28" t="str">
        <f>IF(FullyVaccinated[[#This Row],[Data Quality Flag]]&lt;&gt;"NULL",FullyVaccinated[[#This Row],[Data Quality Flag]], "")</f>
        <v/>
      </c>
    </row>
    <row r="50" spans="1:9" ht="13.9" customHeight="1" x14ac:dyDescent="0.2">
      <c r="A50" s="21" t="str">
        <f>IF(FullyVaccinated[[#This Row],[Educational Service District]]&lt;&gt;"NULL", FullyVaccinated[[#This Row],[Educational Service District]], "")</f>
        <v>Capital Region ESD 113</v>
      </c>
      <c r="B50" s="22" t="str">
        <f>IF(FullyVaccinated[[#This Row],[County]]&lt;&gt;"NULL", FullyVaccinated[[#This Row],[County]], "")</f>
        <v>Grays Harbor</v>
      </c>
      <c r="C50" s="22" t="str">
        <f>FullyVaccinated[[#This Row],[Organization Name ]]</f>
        <v>Cosmopolis School District</v>
      </c>
      <c r="D50" s="22" t="str">
        <f>FullyVaccinated[[#This Row],[Vaccination and Exemption Status]]</f>
        <v>Fully vaccinated</v>
      </c>
      <c r="E50" s="92">
        <f>FullyVaccinated[[#This Row],[Classroom, Building, &amp; District/Central Office %]]</f>
        <v>0.84</v>
      </c>
      <c r="F50" s="94"/>
      <c r="G50" s="93"/>
      <c r="H50" s="27">
        <f>FullyVaccinated[[#This Row],[Organization Overall %]]</f>
        <v>0.84</v>
      </c>
      <c r="I50" s="28" t="str">
        <f>IF(FullyVaccinated[[#This Row],[Data Quality Flag]]&lt;&gt;"NULL",FullyVaccinated[[#This Row],[Data Quality Flag]], "")</f>
        <v/>
      </c>
    </row>
    <row r="51" spans="1:9" ht="15" customHeight="1" x14ac:dyDescent="0.2">
      <c r="A51" s="21" t="str">
        <f>IF(FullyVaccinated[[#This Row],[Educational Service District]]&lt;&gt;"NULL", FullyVaccinated[[#This Row],[Educational Service District]], "")</f>
        <v>North Central Educational Service District 171</v>
      </c>
      <c r="B51" s="22" t="str">
        <f>IF(FullyVaccinated[[#This Row],[County]]&lt;&gt;"NULL", FullyVaccinated[[#This Row],[County]], "")</f>
        <v>Grant</v>
      </c>
      <c r="C51" s="22" t="str">
        <f>FullyVaccinated[[#This Row],[Organization Name ]]</f>
        <v>Coulee-Hartline School District</v>
      </c>
      <c r="D51" s="22" t="str">
        <f>FullyVaccinated[[#This Row],[Vaccination and Exemption Status]]</f>
        <v>Fully vaccinated</v>
      </c>
      <c r="E51" s="4">
        <f>FullyVaccinated[[#This Row],[Classroom %]]</f>
        <v>0.68</v>
      </c>
      <c r="F51" s="92">
        <f>FullyVaccinated[[#This Row],[Building &amp; District/Central Office %]]</f>
        <v>0.78</v>
      </c>
      <c r="G51" s="93"/>
      <c r="H51" s="27">
        <f>FullyVaccinated[[#This Row],[Organization Overall %]]</f>
        <v>0.72</v>
      </c>
      <c r="I51" s="28" t="str">
        <f>IF(FullyVaccinated[[#This Row],[Data Quality Flag]]&lt;&gt;"NULL",FullyVaccinated[[#This Row],[Data Quality Flag]], "")</f>
        <v/>
      </c>
    </row>
    <row r="52" spans="1:9" x14ac:dyDescent="0.2">
      <c r="A52" s="21" t="str">
        <f>IF(FullyVaccinated[[#This Row],[Educational Service District]]&lt;&gt;"NULL", FullyVaccinated[[#This Row],[Educational Service District]], "")</f>
        <v>Northwest Educational Service District 189</v>
      </c>
      <c r="B52" s="22" t="str">
        <f>IF(FullyVaccinated[[#This Row],[County]]&lt;&gt;"NULL", FullyVaccinated[[#This Row],[County]], "")</f>
        <v>Island</v>
      </c>
      <c r="C52" s="22" t="str">
        <f>FullyVaccinated[[#This Row],[Organization Name ]]</f>
        <v>Coupeville School District</v>
      </c>
      <c r="D52" s="22" t="str">
        <f>FullyVaccinated[[#This Row],[Vaccination and Exemption Status]]</f>
        <v>Fully vaccinated</v>
      </c>
      <c r="E52" s="4">
        <f>FullyVaccinated[[#This Row],[Classroom %]]</f>
        <v>0.91</v>
      </c>
      <c r="F52" s="23">
        <f>FullyVaccinated[[#This Row],[Building %]]</f>
        <v>0.94</v>
      </c>
      <c r="G52" s="50">
        <f>FullyVaccinated[[#This Row],[District/Central Office %]]</f>
        <v>0.88</v>
      </c>
      <c r="H52" s="27">
        <f>FullyVaccinated[[#This Row],[Organization Overall %]]</f>
        <v>0.91</v>
      </c>
      <c r="I52" s="28" t="str">
        <f>IF(FullyVaccinated[[#This Row],[Data Quality Flag]]&lt;&gt;"NULL",FullyVaccinated[[#This Row],[Data Quality Flag]], "")</f>
        <v/>
      </c>
    </row>
    <row r="53" spans="1:9" ht="15" customHeight="1" x14ac:dyDescent="0.2">
      <c r="A53" s="21" t="str">
        <f>IF(FullyVaccinated[[#This Row],[Educational Service District]]&lt;&gt;"NULL", FullyVaccinated[[#This Row],[Educational Service District]], "")</f>
        <v>Olympic Educational Service District 114</v>
      </c>
      <c r="B53" s="22" t="str">
        <f>IF(FullyVaccinated[[#This Row],[County]]&lt;&gt;"NULL", FullyVaccinated[[#This Row],[County]], "")</f>
        <v>Clallam</v>
      </c>
      <c r="C53" s="22" t="str">
        <f>FullyVaccinated[[#This Row],[Organization Name ]]</f>
        <v>Crescent School District</v>
      </c>
      <c r="D53" s="22" t="str">
        <f>FullyVaccinated[[#This Row],[Vaccination and Exemption Status]]</f>
        <v>Fully vaccinated</v>
      </c>
      <c r="E53" s="4">
        <f>FullyVaccinated[[#This Row],[Classroom %]]</f>
        <v>0.95</v>
      </c>
      <c r="F53" s="92">
        <f>FullyVaccinated[[#This Row],[Building &amp; District/Central Office %]]</f>
        <v>0.76</v>
      </c>
      <c r="G53" s="93"/>
      <c r="H53" s="27">
        <f>FullyVaccinated[[#This Row],[Organization Overall %]]</f>
        <v>0.88</v>
      </c>
      <c r="I53" s="28" t="str">
        <f>IF(FullyVaccinated[[#This Row],[Data Quality Flag]]&lt;&gt;"NULL",FullyVaccinated[[#This Row],[Data Quality Flag]], "")</f>
        <v/>
      </c>
    </row>
    <row r="54" spans="1:9" ht="13.9" customHeight="1" x14ac:dyDescent="0.2">
      <c r="A54" s="21" t="str">
        <f>IF(FullyVaccinated[[#This Row],[Educational Service District]]&lt;&gt;"NULL", FullyVaccinated[[#This Row],[Educational Service District]], "")</f>
        <v>Educational Service District 101</v>
      </c>
      <c r="B54" s="22" t="str">
        <f>IF(FullyVaccinated[[#This Row],[County]]&lt;&gt;"NULL", FullyVaccinated[[#This Row],[County]], "")</f>
        <v>Lincoln</v>
      </c>
      <c r="C54" s="22" t="str">
        <f>FullyVaccinated[[#This Row],[Organization Name ]]</f>
        <v>Creston School District</v>
      </c>
      <c r="D54" s="22" t="str">
        <f>FullyVaccinated[[#This Row],[Vaccination and Exemption Status]]</f>
        <v>Fully vaccinated</v>
      </c>
      <c r="E54" s="4">
        <f>FullyVaccinated[[#This Row],[Classroom %]]</f>
        <v>0.86</v>
      </c>
      <c r="F54" s="92">
        <f>FullyVaccinated[[#This Row],[Building &amp; District/Central Office %]]</f>
        <v>0.75</v>
      </c>
      <c r="G54" s="93"/>
      <c r="H54" s="27">
        <f>FullyVaccinated[[#This Row],[Organization Overall %]]</f>
        <v>0.82</v>
      </c>
      <c r="I54" s="28" t="str">
        <f>IF(FullyVaccinated[[#This Row],[Data Quality Flag]]&lt;&gt;"NULL",FullyVaccinated[[#This Row],[Data Quality Flag]], "")</f>
        <v/>
      </c>
    </row>
    <row r="55" spans="1:9" ht="15" customHeight="1" x14ac:dyDescent="0.2">
      <c r="A55" s="21" t="str">
        <f>IF(FullyVaccinated[[#This Row],[Educational Service District]]&lt;&gt;"NULL", FullyVaccinated[[#This Row],[Educational Service District]], "")</f>
        <v>Educational Service District 101</v>
      </c>
      <c r="B55" s="22" t="str">
        <f>IF(FullyVaccinated[[#This Row],[County]]&lt;&gt;"NULL", FullyVaccinated[[#This Row],[County]], "")</f>
        <v>Ferry</v>
      </c>
      <c r="C55" s="22" t="str">
        <f>FullyVaccinated[[#This Row],[Organization Name ]]</f>
        <v>Curlew School District</v>
      </c>
      <c r="D55" s="22" t="str">
        <f>FullyVaccinated[[#This Row],[Vaccination and Exemption Status]]</f>
        <v>Fully vaccinated</v>
      </c>
      <c r="E55" s="4">
        <f>FullyVaccinated[[#This Row],[Classroom %]]</f>
        <v>0.81</v>
      </c>
      <c r="F55" s="92">
        <f>FullyVaccinated[[#This Row],[Building &amp; District/Central Office %]]</f>
        <v>0.56000000000000005</v>
      </c>
      <c r="G55" s="93"/>
      <c r="H55" s="27">
        <f>FullyVaccinated[[#This Row],[Organization Overall %]]</f>
        <v>0.69</v>
      </c>
      <c r="I55" s="28" t="str">
        <f>IF(FullyVaccinated[[#This Row],[Data Quality Flag]]&lt;&gt;"NULL",FullyVaccinated[[#This Row],[Data Quality Flag]], "")</f>
        <v/>
      </c>
    </row>
    <row r="56" spans="1:9" x14ac:dyDescent="0.2">
      <c r="A56" s="21" t="str">
        <f>IF(FullyVaccinated[[#This Row],[Educational Service District]]&lt;&gt;"NULL", FullyVaccinated[[#This Row],[Educational Service District]], "")</f>
        <v>Educational Service District 101</v>
      </c>
      <c r="B56" s="22" t="str">
        <f>IF(FullyVaccinated[[#This Row],[County]]&lt;&gt;"NULL", FullyVaccinated[[#This Row],[County]], "")</f>
        <v>Pend Oreille</v>
      </c>
      <c r="C56" s="22" t="str">
        <f>FullyVaccinated[[#This Row],[Organization Name ]]</f>
        <v>Cusick School District</v>
      </c>
      <c r="D56" s="22" t="str">
        <f>FullyVaccinated[[#This Row],[Vaccination and Exemption Status]]</f>
        <v>Fully vaccinated</v>
      </c>
      <c r="E56" s="4">
        <f>FullyVaccinated[[#This Row],[Classroom %]]</f>
        <v>0.5</v>
      </c>
      <c r="F56" s="23">
        <f>FullyVaccinated[[#This Row],[Building %]]</f>
        <v>0.39</v>
      </c>
      <c r="G56" s="50" t="str">
        <f>FullyVaccinated[[#This Row],[District/Central Office %]]</f>
        <v>94-100%</v>
      </c>
      <c r="H56" s="27" t="str">
        <f>FullyVaccinated[[#This Row],[Organization Overall %]]</f>
        <v>57-59%</v>
      </c>
      <c r="I56" s="28" t="str">
        <f>IF(FullyVaccinated[[#This Row],[Data Quality Flag]]&lt;&gt;"NULL",FullyVaccinated[[#This Row],[Data Quality Flag]], "")</f>
        <v/>
      </c>
    </row>
    <row r="57" spans="1:9" x14ac:dyDescent="0.2">
      <c r="A57" s="21" t="str">
        <f>IF(FullyVaccinated[[#This Row],[Educational Service District]]&lt;&gt;"NULL", FullyVaccinated[[#This Row],[Educational Service District]], "")</f>
        <v>Educational Service District 105</v>
      </c>
      <c r="B57" s="22" t="str">
        <f>IF(FullyVaccinated[[#This Row],[County]]&lt;&gt;"NULL", FullyVaccinated[[#This Row],[County]], "")</f>
        <v>Kittitas</v>
      </c>
      <c r="C57" s="22" t="str">
        <f>FullyVaccinated[[#This Row],[Organization Name ]]</f>
        <v>Damman &amp; Easton School Districts</v>
      </c>
      <c r="D57" s="22" t="str">
        <f>FullyVaccinated[[#This Row],[Vaccination and Exemption Status]]</f>
        <v>Fully vaccinated</v>
      </c>
      <c r="E57" s="4">
        <f>FullyVaccinated[[#This Row],[Classroom %]]</f>
        <v>0.78</v>
      </c>
      <c r="F57" s="92" t="str">
        <f>FullyVaccinated[[#This Row],[Building &amp; District/Central Office %]]</f>
        <v>92-100%</v>
      </c>
      <c r="G57" s="93"/>
      <c r="H57" s="27" t="str">
        <f>FullyVaccinated[[#This Row],[Organization Overall %]]</f>
        <v>84-87%</v>
      </c>
      <c r="I57" s="28" t="str">
        <f>IF(FullyVaccinated[[#This Row],[Data Quality Flag]]&lt;&gt;"NULL",FullyVaccinated[[#This Row],[Data Quality Flag]], "")</f>
        <v/>
      </c>
    </row>
    <row r="58" spans="1:9" ht="15" customHeight="1" x14ac:dyDescent="0.2">
      <c r="A58" s="21" t="str">
        <f>IF(FullyVaccinated[[#This Row],[Educational Service District]]&lt;&gt;"NULL", FullyVaccinated[[#This Row],[Educational Service District]], "")</f>
        <v>Northwest Educational Service District 189</v>
      </c>
      <c r="B58" s="22" t="str">
        <f>IF(FullyVaccinated[[#This Row],[County]]&lt;&gt;"NULL", FullyVaccinated[[#This Row],[County]], "")</f>
        <v>Snohomish</v>
      </c>
      <c r="C58" s="22" t="str">
        <f>FullyVaccinated[[#This Row],[Organization Name ]]</f>
        <v>Darrington School District</v>
      </c>
      <c r="D58" s="22" t="str">
        <f>FullyVaccinated[[#This Row],[Vaccination and Exemption Status]]</f>
        <v>Fully vaccinated</v>
      </c>
      <c r="E58" s="4">
        <f>FullyVaccinated[[#This Row],[Classroom %]]</f>
        <v>0.86</v>
      </c>
      <c r="F58" s="92">
        <f>FullyVaccinated[[#This Row],[Building &amp; District/Central Office %]]</f>
        <v>0.68</v>
      </c>
      <c r="G58" s="93"/>
      <c r="H58" s="27">
        <f>FullyVaccinated[[#This Row],[Organization Overall %]]</f>
        <v>0.78</v>
      </c>
      <c r="I58" s="28" t="str">
        <f>IF(FullyVaccinated[[#This Row],[Data Quality Flag]]&lt;&gt;"NULL",FullyVaccinated[[#This Row],[Data Quality Flag]], "")</f>
        <v/>
      </c>
    </row>
    <row r="59" spans="1:9" x14ac:dyDescent="0.2">
      <c r="A59" s="21" t="str">
        <f>IF(FullyVaccinated[[#This Row],[Educational Service District]]&lt;&gt;"NULL", FullyVaccinated[[#This Row],[Educational Service District]], "")</f>
        <v>Educational Service District 101</v>
      </c>
      <c r="B59" s="22" t="str">
        <f>IF(FullyVaccinated[[#This Row],[County]]&lt;&gt;"NULL", FullyVaccinated[[#This Row],[County]], "")</f>
        <v>Lincoln</v>
      </c>
      <c r="C59" s="22" t="str">
        <f>FullyVaccinated[[#This Row],[Organization Name ]]</f>
        <v>Davenport School District</v>
      </c>
      <c r="D59" s="22" t="str">
        <f>FullyVaccinated[[#This Row],[Vaccination and Exemption Status]]</f>
        <v>Fully vaccinated</v>
      </c>
      <c r="E59" s="4">
        <f>FullyVaccinated[[#This Row],[Classroom %]]</f>
        <v>0.84</v>
      </c>
      <c r="F59" s="4">
        <f>FullyVaccinated[[#This Row],[Building %]]</f>
        <v>0.7</v>
      </c>
      <c r="G59" s="50">
        <f>FullyVaccinated[[#This Row],[District/Central Office %]]</f>
        <v>0.85</v>
      </c>
      <c r="H59" s="27">
        <f>FullyVaccinated[[#This Row],[Organization Overall %]]</f>
        <v>0.81</v>
      </c>
      <c r="I59" s="28" t="str">
        <f>IF(FullyVaccinated[[#This Row],[Data Quality Flag]]&lt;&gt;"NULL",FullyVaccinated[[#This Row],[Data Quality Flag]], "")</f>
        <v/>
      </c>
    </row>
    <row r="60" spans="1:9" x14ac:dyDescent="0.2">
      <c r="A60" s="21" t="str">
        <f>IF(FullyVaccinated[[#This Row],[Educational Service District]]&lt;&gt;"NULL", FullyVaccinated[[#This Row],[Educational Service District]], "")</f>
        <v>Educational Service District 123</v>
      </c>
      <c r="B60" s="22" t="str">
        <f>IF(FullyVaccinated[[#This Row],[County]]&lt;&gt;"NULL", FullyVaccinated[[#This Row],[County]], "")</f>
        <v>Columbia</v>
      </c>
      <c r="C60" s="22" t="str">
        <f>FullyVaccinated[[#This Row],[Organization Name ]]</f>
        <v>Dayton School District</v>
      </c>
      <c r="D60" s="22" t="str">
        <f>FullyVaccinated[[#This Row],[Vaccination and Exemption Status]]</f>
        <v>Fully vaccinated</v>
      </c>
      <c r="E60" s="4">
        <f>FullyVaccinated[[#This Row],[Classroom %]]</f>
        <v>0.89</v>
      </c>
      <c r="F60" s="23">
        <f>FullyVaccinated[[#This Row],[Building %]]</f>
        <v>0.79</v>
      </c>
      <c r="G60" s="50">
        <f>FullyVaccinated[[#This Row],[District/Central Office %]]</f>
        <v>0.71</v>
      </c>
      <c r="H60" s="27">
        <f>FullyVaccinated[[#This Row],[Organization Overall %]]</f>
        <v>0.82</v>
      </c>
      <c r="I60" s="28" t="str">
        <f>IF(FullyVaccinated[[#This Row],[Data Quality Flag]]&lt;&gt;"NULL",FullyVaccinated[[#This Row],[Data Quality Flag]], "")</f>
        <v/>
      </c>
    </row>
    <row r="61" spans="1:9" x14ac:dyDescent="0.2">
      <c r="A61" s="21" t="str">
        <f>IF(FullyVaccinated[[#This Row],[Educational Service District]]&lt;&gt;"NULL", FullyVaccinated[[#This Row],[Educational Service District]], "")</f>
        <v>Educational Service District 101</v>
      </c>
      <c r="B61" s="22" t="str">
        <f>IF(FullyVaccinated[[#This Row],[County]]&lt;&gt;"NULL", FullyVaccinated[[#This Row],[County]], "")</f>
        <v>Spokane</v>
      </c>
      <c r="C61" s="22" t="str">
        <f>FullyVaccinated[[#This Row],[Organization Name ]]</f>
        <v>Deer Park School District</v>
      </c>
      <c r="D61" s="22" t="str">
        <f>FullyVaccinated[[#This Row],[Vaccination and Exemption Status]]</f>
        <v>Fully vaccinated</v>
      </c>
      <c r="E61" s="4">
        <f>FullyVaccinated[[#This Row],[Classroom %]]</f>
        <v>0.76</v>
      </c>
      <c r="F61" s="23">
        <f>FullyVaccinated[[#This Row],[Building %]]</f>
        <v>0.69</v>
      </c>
      <c r="G61" s="50">
        <f>FullyVaccinated[[#This Row],[District/Central Office %]]</f>
        <v>0.73</v>
      </c>
      <c r="H61" s="27">
        <f>FullyVaccinated[[#This Row],[Organization Overall %]]</f>
        <v>0.74</v>
      </c>
      <c r="I61" s="28" t="str">
        <f>IF(FullyVaccinated[[#This Row],[Data Quality Flag]]&lt;&gt;"NULL",FullyVaccinated[[#This Row],[Data Quality Flag]], "")</f>
        <v/>
      </c>
    </row>
    <row r="62" spans="1:9" x14ac:dyDescent="0.2">
      <c r="A62" s="21" t="str">
        <f>IF(FullyVaccinated[[#This Row],[Educational Service District]]&lt;&gt;"NULL", FullyVaccinated[[#This Row],[Educational Service District]], "")</f>
        <v>Puget Sound Educational Service District 121</v>
      </c>
      <c r="B62" s="22" t="str">
        <f>IF(FullyVaccinated[[#This Row],[County]]&lt;&gt;"NULL", FullyVaccinated[[#This Row],[County]], "")</f>
        <v>Pierce</v>
      </c>
      <c r="C62" s="22" t="str">
        <f>FullyVaccinated[[#This Row],[Organization Name ]]</f>
        <v>Dieringer School District</v>
      </c>
      <c r="D62" s="22" t="str">
        <f>FullyVaccinated[[#This Row],[Vaccination and Exemption Status]]</f>
        <v>Fully vaccinated</v>
      </c>
      <c r="E62" s="4">
        <f>FullyVaccinated[[#This Row],[Classroom %]]</f>
        <v>0.89</v>
      </c>
      <c r="F62" s="23" t="str">
        <f>FullyVaccinated[[#This Row],[Building %]]</f>
        <v>97-100%</v>
      </c>
      <c r="G62" s="50">
        <f>FullyVaccinated[[#This Row],[District/Central Office %]]</f>
        <v>0.88</v>
      </c>
      <c r="H62" s="27">
        <f>FullyVaccinated[[#This Row],[Organization Overall %]]</f>
        <v>0.9</v>
      </c>
      <c r="I62" s="28" t="str">
        <f>IF(FullyVaccinated[[#This Row],[Data Quality Flag]]&lt;&gt;"NULL",FullyVaccinated[[#This Row],[Data Quality Flag]], "")</f>
        <v/>
      </c>
    </row>
    <row r="63" spans="1:9" ht="13.9" customHeight="1" x14ac:dyDescent="0.2">
      <c r="A63" s="21" t="str">
        <f>IF(FullyVaccinated[[#This Row],[Educational Service District]]&lt;&gt;"NULL", FullyVaccinated[[#This Row],[Educational Service District]], "")</f>
        <v>Educational Service District 123</v>
      </c>
      <c r="B63" s="22" t="str">
        <f>IF(FullyVaccinated[[#This Row],[County]]&lt;&gt;"NULL", FullyVaccinated[[#This Row],[County]], "")</f>
        <v>Walla Walla</v>
      </c>
      <c r="C63" s="22" t="str">
        <f>FullyVaccinated[[#This Row],[Organization Name ]]</f>
        <v>Dixie School District</v>
      </c>
      <c r="D63" s="22" t="str">
        <f>FullyVaccinated[[#This Row],[Vaccination and Exemption Status]]</f>
        <v>Fully vaccinated</v>
      </c>
      <c r="E63" s="92">
        <f>FullyVaccinated[[#This Row],[Classroom, Building, &amp; District/Central Office %]]</f>
        <v>0.6</v>
      </c>
      <c r="F63" s="94"/>
      <c r="G63" s="93"/>
      <c r="H63" s="27">
        <f>FullyVaccinated[[#This Row],[Organization Overall %]]</f>
        <v>0.6</v>
      </c>
      <c r="I63" s="28" t="str">
        <f>IF(FullyVaccinated[[#This Row],[Data Quality Flag]]&lt;&gt;"NULL",FullyVaccinated[[#This Row],[Data Quality Flag]], "")</f>
        <v/>
      </c>
    </row>
    <row r="64" spans="1:9" x14ac:dyDescent="0.2">
      <c r="A64" s="21" t="str">
        <f>IF(FullyVaccinated[[#This Row],[Educational Service District]]&lt;&gt;"NULL", FullyVaccinated[[#This Row],[Educational Service District]], "")</f>
        <v>Educational Service District 101</v>
      </c>
      <c r="B64" s="22" t="str">
        <f>IF(FullyVaccinated[[#This Row],[County]]&lt;&gt;"NULL", FullyVaccinated[[#This Row],[County]], "")</f>
        <v>Spokane</v>
      </c>
      <c r="C64" s="22" t="str">
        <f>FullyVaccinated[[#This Row],[Organization Name ]]</f>
        <v>East Valley School District (Spokane)</v>
      </c>
      <c r="D64" s="22" t="str">
        <f>FullyVaccinated[[#This Row],[Vaccination and Exemption Status]]</f>
        <v>Fully vaccinated</v>
      </c>
      <c r="E64" s="4">
        <f>FullyVaccinated[[#This Row],[Classroom %]]</f>
        <v>0.79</v>
      </c>
      <c r="F64" s="23">
        <f>FullyVaccinated[[#This Row],[Building %]]</f>
        <v>0.86</v>
      </c>
      <c r="G64" s="50">
        <f>FullyVaccinated[[#This Row],[District/Central Office %]]</f>
        <v>0.73</v>
      </c>
      <c r="H64" s="27">
        <f>FullyVaccinated[[#This Row],[Organization Overall %]]</f>
        <v>0.8</v>
      </c>
      <c r="I64" s="28" t="str">
        <f>IF(FullyVaccinated[[#This Row],[Data Quality Flag]]&lt;&gt;"NULL",FullyVaccinated[[#This Row],[Data Quality Flag]], "")</f>
        <v/>
      </c>
    </row>
    <row r="65" spans="1:9" x14ac:dyDescent="0.2">
      <c r="A65" s="21" t="str">
        <f>IF(FullyVaccinated[[#This Row],[Educational Service District]]&lt;&gt;"NULL", FullyVaccinated[[#This Row],[Educational Service District]], "")</f>
        <v>Educational Service District 105</v>
      </c>
      <c r="B65" s="22" t="str">
        <f>IF(FullyVaccinated[[#This Row],[County]]&lt;&gt;"NULL", FullyVaccinated[[#This Row],[County]], "")</f>
        <v>Yakima</v>
      </c>
      <c r="C65" s="22" t="str">
        <f>FullyVaccinated[[#This Row],[Organization Name ]]</f>
        <v>East Valley School District (Yakima)</v>
      </c>
      <c r="D65" s="22" t="str">
        <f>FullyVaccinated[[#This Row],[Vaccination and Exemption Status]]</f>
        <v>Fully vaccinated</v>
      </c>
      <c r="E65" s="4">
        <f>FullyVaccinated[[#This Row],[Classroom %]]</f>
        <v>0.83</v>
      </c>
      <c r="F65" s="23">
        <f>FullyVaccinated[[#This Row],[Building %]]</f>
        <v>0.77</v>
      </c>
      <c r="G65" s="50">
        <f>FullyVaccinated[[#This Row],[District/Central Office %]]</f>
        <v>0.82</v>
      </c>
      <c r="H65" s="27">
        <f>FullyVaccinated[[#This Row],[Organization Overall %]]</f>
        <v>0.81</v>
      </c>
      <c r="I65" s="28" t="str">
        <f>IF(FullyVaccinated[[#This Row],[Data Quality Flag]]&lt;&gt;"NULL",FullyVaccinated[[#This Row],[Data Quality Flag]], "")</f>
        <v/>
      </c>
    </row>
    <row r="66" spans="1:9" x14ac:dyDescent="0.2">
      <c r="A66" s="21" t="str">
        <f>IF(FullyVaccinated[[#This Row],[Educational Service District]]&lt;&gt;"NULL", FullyVaccinated[[#This Row],[Educational Service District]], "")</f>
        <v>North Central Educational Service District 171</v>
      </c>
      <c r="B66" s="22" t="str">
        <f>IF(FullyVaccinated[[#This Row],[County]]&lt;&gt;"NULL", FullyVaccinated[[#This Row],[County]], "")</f>
        <v>Douglas</v>
      </c>
      <c r="C66" s="22" t="str">
        <f>FullyVaccinated[[#This Row],[Organization Name ]]</f>
        <v>Eastmont School District</v>
      </c>
      <c r="D66" s="22" t="str">
        <f>FullyVaccinated[[#This Row],[Vaccination and Exemption Status]]</f>
        <v>Fully vaccinated</v>
      </c>
      <c r="E66" s="4">
        <f>FullyVaccinated[[#This Row],[Classroom %]]</f>
        <v>0.82</v>
      </c>
      <c r="F66" s="23">
        <f>FullyVaccinated[[#This Row],[Building %]]</f>
        <v>0.79</v>
      </c>
      <c r="G66" s="50">
        <f>FullyVaccinated[[#This Row],[District/Central Office %]]</f>
        <v>0.88</v>
      </c>
      <c r="H66" s="27">
        <f>FullyVaccinated[[#This Row],[Organization Overall %]]</f>
        <v>0.82</v>
      </c>
      <c r="I66" s="28" t="str">
        <f>IF(FullyVaccinated[[#This Row],[Data Quality Flag]]&lt;&gt;"NULL",FullyVaccinated[[#This Row],[Data Quality Flag]], "")</f>
        <v/>
      </c>
    </row>
    <row r="67" spans="1:9" x14ac:dyDescent="0.2">
      <c r="A67" s="21" t="str">
        <f>IF(FullyVaccinated[[#This Row],[Educational Service District]]&lt;&gt;"NULL", FullyVaccinated[[#This Row],[Educational Service District]], "")</f>
        <v>Puget Sound Educational Service District 121</v>
      </c>
      <c r="B67" s="22" t="str">
        <f>IF(FullyVaccinated[[#This Row],[County]]&lt;&gt;"NULL", FullyVaccinated[[#This Row],[County]], "")</f>
        <v>Pierce</v>
      </c>
      <c r="C67" s="22" t="str">
        <f>FullyVaccinated[[#This Row],[Organization Name ]]</f>
        <v>Eatonville School District</v>
      </c>
      <c r="D67" s="22" t="str">
        <f>FullyVaccinated[[#This Row],[Vaccination and Exemption Status]]</f>
        <v>Fully vaccinated</v>
      </c>
      <c r="E67" s="4">
        <f>FullyVaccinated[[#This Row],[Classroom %]]</f>
        <v>0.86</v>
      </c>
      <c r="F67" s="4">
        <f>FullyVaccinated[[#This Row],[Building %]]</f>
        <v>0.69</v>
      </c>
      <c r="G67" s="50">
        <f>FullyVaccinated[[#This Row],[District/Central Office %]]</f>
        <v>0.74</v>
      </c>
      <c r="H67" s="27">
        <f>FullyVaccinated[[#This Row],[Organization Overall %]]</f>
        <v>0.8</v>
      </c>
      <c r="I67" s="28" t="str">
        <f>IF(FullyVaccinated[[#This Row],[Data Quality Flag]]&lt;&gt;"NULL",FullyVaccinated[[#This Row],[Data Quality Flag]], "")</f>
        <v/>
      </c>
    </row>
    <row r="68" spans="1:9" x14ac:dyDescent="0.2">
      <c r="A68" s="21" t="str">
        <f>IF(FullyVaccinated[[#This Row],[Educational Service District]]&lt;&gt;"NULL", FullyVaccinated[[#This Row],[Educational Service District]], "")</f>
        <v>Northwest Educational Service District 189</v>
      </c>
      <c r="B68" s="22" t="str">
        <f>IF(FullyVaccinated[[#This Row],[County]]&lt;&gt;"NULL", FullyVaccinated[[#This Row],[County]], "")</f>
        <v>Snohomish</v>
      </c>
      <c r="C68" s="22" t="str">
        <f>FullyVaccinated[[#This Row],[Organization Name ]]</f>
        <v>Edmonds School District</v>
      </c>
      <c r="D68" s="22" t="str">
        <f>FullyVaccinated[[#This Row],[Vaccination and Exemption Status]]</f>
        <v>Fully vaccinated</v>
      </c>
      <c r="E68" s="4">
        <f>FullyVaccinated[[#This Row],[Classroom %]]</f>
        <v>0.97</v>
      </c>
      <c r="F68" s="23">
        <f>FullyVaccinated[[#This Row],[Building %]]</f>
        <v>0.95</v>
      </c>
      <c r="G68" s="50" t="str">
        <f>FullyVaccinated[[#This Row],[District/Central Office %]]</f>
        <v>99-100%</v>
      </c>
      <c r="H68" s="27">
        <f>FullyVaccinated[[#This Row],[Organization Overall %]]</f>
        <v>0.96</v>
      </c>
      <c r="I68" s="28" t="str">
        <f>IF(FullyVaccinated[[#This Row],[Data Quality Flag]]&lt;&gt;"NULL",FullyVaccinated[[#This Row],[Data Quality Flag]], "")</f>
        <v/>
      </c>
    </row>
    <row r="69" spans="1:9" ht="15" customHeight="1" x14ac:dyDescent="0.2">
      <c r="A69" s="21" t="str">
        <f>IF(FullyVaccinated[[#This Row],[Educational Service District]]&lt;&gt;"NULL", FullyVaccinated[[#This Row],[Educational Service District]], "")</f>
        <v>Educational Service District 101</v>
      </c>
      <c r="B69" s="22" t="str">
        <f>IF(FullyVaccinated[[#This Row],[County]]&lt;&gt;"NULL", FullyVaccinated[[#This Row],[County]], "")</f>
        <v>Spokane</v>
      </c>
      <c r="C69" s="22" t="str">
        <f>FullyVaccinated[[#This Row],[Organization Name ]]</f>
        <v>Educational Service District 101</v>
      </c>
      <c r="D69" s="22" t="str">
        <f>FullyVaccinated[[#This Row],[Vaccination and Exemption Status]]</f>
        <v>Fully vaccinated</v>
      </c>
      <c r="E69" s="92">
        <f>FullyVaccinated[[#This Row],[Classroom, Building, &amp; District/Central Office %]]</f>
        <v>0.93</v>
      </c>
      <c r="F69" s="94"/>
      <c r="G69" s="93"/>
      <c r="H69" s="27">
        <f>FullyVaccinated[[#This Row],[Organization Overall %]]</f>
        <v>0.93</v>
      </c>
      <c r="I69" s="28" t="str">
        <f>IF(FullyVaccinated[[#This Row],[Data Quality Flag]]&lt;&gt;"NULL",FullyVaccinated[[#This Row],[Data Quality Flag]], "")</f>
        <v/>
      </c>
    </row>
    <row r="70" spans="1:9" ht="15" customHeight="1" x14ac:dyDescent="0.2">
      <c r="A70" s="21" t="str">
        <f>IF(FullyVaccinated[[#This Row],[Educational Service District]]&lt;&gt;"NULL", FullyVaccinated[[#This Row],[Educational Service District]], "")</f>
        <v>Educational Service District 105</v>
      </c>
      <c r="B70" s="22" t="str">
        <f>IF(FullyVaccinated[[#This Row],[County]]&lt;&gt;"NULL", FullyVaccinated[[#This Row],[County]], "")</f>
        <v>Yakima</v>
      </c>
      <c r="C70" s="22" t="str">
        <f>FullyVaccinated[[#This Row],[Organization Name ]]</f>
        <v>Educational Service District 105</v>
      </c>
      <c r="D70" s="22" t="str">
        <f>FullyVaccinated[[#This Row],[Vaccination and Exemption Status]]</f>
        <v>Fully vaccinated</v>
      </c>
      <c r="E70" s="92">
        <f>FullyVaccinated[[#This Row],[Classroom, Building, &amp; District/Central Office %]]</f>
        <v>0.87</v>
      </c>
      <c r="F70" s="94"/>
      <c r="G70" s="93"/>
      <c r="H70" s="27">
        <f>FullyVaccinated[[#This Row],[Organization Overall %]]</f>
        <v>0.87</v>
      </c>
      <c r="I70" s="28" t="str">
        <f>IF(FullyVaccinated[[#This Row],[Data Quality Flag]]&lt;&gt;"NULL",FullyVaccinated[[#This Row],[Data Quality Flag]], "")</f>
        <v/>
      </c>
    </row>
    <row r="71" spans="1:9" ht="13.9" customHeight="1" x14ac:dyDescent="0.2">
      <c r="A71" s="21" t="str">
        <f>IF(FullyVaccinated[[#This Row],[Educational Service District]]&lt;&gt;"NULL", FullyVaccinated[[#This Row],[Educational Service District]], "")</f>
        <v>Educational Service District 112</v>
      </c>
      <c r="B71" s="22" t="str">
        <f>IF(FullyVaccinated[[#This Row],[County]]&lt;&gt;"NULL", FullyVaccinated[[#This Row],[County]], "")</f>
        <v>Clark</v>
      </c>
      <c r="C71" s="22" t="str">
        <f>FullyVaccinated[[#This Row],[Organization Name ]]</f>
        <v>Educational Service District 112</v>
      </c>
      <c r="D71" s="22" t="str">
        <f>FullyVaccinated[[#This Row],[Vaccination and Exemption Status]]</f>
        <v>Fully vaccinated</v>
      </c>
      <c r="E71" s="92">
        <f>FullyVaccinated[[#This Row],[Classroom, Building, &amp; District/Central Office %]]</f>
        <v>0.87</v>
      </c>
      <c r="F71" s="94"/>
      <c r="G71" s="93"/>
      <c r="H71" s="27">
        <f>FullyVaccinated[[#This Row],[Organization Overall %]]</f>
        <v>0.87</v>
      </c>
      <c r="I71" s="28" t="str">
        <f>IF(FullyVaccinated[[#This Row],[Data Quality Flag]]&lt;&gt;"NULL",FullyVaccinated[[#This Row],[Data Quality Flag]], "")</f>
        <v/>
      </c>
    </row>
    <row r="72" spans="1:9" ht="15" customHeight="1" x14ac:dyDescent="0.2">
      <c r="A72" s="21" t="str">
        <f>IF(FullyVaccinated[[#This Row],[Educational Service District]]&lt;&gt;"NULL", FullyVaccinated[[#This Row],[Educational Service District]], "")</f>
        <v>Educational Service District 113</v>
      </c>
      <c r="B72" s="22" t="str">
        <f>IF(FullyVaccinated[[#This Row],[County]]&lt;&gt;"NULL", FullyVaccinated[[#This Row],[County]], "")</f>
        <v>Thurston</v>
      </c>
      <c r="C72" s="22" t="str">
        <f>FullyVaccinated[[#This Row],[Organization Name ]]</f>
        <v>Educational Service District 113</v>
      </c>
      <c r="D72" s="22" t="str">
        <f>FullyVaccinated[[#This Row],[Vaccination and Exemption Status]]</f>
        <v>Fully vaccinated</v>
      </c>
      <c r="E72" s="92">
        <f>FullyVaccinated[[#This Row],[Classroom, Building, &amp; District/Central Office %]]</f>
        <v>0.95</v>
      </c>
      <c r="F72" s="94"/>
      <c r="G72" s="93"/>
      <c r="H72" s="27">
        <f>FullyVaccinated[[#This Row],[Organization Overall %]]</f>
        <v>0.95</v>
      </c>
      <c r="I72" s="28" t="str">
        <f>IF(FullyVaccinated[[#This Row],[Data Quality Flag]]&lt;&gt;"NULL",FullyVaccinated[[#This Row],[Data Quality Flag]], "")</f>
        <v/>
      </c>
    </row>
    <row r="73" spans="1:9" ht="15" customHeight="1" x14ac:dyDescent="0.2">
      <c r="A73" s="21" t="str">
        <f>IF(FullyVaccinated[[#This Row],[Educational Service District]]&lt;&gt;"NULL", FullyVaccinated[[#This Row],[Educational Service District]], "")</f>
        <v>Educational Service District 114</v>
      </c>
      <c r="B73" s="22" t="str">
        <f>IF(FullyVaccinated[[#This Row],[County]]&lt;&gt;"NULL", FullyVaccinated[[#This Row],[County]], "")</f>
        <v>Kitsap</v>
      </c>
      <c r="C73" s="22" t="str">
        <f>FullyVaccinated[[#This Row],[Organization Name ]]</f>
        <v>Educational Service District 114</v>
      </c>
      <c r="D73" s="22" t="str">
        <f>FullyVaccinated[[#This Row],[Vaccination and Exemption Status]]</f>
        <v>Fully vaccinated</v>
      </c>
      <c r="E73" s="92">
        <f>FullyVaccinated[[#This Row],[Classroom, Building, &amp; District/Central Office %]]</f>
        <v>0.88</v>
      </c>
      <c r="F73" s="94"/>
      <c r="G73" s="93"/>
      <c r="H73" s="27">
        <f>FullyVaccinated[[#This Row],[Organization Overall %]]</f>
        <v>0.88</v>
      </c>
      <c r="I73" s="28" t="str">
        <f>IF(FullyVaccinated[[#This Row],[Data Quality Flag]]&lt;&gt;"NULL",FullyVaccinated[[#This Row],[Data Quality Flag]], "")</f>
        <v/>
      </c>
    </row>
    <row r="74" spans="1:9" ht="15" customHeight="1" x14ac:dyDescent="0.2">
      <c r="A74" s="21" t="str">
        <f>IF(FullyVaccinated[[#This Row],[Educational Service District]]&lt;&gt;"NULL", FullyVaccinated[[#This Row],[Educational Service District]], "")</f>
        <v>Educational Service District 121</v>
      </c>
      <c r="B74" s="22" t="str">
        <f>IF(FullyVaccinated[[#This Row],[County]]&lt;&gt;"NULL", FullyVaccinated[[#This Row],[County]], "")</f>
        <v>King</v>
      </c>
      <c r="C74" s="22" t="str">
        <f>FullyVaccinated[[#This Row],[Organization Name ]]</f>
        <v>Educational Service District 121</v>
      </c>
      <c r="D74" s="22" t="str">
        <f>FullyVaccinated[[#This Row],[Vaccination and Exemption Status]]</f>
        <v>Fully vaccinated</v>
      </c>
      <c r="E74" s="92">
        <f>FullyVaccinated[[#This Row],[Classroom, Building, &amp; District/Central Office %]]</f>
        <v>0.95</v>
      </c>
      <c r="F74" s="94"/>
      <c r="G74" s="93"/>
      <c r="H74" s="27">
        <f>FullyVaccinated[[#This Row],[Organization Overall %]]</f>
        <v>0.95</v>
      </c>
      <c r="I74" s="28" t="str">
        <f>IF(FullyVaccinated[[#This Row],[Data Quality Flag]]&lt;&gt;"NULL",FullyVaccinated[[#This Row],[Data Quality Flag]], "")</f>
        <v/>
      </c>
    </row>
    <row r="75" spans="1:9" ht="13.9" customHeight="1" x14ac:dyDescent="0.2">
      <c r="A75" s="21" t="str">
        <f>IF(FullyVaccinated[[#This Row],[Educational Service District]]&lt;&gt;"NULL", FullyVaccinated[[#This Row],[Educational Service District]], "")</f>
        <v>Educational Service District 123</v>
      </c>
      <c r="B75" s="22" t="str">
        <f>IF(FullyVaccinated[[#This Row],[County]]&lt;&gt;"NULL", FullyVaccinated[[#This Row],[County]], "")</f>
        <v>Franklin</v>
      </c>
      <c r="C75" s="22" t="str">
        <f>FullyVaccinated[[#This Row],[Organization Name ]]</f>
        <v>Educational Service District 123</v>
      </c>
      <c r="D75" s="22" t="str">
        <f>FullyVaccinated[[#This Row],[Vaccination and Exemption Status]]</f>
        <v>Fully vaccinated</v>
      </c>
      <c r="E75" s="92">
        <f>FullyVaccinated[[#This Row],[Classroom, Building, &amp; District/Central Office %]]</f>
        <v>0.88</v>
      </c>
      <c r="F75" s="94"/>
      <c r="G75" s="93"/>
      <c r="H75" s="27">
        <f>FullyVaccinated[[#This Row],[Organization Overall %]]</f>
        <v>0.88</v>
      </c>
      <c r="I75" s="28" t="str">
        <f>IF(FullyVaccinated[[#This Row],[Data Quality Flag]]&lt;&gt;"NULL",FullyVaccinated[[#This Row],[Data Quality Flag]], "")</f>
        <v/>
      </c>
    </row>
    <row r="76" spans="1:9" ht="15" customHeight="1" x14ac:dyDescent="0.2">
      <c r="A76" s="21" t="str">
        <f>IF(FullyVaccinated[[#This Row],[Educational Service District]]&lt;&gt;"NULL", FullyVaccinated[[#This Row],[Educational Service District]], "")</f>
        <v>Educational Service District 171</v>
      </c>
      <c r="B76" s="22" t="str">
        <f>IF(FullyVaccinated[[#This Row],[County]]&lt;&gt;"NULL", FullyVaccinated[[#This Row],[County]], "")</f>
        <v>Chelan</v>
      </c>
      <c r="C76" s="22" t="str">
        <f>FullyVaccinated[[#This Row],[Organization Name ]]</f>
        <v>Educational Service District 171</v>
      </c>
      <c r="D76" s="22" t="str">
        <f>FullyVaccinated[[#This Row],[Vaccination and Exemption Status]]</f>
        <v>Fully vaccinated</v>
      </c>
      <c r="E76" s="92">
        <f>FullyVaccinated[[#This Row],[Classroom, Building, &amp; District/Central Office %]]</f>
        <v>0.82</v>
      </c>
      <c r="F76" s="94"/>
      <c r="G76" s="93"/>
      <c r="H76" s="27">
        <f>FullyVaccinated[[#This Row],[Organization Overall %]]</f>
        <v>0.82</v>
      </c>
      <c r="I76" s="28" t="str">
        <f>IF(FullyVaccinated[[#This Row],[Data Quality Flag]]&lt;&gt;"NULL",FullyVaccinated[[#This Row],[Data Quality Flag]], "")</f>
        <v/>
      </c>
    </row>
    <row r="77" spans="1:9" ht="15" customHeight="1" x14ac:dyDescent="0.2">
      <c r="A77" s="21" t="str">
        <f>IF(FullyVaccinated[[#This Row],[Educational Service District]]&lt;&gt;"NULL", FullyVaccinated[[#This Row],[Educational Service District]], "")</f>
        <v>Educational Service District 189</v>
      </c>
      <c r="B77" s="22" t="str">
        <f>IF(FullyVaccinated[[#This Row],[County]]&lt;&gt;"NULL", FullyVaccinated[[#This Row],[County]], "")</f>
        <v>Skagit</v>
      </c>
      <c r="C77" s="22" t="str">
        <f>FullyVaccinated[[#This Row],[Organization Name ]]</f>
        <v>Educational Service District 189</v>
      </c>
      <c r="D77" s="22" t="str">
        <f>FullyVaccinated[[#This Row],[Vaccination and Exemption Status]]</f>
        <v>Fully vaccinated</v>
      </c>
      <c r="E77" s="92">
        <f>FullyVaccinated[[#This Row],[Classroom, Building, &amp; District/Central Office %]]</f>
        <v>0.93</v>
      </c>
      <c r="F77" s="94"/>
      <c r="G77" s="93"/>
      <c r="H77" s="27">
        <f>FullyVaccinated[[#This Row],[Organization Overall %]]</f>
        <v>0.93</v>
      </c>
      <c r="I77" s="28" t="str">
        <f>IF(FullyVaccinated[[#This Row],[Data Quality Flag]]&lt;&gt;"NULL",FullyVaccinated[[#This Row],[Data Quality Flag]], "")</f>
        <v/>
      </c>
    </row>
    <row r="78" spans="1:9" x14ac:dyDescent="0.2">
      <c r="A78" s="21" t="str">
        <f>IF(FullyVaccinated[[#This Row],[Educational Service District]]&lt;&gt;"NULL", FullyVaccinated[[#This Row],[Educational Service District]], "")</f>
        <v>Educational Service District 105</v>
      </c>
      <c r="B78" s="22" t="str">
        <f>IF(FullyVaccinated[[#This Row],[County]]&lt;&gt;"NULL", FullyVaccinated[[#This Row],[County]], "")</f>
        <v>Kittitas</v>
      </c>
      <c r="C78" s="22" t="str">
        <f>FullyVaccinated[[#This Row],[Organization Name ]]</f>
        <v>Ellensburg School District</v>
      </c>
      <c r="D78" s="22" t="str">
        <f>FullyVaccinated[[#This Row],[Vaccination and Exemption Status]]</f>
        <v>Fully vaccinated</v>
      </c>
      <c r="E78" s="4">
        <f>FullyVaccinated[[#This Row],[Classroom %]]</f>
        <v>0.87</v>
      </c>
      <c r="F78" s="23">
        <f>FullyVaccinated[[#This Row],[Building %]]</f>
        <v>0.6</v>
      </c>
      <c r="G78" s="50">
        <f>FullyVaccinated[[#This Row],[District/Central Office %]]</f>
        <v>0.8</v>
      </c>
      <c r="H78" s="27">
        <f>FullyVaccinated[[#This Row],[Organization Overall %]]</f>
        <v>0.83</v>
      </c>
      <c r="I78" s="28" t="str">
        <f>IF(FullyVaccinated[[#This Row],[Data Quality Flag]]&lt;&gt;"NULL",FullyVaccinated[[#This Row],[Data Quality Flag]], "")</f>
        <v/>
      </c>
    </row>
    <row r="79" spans="1:9" x14ac:dyDescent="0.2">
      <c r="A79" s="21" t="str">
        <f>IF(FullyVaccinated[[#This Row],[Educational Service District]]&lt;&gt;"NULL", FullyVaccinated[[#This Row],[Educational Service District]], "")</f>
        <v>Capital Region ESD 113</v>
      </c>
      <c r="B79" s="22" t="str">
        <f>IF(FullyVaccinated[[#This Row],[County]]&lt;&gt;"NULL", FullyVaccinated[[#This Row],[County]], "")</f>
        <v>Grays Harbor</v>
      </c>
      <c r="C79" s="22" t="str">
        <f>FullyVaccinated[[#This Row],[Organization Name ]]</f>
        <v>Elma School District</v>
      </c>
      <c r="D79" s="22" t="str">
        <f>FullyVaccinated[[#This Row],[Vaccination and Exemption Status]]</f>
        <v>Fully vaccinated</v>
      </c>
      <c r="E79" s="4">
        <f>FullyVaccinated[[#This Row],[Classroom %]]</f>
        <v>0.91</v>
      </c>
      <c r="F79" s="4">
        <f>FullyVaccinated[[#This Row],[Building %]]</f>
        <v>0.81</v>
      </c>
      <c r="G79" s="50">
        <f>FullyVaccinated[[#This Row],[District/Central Office %]]</f>
        <v>0.8</v>
      </c>
      <c r="H79" s="27">
        <f>FullyVaccinated[[#This Row],[Organization Overall %]]</f>
        <v>0.86</v>
      </c>
      <c r="I79" s="28" t="str">
        <f>IF(FullyVaccinated[[#This Row],[Data Quality Flag]]&lt;&gt;"NULL",FullyVaccinated[[#This Row],[Data Quality Flag]], "")</f>
        <v/>
      </c>
    </row>
    <row r="80" spans="1:9" ht="15" customHeight="1" x14ac:dyDescent="0.2">
      <c r="A80" s="21" t="str">
        <f>IF(FullyVaccinated[[#This Row],[Educational Service District]]&lt;&gt;"NULL", FullyVaccinated[[#This Row],[Educational Service District]], "")</f>
        <v>Educational Service District 101</v>
      </c>
      <c r="B80" s="22" t="str">
        <f>IF(FullyVaccinated[[#This Row],[County]]&lt;&gt;"NULL", FullyVaccinated[[#This Row],[County]], "")</f>
        <v>Whitman</v>
      </c>
      <c r="C80" s="22" t="str">
        <f>FullyVaccinated[[#This Row],[Organization Name ]]</f>
        <v>Endicott School District</v>
      </c>
      <c r="D80" s="22" t="str">
        <f>FullyVaccinated[[#This Row],[Vaccination and Exemption Status]]</f>
        <v>Fully vaccinated</v>
      </c>
      <c r="E80" s="4">
        <f>FullyVaccinated[[#This Row],[Classroom %]]</f>
        <v>0.74</v>
      </c>
      <c r="F80" s="92">
        <f>FullyVaccinated[[#This Row],[Building &amp; District/Central Office %]]</f>
        <v>0.5</v>
      </c>
      <c r="G80" s="93"/>
      <c r="H80" s="27">
        <f>FullyVaccinated[[#This Row],[Organization Overall %]]</f>
        <v>0.61</v>
      </c>
      <c r="I80" s="28" t="str">
        <f>IF(FullyVaccinated[[#This Row],[Data Quality Flag]]&lt;&gt;"NULL",FullyVaccinated[[#This Row],[Data Quality Flag]], "")</f>
        <v/>
      </c>
    </row>
    <row r="81" spans="1:9" ht="15" customHeight="1" x14ac:dyDescent="0.2">
      <c r="A81" s="21" t="str">
        <f>IF(FullyVaccinated[[#This Row],[Educational Service District]]&lt;&gt;"NULL", FullyVaccinated[[#This Row],[Educational Service District]], "")</f>
        <v>North Central Educational Service District 171</v>
      </c>
      <c r="B81" s="22" t="str">
        <f>IF(FullyVaccinated[[#This Row],[County]]&lt;&gt;"NULL", FullyVaccinated[[#This Row],[County]], "")</f>
        <v>Chelan</v>
      </c>
      <c r="C81" s="22" t="str">
        <f>FullyVaccinated[[#This Row],[Organization Name ]]</f>
        <v>Entiat &amp; Stehekin School Districts</v>
      </c>
      <c r="D81" s="22" t="str">
        <f>FullyVaccinated[[#This Row],[Vaccination and Exemption Status]]</f>
        <v>Fully vaccinated</v>
      </c>
      <c r="E81" s="4">
        <f>FullyVaccinated[[#This Row],[Classroom %]]</f>
        <v>0.76</v>
      </c>
      <c r="F81" s="23">
        <f>FullyVaccinated[[#This Row],[Building %]]</f>
        <v>0.71</v>
      </c>
      <c r="G81" s="50">
        <f>FullyVaccinated[[#This Row],[District/Central Office %]]</f>
        <v>0.54</v>
      </c>
      <c r="H81" s="27">
        <f>FullyVaccinated[[#This Row],[Organization Overall %]]</f>
        <v>0.7</v>
      </c>
      <c r="I81" s="28" t="str">
        <f>IF(FullyVaccinated[[#This Row],[Data Quality Flag]]&lt;&gt;"NULL",FullyVaccinated[[#This Row],[Data Quality Flag]], "")</f>
        <v/>
      </c>
    </row>
    <row r="82" spans="1:9" x14ac:dyDescent="0.2">
      <c r="A82" s="21" t="str">
        <f>IF(FullyVaccinated[[#This Row],[Educational Service District]]&lt;&gt;"NULL", FullyVaccinated[[#This Row],[Educational Service District]], "")</f>
        <v>Puget Sound Educational Service District 121</v>
      </c>
      <c r="B82" s="22" t="str">
        <f>IF(FullyVaccinated[[#This Row],[County]]&lt;&gt;"NULL", FullyVaccinated[[#This Row],[County]], "")</f>
        <v>King</v>
      </c>
      <c r="C82" s="22" t="str">
        <f>FullyVaccinated[[#This Row],[Organization Name ]]</f>
        <v>Enumclaw School District</v>
      </c>
      <c r="D82" s="22" t="str">
        <f>FullyVaccinated[[#This Row],[Vaccination and Exemption Status]]</f>
        <v>Fully vaccinated</v>
      </c>
      <c r="E82" s="4">
        <f>FullyVaccinated[[#This Row],[Classroom %]]</f>
        <v>0.87</v>
      </c>
      <c r="F82" s="23">
        <f>FullyVaccinated[[#This Row],[Building %]]</f>
        <v>0.68</v>
      </c>
      <c r="G82" s="50">
        <f>FullyVaccinated[[#This Row],[District/Central Office %]]</f>
        <v>0.62</v>
      </c>
      <c r="H82" s="27">
        <f>FullyVaccinated[[#This Row],[Organization Overall %]]</f>
        <v>0.78</v>
      </c>
      <c r="I82" s="28" t="str">
        <f>IF(FullyVaccinated[[#This Row],[Data Quality Flag]]&lt;&gt;"NULL",FullyVaccinated[[#This Row],[Data Quality Flag]], "")</f>
        <v/>
      </c>
    </row>
    <row r="83" spans="1:9" ht="13.9" customHeight="1" x14ac:dyDescent="0.2">
      <c r="A83" s="21" t="str">
        <f>IF(FullyVaccinated[[#This Row],[Educational Service District]]&lt;&gt;"NULL", FullyVaccinated[[#This Row],[Educational Service District]], "")</f>
        <v>North Central Educational Service District 171</v>
      </c>
      <c r="B83" s="22" t="str">
        <f>IF(FullyVaccinated[[#This Row],[County]]&lt;&gt;"NULL", FullyVaccinated[[#This Row],[County]], "")</f>
        <v>Grant</v>
      </c>
      <c r="C83" s="22" t="str">
        <f>FullyVaccinated[[#This Row],[Organization Name ]]</f>
        <v>Ephrata School District</v>
      </c>
      <c r="D83" s="22" t="str">
        <f>FullyVaccinated[[#This Row],[Vaccination and Exemption Status]]</f>
        <v>Fully vaccinated</v>
      </c>
      <c r="E83" s="4">
        <f>FullyVaccinated[[#This Row],[Classroom %]]</f>
        <v>0.72</v>
      </c>
      <c r="F83" s="4">
        <f>FullyVaccinated[[#This Row],[Building %]]</f>
        <v>0.73</v>
      </c>
      <c r="G83" s="50">
        <f>FullyVaccinated[[#This Row],[District/Central Office %]]</f>
        <v>0.7</v>
      </c>
      <c r="H83" s="6">
        <f>FullyVaccinated[[#This Row],[Organization Overall %]]</f>
        <v>0.72</v>
      </c>
      <c r="I83" s="8" t="str">
        <f>IF(FullyVaccinated[[#This Row],[Data Quality Flag]]&lt;&gt;"NULL",FullyVaccinated[[#This Row],[Data Quality Flag]], "")</f>
        <v/>
      </c>
    </row>
    <row r="84" spans="1:9" x14ac:dyDescent="0.2">
      <c r="A84" s="21" t="str">
        <f>IF(FullyVaccinated[[#This Row],[Educational Service District]]&lt;&gt;"NULL", FullyVaccinated[[#This Row],[Educational Service District]], "")</f>
        <v>Capital Region ESD 113</v>
      </c>
      <c r="B84" s="22" t="str">
        <f>IF(FullyVaccinated[[#This Row],[County]]&lt;&gt;"NULL", FullyVaccinated[[#This Row],[County]], "")</f>
        <v>Lewis</v>
      </c>
      <c r="C84" s="22" t="str">
        <f>FullyVaccinated[[#This Row],[Organization Name ]]</f>
        <v>Evaline School District</v>
      </c>
      <c r="D84" s="22" t="str">
        <f>FullyVaccinated[[#This Row],[Vaccination and Exemption Status]]</f>
        <v>Fully vaccinated</v>
      </c>
      <c r="E84" s="92">
        <f>FullyVaccinated[[#This Row],[Classroom, Building, &amp; District/Central Office %]]</f>
        <v>0.57999999999999996</v>
      </c>
      <c r="F84" s="94"/>
      <c r="G84" s="93"/>
      <c r="H84" s="27">
        <f>FullyVaccinated[[#This Row],[Organization Overall %]]</f>
        <v>0.57999999999999996</v>
      </c>
      <c r="I84" s="28" t="str">
        <f>IF(FullyVaccinated[[#This Row],[Data Quality Flag]]&lt;&gt;"NULL",FullyVaccinated[[#This Row],[Data Quality Flag]], "")</f>
        <v/>
      </c>
    </row>
    <row r="85" spans="1:9" x14ac:dyDescent="0.2">
      <c r="A85" s="21" t="str">
        <f>IF(FullyVaccinated[[#This Row],[Educational Service District]]&lt;&gt;"NULL", FullyVaccinated[[#This Row],[Educational Service District]], "")</f>
        <v>Northwest Educational Service District 189</v>
      </c>
      <c r="B85" s="22" t="str">
        <f>IF(FullyVaccinated[[#This Row],[County]]&lt;&gt;"NULL", FullyVaccinated[[#This Row],[County]], "")</f>
        <v>Snohomish</v>
      </c>
      <c r="C85" s="22" t="str">
        <f>FullyVaccinated[[#This Row],[Organization Name ]]</f>
        <v>Everett School District</v>
      </c>
      <c r="D85" s="22" t="str">
        <f>FullyVaccinated[[#This Row],[Vaccination and Exemption Status]]</f>
        <v>Fully vaccinated</v>
      </c>
      <c r="E85" s="4">
        <f>FullyVaccinated[[#This Row],[Classroom %]]</f>
        <v>0.96</v>
      </c>
      <c r="F85" s="23">
        <f>FullyVaccinated[[#This Row],[Building %]]</f>
        <v>0.94</v>
      </c>
      <c r="G85" s="50">
        <f>FullyVaccinated[[#This Row],[District/Central Office %]]</f>
        <v>0.95</v>
      </c>
      <c r="H85" s="27">
        <f>FullyVaccinated[[#This Row],[Organization Overall %]]</f>
        <v>0.96</v>
      </c>
      <c r="I85" s="28" t="str">
        <f>IF(FullyVaccinated[[#This Row],[Data Quality Flag]]&lt;&gt;"NULL",FullyVaccinated[[#This Row],[Data Quality Flag]], "")</f>
        <v/>
      </c>
    </row>
    <row r="86" spans="1:9" x14ac:dyDescent="0.2">
      <c r="A86" s="21" t="str">
        <f>IF(FullyVaccinated[[#This Row],[Educational Service District]]&lt;&gt;"NULL", FullyVaccinated[[#This Row],[Educational Service District]], "")</f>
        <v>Educational Service District 112</v>
      </c>
      <c r="B86" s="22" t="str">
        <f>IF(FullyVaccinated[[#This Row],[County]]&lt;&gt;"NULL", FullyVaccinated[[#This Row],[County]], "")</f>
        <v>Clark</v>
      </c>
      <c r="C86" s="22" t="str">
        <f>FullyVaccinated[[#This Row],[Organization Name ]]</f>
        <v>Evergreen School District (Clark)</v>
      </c>
      <c r="D86" s="22" t="str">
        <f>FullyVaccinated[[#This Row],[Vaccination and Exemption Status]]</f>
        <v>Fully vaccinated</v>
      </c>
      <c r="E86" s="4">
        <f>FullyVaccinated[[#This Row],[Classroom %]]</f>
        <v>0.93</v>
      </c>
      <c r="F86" s="23">
        <f>FullyVaccinated[[#This Row],[Building %]]</f>
        <v>0.94</v>
      </c>
      <c r="G86" s="50">
        <f>FullyVaccinated[[#This Row],[District/Central Office %]]</f>
        <v>0.89</v>
      </c>
      <c r="H86" s="27">
        <f>FullyVaccinated[[#This Row],[Organization Overall %]]</f>
        <v>0.93</v>
      </c>
      <c r="I86" s="28" t="str">
        <f>IF(FullyVaccinated[[#This Row],[Data Quality Flag]]&lt;&gt;"NULL",FullyVaccinated[[#This Row],[Data Quality Flag]], "")</f>
        <v/>
      </c>
    </row>
    <row r="87" spans="1:9" x14ac:dyDescent="0.2">
      <c r="A87" s="21" t="str">
        <f>IF(FullyVaccinated[[#This Row],[Educational Service District]]&lt;&gt;"NULL", FullyVaccinated[[#This Row],[Educational Service District]], "")</f>
        <v>Educational Service District 101</v>
      </c>
      <c r="B87" s="22" t="str">
        <f>IF(FullyVaccinated[[#This Row],[County]]&lt;&gt;"NULL", FullyVaccinated[[#This Row],[County]], "")</f>
        <v>Stevens</v>
      </c>
      <c r="C87" s="22" t="str">
        <f>FullyVaccinated[[#This Row],[Organization Name ]]</f>
        <v>Evergreen School District (Stevens)</v>
      </c>
      <c r="D87" s="22" t="str">
        <f>FullyVaccinated[[#This Row],[Vaccination and Exemption Status]]</f>
        <v>Fully vaccinated</v>
      </c>
      <c r="E87" s="92">
        <f>FullyVaccinated[[#This Row],[Classroom, Building, &amp; District/Central Office %]]</f>
        <v>0.65</v>
      </c>
      <c r="F87" s="94"/>
      <c r="G87" s="93"/>
      <c r="H87" s="27">
        <f>FullyVaccinated[[#This Row],[Organization Overall %]]</f>
        <v>0.65</v>
      </c>
      <c r="I87" s="28" t="str">
        <f>IF(FullyVaccinated[[#This Row],[Data Quality Flag]]&lt;&gt;"NULL",FullyVaccinated[[#This Row],[Data Quality Flag]], "")</f>
        <v/>
      </c>
    </row>
    <row r="88" spans="1:9" x14ac:dyDescent="0.2">
      <c r="A88" s="21" t="str">
        <f>IF(FullyVaccinated[[#This Row],[Educational Service District]]&lt;&gt;"NULL", FullyVaccinated[[#This Row],[Educational Service District]], "")</f>
        <v>Puget Sound Educational Service District 121</v>
      </c>
      <c r="B88" s="22" t="str">
        <f>IF(FullyVaccinated[[#This Row],[County]]&lt;&gt;"NULL", FullyVaccinated[[#This Row],[County]], "")</f>
        <v>King</v>
      </c>
      <c r="C88" s="22" t="str">
        <f>FullyVaccinated[[#This Row],[Organization Name ]]</f>
        <v>Federal Way School District</v>
      </c>
      <c r="D88" s="22" t="str">
        <f>FullyVaccinated[[#This Row],[Vaccination and Exemption Status]]</f>
        <v>Fully vaccinated</v>
      </c>
      <c r="E88" s="4">
        <f>FullyVaccinated[[#This Row],[Classroom %]]</f>
        <v>0.95</v>
      </c>
      <c r="F88" s="23">
        <f>FullyVaccinated[[#This Row],[Building %]]</f>
        <v>0.9</v>
      </c>
      <c r="G88" s="50">
        <f>FullyVaccinated[[#This Row],[District/Central Office %]]</f>
        <v>0.82</v>
      </c>
      <c r="H88" s="27">
        <f>FullyVaccinated[[#This Row],[Organization Overall %]]</f>
        <v>0.92</v>
      </c>
      <c r="I88" s="28" t="str">
        <f>IF(FullyVaccinated[[#This Row],[Data Quality Flag]]&lt;&gt;"NULL",FullyVaccinated[[#This Row],[Data Quality Flag]], "")</f>
        <v/>
      </c>
    </row>
    <row r="89" spans="1:9" x14ac:dyDescent="0.2">
      <c r="A89" s="21" t="str">
        <f>IF(FullyVaccinated[[#This Row],[Educational Service District]]&lt;&gt;"NULL", FullyVaccinated[[#This Row],[Educational Service District]], "")</f>
        <v>Northwest Educational Service District 189</v>
      </c>
      <c r="B89" s="22" t="str">
        <f>IF(FullyVaccinated[[#This Row],[County]]&lt;&gt;"NULL", FullyVaccinated[[#This Row],[County]], "")</f>
        <v>Whatcom</v>
      </c>
      <c r="C89" s="22" t="str">
        <f>FullyVaccinated[[#This Row],[Organization Name ]]</f>
        <v>Ferndale School District</v>
      </c>
      <c r="D89" s="22" t="str">
        <f>FullyVaccinated[[#This Row],[Vaccination and Exemption Status]]</f>
        <v>Fully vaccinated</v>
      </c>
      <c r="E89" s="4">
        <f>FullyVaccinated[[#This Row],[Classroom %]]</f>
        <v>0.92</v>
      </c>
      <c r="F89" s="4">
        <f>FullyVaccinated[[#This Row],[Building %]]</f>
        <v>0.86</v>
      </c>
      <c r="G89" s="50">
        <f>FullyVaccinated[[#This Row],[District/Central Office %]]</f>
        <v>0.66</v>
      </c>
      <c r="H89" s="27">
        <f>FullyVaccinated[[#This Row],[Organization Overall %]]</f>
        <v>0.88</v>
      </c>
      <c r="I89" s="28" t="str">
        <f>IF(FullyVaccinated[[#This Row],[Data Quality Flag]]&lt;&gt;"NULL",FullyVaccinated[[#This Row],[Data Quality Flag]], "")</f>
        <v/>
      </c>
    </row>
    <row r="90" spans="1:9" x14ac:dyDescent="0.2">
      <c r="A90" s="21" t="str">
        <f>IF(FullyVaccinated[[#This Row],[Educational Service District]]&lt;&gt;"NULL", FullyVaccinated[[#This Row],[Educational Service District]], "")</f>
        <v>Puget Sound Educational Service District 121</v>
      </c>
      <c r="B90" s="22" t="str">
        <f>IF(FullyVaccinated[[#This Row],[County]]&lt;&gt;"NULL", FullyVaccinated[[#This Row],[County]], "")</f>
        <v>Pierce</v>
      </c>
      <c r="C90" s="22" t="str">
        <f>FullyVaccinated[[#This Row],[Organization Name ]]</f>
        <v>Fife School District</v>
      </c>
      <c r="D90" s="22" t="str">
        <f>FullyVaccinated[[#This Row],[Vaccination and Exemption Status]]</f>
        <v>Fully vaccinated</v>
      </c>
      <c r="E90" s="4">
        <f>FullyVaccinated[[#This Row],[Classroom %]]</f>
        <v>0.91</v>
      </c>
      <c r="F90" s="23">
        <f>FullyVaccinated[[#This Row],[Building %]]</f>
        <v>0.91</v>
      </c>
      <c r="G90" s="50">
        <f>FullyVaccinated[[#This Row],[District/Central Office %]]</f>
        <v>0.9</v>
      </c>
      <c r="H90" s="27">
        <f>FullyVaccinated[[#This Row],[Organization Overall %]]</f>
        <v>0.91</v>
      </c>
      <c r="I90" s="28" t="str">
        <f>IF(FullyVaccinated[[#This Row],[Data Quality Flag]]&lt;&gt;"NULL",FullyVaccinated[[#This Row],[Data Quality Flag]], "")</f>
        <v/>
      </c>
    </row>
    <row r="91" spans="1:9" x14ac:dyDescent="0.2">
      <c r="A91" s="21" t="str">
        <f>IF(FullyVaccinated[[#This Row],[Educational Service District]]&lt;&gt;"NULL", FullyVaccinated[[#This Row],[Educational Service District]], "")</f>
        <v>Educational Service District 123</v>
      </c>
      <c r="B91" s="22" t="str">
        <f>IF(FullyVaccinated[[#This Row],[County]]&lt;&gt;"NULL", FullyVaccinated[[#This Row],[County]], "")</f>
        <v>Benton</v>
      </c>
      <c r="C91" s="22" t="str">
        <f>FullyVaccinated[[#This Row],[Organization Name ]]</f>
        <v>Finley School District</v>
      </c>
      <c r="D91" s="22" t="str">
        <f>FullyVaccinated[[#This Row],[Vaccination and Exemption Status]]</f>
        <v>Fully vaccinated</v>
      </c>
      <c r="E91" s="4">
        <f>FullyVaccinated[[#This Row],[Classroom %]]</f>
        <v>0.71</v>
      </c>
      <c r="F91" s="23">
        <f>FullyVaccinated[[#This Row],[Building %]]</f>
        <v>0.53</v>
      </c>
      <c r="G91" s="50">
        <f>FullyVaccinated[[#This Row],[District/Central Office %]]</f>
        <v>0.5</v>
      </c>
      <c r="H91" s="27">
        <f>FullyVaccinated[[#This Row],[Organization Overall %]]</f>
        <v>0.63</v>
      </c>
      <c r="I91" s="28" t="str">
        <f>IF(FullyVaccinated[[#This Row],[Data Quality Flag]]&lt;&gt;"NULL",FullyVaccinated[[#This Row],[Data Quality Flag]], "")</f>
        <v/>
      </c>
    </row>
    <row r="92" spans="1:9" x14ac:dyDescent="0.2">
      <c r="A92" s="21" t="str">
        <f>IF(FullyVaccinated[[#This Row],[Educational Service District]]&lt;&gt;"NULL", FullyVaccinated[[#This Row],[Educational Service District]], "")</f>
        <v>Puget Sound Educational Service District 121</v>
      </c>
      <c r="B92" s="22" t="str">
        <f>IF(FullyVaccinated[[#This Row],[County]]&lt;&gt;"NULL", FullyVaccinated[[#This Row],[County]], "")</f>
        <v>Pierce</v>
      </c>
      <c r="C92" s="22" t="str">
        <f>FullyVaccinated[[#This Row],[Organization Name ]]</f>
        <v>Franklin Pierce School District</v>
      </c>
      <c r="D92" s="22" t="str">
        <f>FullyVaccinated[[#This Row],[Vaccination and Exemption Status]]</f>
        <v>Fully vaccinated</v>
      </c>
      <c r="E92" s="4">
        <f>FullyVaccinated[[#This Row],[Classroom %]]</f>
        <v>0.9</v>
      </c>
      <c r="F92" s="23">
        <f>FullyVaccinated[[#This Row],[Building %]]</f>
        <v>0.86</v>
      </c>
      <c r="G92" s="50">
        <f>FullyVaccinated[[#This Row],[District/Central Office %]]</f>
        <v>0.86</v>
      </c>
      <c r="H92" s="27">
        <f>FullyVaccinated[[#This Row],[Organization Overall %]]</f>
        <v>0.88</v>
      </c>
      <c r="I92" s="28" t="str">
        <f>IF(FullyVaccinated[[#This Row],[Data Quality Flag]]&lt;&gt;"NULL",FullyVaccinated[[#This Row],[Data Quality Flag]], "")</f>
        <v/>
      </c>
    </row>
    <row r="93" spans="1:9" ht="15" customHeight="1" x14ac:dyDescent="0.2">
      <c r="A93" s="21" t="str">
        <f>IF(FullyVaccinated[[#This Row],[Educational Service District]]&lt;&gt;"NULL", FullyVaccinated[[#This Row],[Educational Service District]], "")</f>
        <v>Educational Service District 101</v>
      </c>
      <c r="B93" s="22" t="str">
        <f>IF(FullyVaccinated[[#This Row],[County]]&lt;&gt;"NULL", FullyVaccinated[[#This Row],[County]], "")</f>
        <v>Spokane</v>
      </c>
      <c r="C93" s="22" t="str">
        <f>FullyVaccinated[[#This Row],[Organization Name ]]</f>
        <v>Freeman School District</v>
      </c>
      <c r="D93" s="22" t="str">
        <f>FullyVaccinated[[#This Row],[Vaccination and Exemption Status]]</f>
        <v>Fully vaccinated</v>
      </c>
      <c r="E93" s="4">
        <f>FullyVaccinated[[#This Row],[Classroom %]]</f>
        <v>0.79</v>
      </c>
      <c r="F93" s="4">
        <f>FullyVaccinated[[#This Row],[Building %]]</f>
        <v>0.82</v>
      </c>
      <c r="G93" s="50">
        <f>FullyVaccinated[[#This Row],[District/Central Office %]]</f>
        <v>0.56000000000000005</v>
      </c>
      <c r="H93" s="27">
        <f>FullyVaccinated[[#This Row],[Organization Overall %]]</f>
        <v>0.76</v>
      </c>
      <c r="I93" s="28" t="str">
        <f>IF(FullyVaccinated[[#This Row],[Data Quality Flag]]&lt;&gt;"NULL",FullyVaccinated[[#This Row],[Data Quality Flag]], "")</f>
        <v/>
      </c>
    </row>
    <row r="94" spans="1:9" ht="15.75" customHeight="1" x14ac:dyDescent="0.2">
      <c r="A94" s="21" t="str">
        <f>IF(FullyVaccinated[[#This Row],[Educational Service District]]&lt;&gt;"NULL", FullyVaccinated[[#This Row],[Educational Service District]], "")</f>
        <v>Educational Service District 101</v>
      </c>
      <c r="B94" s="22" t="str">
        <f>IF(FullyVaccinated[[#This Row],[County]]&lt;&gt;"NULL", FullyVaccinated[[#This Row],[County]], "")</f>
        <v>Whitman</v>
      </c>
      <c r="C94" s="22" t="str">
        <f>FullyVaccinated[[#This Row],[Organization Name ]]</f>
        <v>Garfield School District</v>
      </c>
      <c r="D94" s="22" t="str">
        <f>FullyVaccinated[[#This Row],[Vaccination and Exemption Status]]</f>
        <v>Fully vaccinated</v>
      </c>
      <c r="E94" s="4">
        <f>FullyVaccinated[[#This Row],[Classroom %]]</f>
        <v>0.81</v>
      </c>
      <c r="F94" s="92">
        <f>FullyVaccinated[[#This Row],[Building &amp; District/Central Office %]]</f>
        <v>0.89</v>
      </c>
      <c r="G94" s="93"/>
      <c r="H94" s="27">
        <f>FullyVaccinated[[#This Row],[Organization Overall %]]</f>
        <v>0.85</v>
      </c>
      <c r="I94" s="28" t="str">
        <f>IF(FullyVaccinated[[#This Row],[Data Quality Flag]]&lt;&gt;"NULL",FullyVaccinated[[#This Row],[Data Quality Flag]], "")</f>
        <v/>
      </c>
    </row>
    <row r="95" spans="1:9" ht="15" customHeight="1" x14ac:dyDescent="0.2">
      <c r="A95" s="21" t="str">
        <f>IF(FullyVaccinated[[#This Row],[Educational Service District]]&lt;&gt;"NULL", FullyVaccinated[[#This Row],[Educational Service District]], "")</f>
        <v>Educational Service District 112</v>
      </c>
      <c r="B95" s="22" t="str">
        <f>IF(FullyVaccinated[[#This Row],[County]]&lt;&gt;"NULL", FullyVaccinated[[#This Row],[County]], "")</f>
        <v>Klickitat</v>
      </c>
      <c r="C95" s="22" t="str">
        <f>FullyVaccinated[[#This Row],[Organization Name ]]</f>
        <v>Glenwood School District</v>
      </c>
      <c r="D95" s="22" t="str">
        <f>FullyVaccinated[[#This Row],[Vaccination and Exemption Status]]</f>
        <v>Fully vaccinated</v>
      </c>
      <c r="E95" s="4">
        <f>FullyVaccinated[[#This Row],[Classroom %]]</f>
        <v>0.87</v>
      </c>
      <c r="F95" s="92" t="str">
        <f>FullyVaccinated[[#This Row],[Building &amp; District/Central Office %]]</f>
        <v>91-100%</v>
      </c>
      <c r="G95" s="93"/>
      <c r="H95" s="27" t="str">
        <f>FullyVaccinated[[#This Row],[Organization Overall %]]</f>
        <v>88-92%</v>
      </c>
      <c r="I95" s="28" t="str">
        <f>IF(FullyVaccinated[[#This Row],[Data Quality Flag]]&lt;&gt;"NULL",FullyVaccinated[[#This Row],[Data Quality Flag]], "")</f>
        <v/>
      </c>
    </row>
    <row r="96" spans="1:9" ht="15" customHeight="1" x14ac:dyDescent="0.2">
      <c r="A96" s="21" t="str">
        <f>IF(FullyVaccinated[[#This Row],[Educational Service District]]&lt;&gt;"NULL", FullyVaccinated[[#This Row],[Educational Service District]], "")</f>
        <v>Educational Service District 105</v>
      </c>
      <c r="B96" s="22" t="str">
        <f>IF(FullyVaccinated[[#This Row],[County]]&lt;&gt;"NULL", FullyVaccinated[[#This Row],[County]], "")</f>
        <v>Klickitat</v>
      </c>
      <c r="C96" s="22" t="str">
        <f>FullyVaccinated[[#This Row],[Organization Name ]]</f>
        <v>Goldendale School District</v>
      </c>
      <c r="D96" s="22" t="str">
        <f>FullyVaccinated[[#This Row],[Vaccination and Exemption Status]]</f>
        <v>Fully vaccinated</v>
      </c>
      <c r="E96" s="4">
        <f>FullyVaccinated[[#This Row],[Classroom %]]</f>
        <v>0.72</v>
      </c>
      <c r="F96" s="92">
        <f>FullyVaccinated[[#This Row],[Building &amp; District/Central Office %]]</f>
        <v>0.64</v>
      </c>
      <c r="G96" s="93"/>
      <c r="H96" s="27">
        <f>FullyVaccinated[[#This Row],[Organization Overall %]]</f>
        <v>0.69</v>
      </c>
      <c r="I96" s="28" t="str">
        <f>IF(FullyVaccinated[[#This Row],[Data Quality Flag]]&lt;&gt;"NULL",FullyVaccinated[[#This Row],[Data Quality Flag]], "")</f>
        <v/>
      </c>
    </row>
    <row r="97" spans="1:9" x14ac:dyDescent="0.2">
      <c r="A97" s="21" t="str">
        <f>IF(FullyVaccinated[[#This Row],[Educational Service District]]&lt;&gt;"NULL", FullyVaccinated[[#This Row],[Educational Service District]], "")</f>
        <v>North Central Educational Service District 171</v>
      </c>
      <c r="B97" s="22" t="str">
        <f>IF(FullyVaccinated[[#This Row],[County]]&lt;&gt;"NULL", FullyVaccinated[[#This Row],[County]], "")</f>
        <v>Grant</v>
      </c>
      <c r="C97" s="22" t="str">
        <f>FullyVaccinated[[#This Row],[Organization Name ]]</f>
        <v>Grand Coulee Dam School District</v>
      </c>
      <c r="D97" s="22" t="str">
        <f>FullyVaccinated[[#This Row],[Vaccination and Exemption Status]]</f>
        <v>Fully vaccinated</v>
      </c>
      <c r="E97" s="92">
        <f>FullyVaccinated[[#This Row],[Classroom, Building, &amp; District/Central Office %]]</f>
        <v>0.88</v>
      </c>
      <c r="F97" s="94"/>
      <c r="G97" s="93"/>
      <c r="H97" s="27">
        <f>FullyVaccinated[[#This Row],[Organization Overall %]]</f>
        <v>0.88</v>
      </c>
      <c r="I97" s="28" t="str">
        <f>IF(FullyVaccinated[[#This Row],[Data Quality Flag]]&lt;&gt;"NULL",FullyVaccinated[[#This Row],[Data Quality Flag]], "")</f>
        <v>Data reported is inconsistent with district S-275 Personnel Reporting</v>
      </c>
    </row>
    <row r="98" spans="1:9" x14ac:dyDescent="0.2">
      <c r="A98" s="21" t="str">
        <f>IF(FullyVaccinated[[#This Row],[Educational Service District]]&lt;&gt;"NULL", FullyVaccinated[[#This Row],[Educational Service District]], "")</f>
        <v>Educational Service District 105</v>
      </c>
      <c r="B98" s="22" t="str">
        <f>IF(FullyVaccinated[[#This Row],[County]]&lt;&gt;"NULL", FullyVaccinated[[#This Row],[County]], "")</f>
        <v>Yakima</v>
      </c>
      <c r="C98" s="22" t="str">
        <f>FullyVaccinated[[#This Row],[Organization Name ]]</f>
        <v>Grandview School District</v>
      </c>
      <c r="D98" s="22" t="str">
        <f>FullyVaccinated[[#This Row],[Vaccination and Exemption Status]]</f>
        <v>Fully vaccinated</v>
      </c>
      <c r="E98" s="4">
        <f>FullyVaccinated[[#This Row],[Classroom %]]</f>
        <v>0.8</v>
      </c>
      <c r="F98" s="4">
        <f>FullyVaccinated[[#This Row],[Building %]]</f>
        <v>0.79</v>
      </c>
      <c r="G98" s="50">
        <f>FullyVaccinated[[#This Row],[District/Central Office %]]</f>
        <v>0.75</v>
      </c>
      <c r="H98" s="27">
        <f>FullyVaccinated[[#This Row],[Organization Overall %]]</f>
        <v>0.79</v>
      </c>
      <c r="I98" s="28" t="str">
        <f>IF(FullyVaccinated[[#This Row],[Data Quality Flag]]&lt;&gt;"NULL",FullyVaccinated[[#This Row],[Data Quality Flag]], "")</f>
        <v/>
      </c>
    </row>
    <row r="99" spans="1:9" x14ac:dyDescent="0.2">
      <c r="A99" s="21" t="str">
        <f>IF(FullyVaccinated[[#This Row],[Educational Service District]]&lt;&gt;"NULL", FullyVaccinated[[#This Row],[Educational Service District]], "")</f>
        <v>Educational Service District 105</v>
      </c>
      <c r="B99" s="22" t="str">
        <f>IF(FullyVaccinated[[#This Row],[County]]&lt;&gt;"NULL", FullyVaccinated[[#This Row],[County]], "")</f>
        <v>Yakima</v>
      </c>
      <c r="C99" s="22" t="str">
        <f>FullyVaccinated[[#This Row],[Organization Name ]]</f>
        <v>Granger School District</v>
      </c>
      <c r="D99" s="22" t="str">
        <f>FullyVaccinated[[#This Row],[Vaccination and Exemption Status]]</f>
        <v>Fully vaccinated</v>
      </c>
      <c r="E99" s="4">
        <f>FullyVaccinated[[#This Row],[Classroom %]]</f>
        <v>0.86</v>
      </c>
      <c r="F99" s="23">
        <f>FullyVaccinated[[#This Row],[Building %]]</f>
        <v>0.91</v>
      </c>
      <c r="G99" s="50">
        <f>FullyVaccinated[[#This Row],[District/Central Office %]]</f>
        <v>0.91</v>
      </c>
      <c r="H99" s="27">
        <f>FullyVaccinated[[#This Row],[Organization Overall %]]</f>
        <v>0.88</v>
      </c>
      <c r="I99" s="28" t="str">
        <f>IF(FullyVaccinated[[#This Row],[Data Quality Flag]]&lt;&gt;"NULL",FullyVaccinated[[#This Row],[Data Quality Flag]], "")</f>
        <v/>
      </c>
    </row>
    <row r="100" spans="1:9" ht="15" customHeight="1" x14ac:dyDescent="0.2">
      <c r="A100" s="21" t="str">
        <f>IF(FullyVaccinated[[#This Row],[Educational Service District]]&lt;&gt;"NULL", FullyVaccinated[[#This Row],[Educational Service District]], "")</f>
        <v>Northwest Educational Service District 189</v>
      </c>
      <c r="B100" s="22" t="str">
        <f>IF(FullyVaccinated[[#This Row],[County]]&lt;&gt;"NULL", FullyVaccinated[[#This Row],[County]], "")</f>
        <v>Snohomish</v>
      </c>
      <c r="C100" s="22" t="str">
        <f>FullyVaccinated[[#This Row],[Organization Name ]]</f>
        <v>Granite Falls School District</v>
      </c>
      <c r="D100" s="22" t="str">
        <f>FullyVaccinated[[#This Row],[Vaccination and Exemption Status]]</f>
        <v>Fully vaccinated</v>
      </c>
      <c r="E100" s="4">
        <f>FullyVaccinated[[#This Row],[Classroom %]]</f>
        <v>0.84</v>
      </c>
      <c r="F100" s="23">
        <f>FullyVaccinated[[#This Row],[Building %]]</f>
        <v>0.83</v>
      </c>
      <c r="G100" s="50">
        <f>FullyVaccinated[[#This Row],[District/Central Office %]]</f>
        <v>0.76</v>
      </c>
      <c r="H100" s="27">
        <f>FullyVaccinated[[#This Row],[Organization Overall %]]</f>
        <v>0.83</v>
      </c>
      <c r="I100" s="28" t="str">
        <f>IF(FullyVaccinated[[#This Row],[Data Quality Flag]]&lt;&gt;"NULL",FullyVaccinated[[#This Row],[Data Quality Flag]], "")</f>
        <v/>
      </c>
    </row>
    <row r="101" spans="1:9" ht="13.9" customHeight="1" x14ac:dyDescent="0.2">
      <c r="A101" s="21" t="str">
        <f>IF(FullyVaccinated[[#This Row],[Educational Service District]]&lt;&gt;"NULL", FullyVaccinated[[#This Row],[Educational Service District]], "")</f>
        <v>Capital Region ESD 113</v>
      </c>
      <c r="B101" s="22" t="str">
        <f>IF(FullyVaccinated[[#This Row],[County]]&lt;&gt;"NULL", FullyVaccinated[[#This Row],[County]], "")</f>
        <v>Mason</v>
      </c>
      <c r="C101" s="22" t="str">
        <f>FullyVaccinated[[#This Row],[Organization Name ]]</f>
        <v>Grapeview School District</v>
      </c>
      <c r="D101" s="22" t="str">
        <f>FullyVaccinated[[#This Row],[Vaccination and Exemption Status]]</f>
        <v>Fully vaccinated</v>
      </c>
      <c r="E101" s="4" t="str">
        <f>FullyVaccinated[[#This Row],[Classroom %]]</f>
        <v>95-100%</v>
      </c>
      <c r="F101" s="92" t="str">
        <f>FullyVaccinated[[#This Row],[Building &amp; District/Central Office %]]</f>
        <v>97-100%</v>
      </c>
      <c r="G101" s="93"/>
      <c r="H101" s="27" t="str">
        <f>FullyVaccinated[[#This Row],[Organization Overall %]]</f>
        <v>98-100%</v>
      </c>
      <c r="I101" s="28" t="str">
        <f>IF(FullyVaccinated[[#This Row],[Data Quality Flag]]&lt;&gt;"NULL",FullyVaccinated[[#This Row],[Data Quality Flag]], "")</f>
        <v/>
      </c>
    </row>
    <row r="102" spans="1:9" ht="13.9" customHeight="1" x14ac:dyDescent="0.2">
      <c r="A102" s="21" t="str">
        <f>IF(FullyVaccinated[[#This Row],[Educational Service District]]&lt;&gt;"NULL", FullyVaccinated[[#This Row],[Educational Service District]], "")</f>
        <v>Educational Service District 101</v>
      </c>
      <c r="B102" s="22" t="str">
        <f>IF(FullyVaccinated[[#This Row],[County]]&lt;&gt;"NULL", FullyVaccinated[[#This Row],[County]], "")</f>
        <v>Spokane</v>
      </c>
      <c r="C102" s="22" t="str">
        <f>FullyVaccinated[[#This Row],[Organization Name ]]</f>
        <v>Great Northern School District</v>
      </c>
      <c r="D102" s="22" t="str">
        <f>FullyVaccinated[[#This Row],[Vaccination and Exemption Status]]</f>
        <v>Fully vaccinated</v>
      </c>
      <c r="E102" s="92" t="str">
        <f>FullyVaccinated[[#This Row],[Classroom, Building, &amp; District/Central Office %]]</f>
        <v>91-100%</v>
      </c>
      <c r="F102" s="94"/>
      <c r="G102" s="93"/>
      <c r="H102" s="27" t="str">
        <f>FullyVaccinated[[#This Row],[Organization Overall %]]</f>
        <v>91-100%</v>
      </c>
      <c r="I102" s="28" t="str">
        <f>IF(FullyVaccinated[[#This Row],[Data Quality Flag]]&lt;&gt;"NULL",FullyVaccinated[[#This Row],[Data Quality Flag]], "")</f>
        <v/>
      </c>
    </row>
    <row r="103" spans="1:9" ht="15" customHeight="1" x14ac:dyDescent="0.2">
      <c r="A103" s="21" t="str">
        <f>IF(FullyVaccinated[[#This Row],[Educational Service District]]&lt;&gt;"NULL", FullyVaccinated[[#This Row],[Educational Service District]], "")</f>
        <v>Educational Service District 112</v>
      </c>
      <c r="B103" s="22" t="str">
        <f>IF(FullyVaccinated[[#This Row],[County]]&lt;&gt;"NULL", FullyVaccinated[[#This Row],[County]], "")</f>
        <v>Clark</v>
      </c>
      <c r="C103" s="22" t="str">
        <f>FullyVaccinated[[#This Row],[Organization Name ]]</f>
        <v>Green Mountain School District</v>
      </c>
      <c r="D103" s="22" t="str">
        <f>FullyVaccinated[[#This Row],[Vaccination and Exemption Status]]</f>
        <v>Fully vaccinated</v>
      </c>
      <c r="E103" s="4">
        <f>FullyVaccinated[[#This Row],[Classroom %]]</f>
        <v>0.7</v>
      </c>
      <c r="F103" s="92">
        <f>FullyVaccinated[[#This Row],[Building &amp; District/Central Office %]]</f>
        <v>0.67</v>
      </c>
      <c r="G103" s="93"/>
      <c r="H103" s="27">
        <f>FullyVaccinated[[#This Row],[Organization Overall %]]</f>
        <v>0.68</v>
      </c>
      <c r="I103" s="28" t="str">
        <f>IF(FullyVaccinated[[#This Row],[Data Quality Flag]]&lt;&gt;"NULL",FullyVaccinated[[#This Row],[Data Quality Flag]], "")</f>
        <v/>
      </c>
    </row>
    <row r="104" spans="1:9" ht="15" customHeight="1" x14ac:dyDescent="0.2">
      <c r="A104" s="21" t="str">
        <f>IF(FullyVaccinated[[#This Row],[Educational Service District]]&lt;&gt;"NULL", FullyVaccinated[[#This Row],[Educational Service District]], "")</f>
        <v>Capital Region ESD 113</v>
      </c>
      <c r="B104" s="22" t="str">
        <f>IF(FullyVaccinated[[#This Row],[County]]&lt;&gt;"NULL", FullyVaccinated[[#This Row],[County]], "")</f>
        <v>Thurston</v>
      </c>
      <c r="C104" s="22" t="str">
        <f>FullyVaccinated[[#This Row],[Organization Name ]]</f>
        <v>Griffin School District</v>
      </c>
      <c r="D104" s="22" t="str">
        <f>FullyVaccinated[[#This Row],[Vaccination and Exemption Status]]</f>
        <v>Fully vaccinated</v>
      </c>
      <c r="E104" s="4">
        <f>FullyVaccinated[[#This Row],[Classroom %]]</f>
        <v>0.95</v>
      </c>
      <c r="F104" s="92">
        <f>FullyVaccinated[[#This Row],[Building &amp; District/Central Office %]]</f>
        <v>0.86</v>
      </c>
      <c r="G104" s="93"/>
      <c r="H104" s="27">
        <f>FullyVaccinated[[#This Row],[Organization Overall %]]</f>
        <v>0.91</v>
      </c>
      <c r="I104" s="28" t="str">
        <f>IF(FullyVaccinated[[#This Row],[Data Quality Flag]]&lt;&gt;"NULL",FullyVaccinated[[#This Row],[Data Quality Flag]], "")</f>
        <v/>
      </c>
    </row>
    <row r="105" spans="1:9" x14ac:dyDescent="0.2">
      <c r="A105" s="21" t="str">
        <f>IF(FullyVaccinated[[#This Row],[Educational Service District]]&lt;&gt;"NULL", FullyVaccinated[[#This Row],[Educational Service District]], "")</f>
        <v>Educational Service District 101</v>
      </c>
      <c r="B105" s="22" t="str">
        <f>IF(FullyVaccinated[[#This Row],[County]]&lt;&gt;"NULL", FullyVaccinated[[#This Row],[County]], "")</f>
        <v>Lincoln</v>
      </c>
      <c r="C105" s="22" t="str">
        <f>FullyVaccinated[[#This Row],[Organization Name ]]</f>
        <v>Harrington School District</v>
      </c>
      <c r="D105" s="22" t="str">
        <f>FullyVaccinated[[#This Row],[Vaccination and Exemption Status]]</f>
        <v>Fully vaccinated</v>
      </c>
      <c r="E105" s="4">
        <f>FullyVaccinated[[#This Row],[Classroom %]]</f>
        <v>0.59</v>
      </c>
      <c r="F105" s="92">
        <f>FullyVaccinated[[#This Row],[Building &amp; District/Central Office %]]</f>
        <v>0.75</v>
      </c>
      <c r="G105" s="93"/>
      <c r="H105" s="27">
        <f>FullyVaccinated[[#This Row],[Organization Overall %]]</f>
        <v>0.66</v>
      </c>
      <c r="I105" s="28" t="str">
        <f>IF(FullyVaccinated[[#This Row],[Data Quality Flag]]&lt;&gt;"NULL",FullyVaccinated[[#This Row],[Data Quality Flag]], "")</f>
        <v/>
      </c>
    </row>
    <row r="106" spans="1:9" x14ac:dyDescent="0.2">
      <c r="A106" s="21" t="str">
        <f>IF(FullyVaccinated[[#This Row],[Educational Service District]]&lt;&gt;"NULL", FullyVaccinated[[#This Row],[Educational Service District]], "")</f>
        <v>Educational Service District 105</v>
      </c>
      <c r="B106" s="22" t="str">
        <f>IF(FullyVaccinated[[#This Row],[County]]&lt;&gt;"NULL", FullyVaccinated[[#This Row],[County]], "")</f>
        <v>Yakima</v>
      </c>
      <c r="C106" s="22" t="str">
        <f>FullyVaccinated[[#This Row],[Organization Name ]]</f>
        <v>Highland School District</v>
      </c>
      <c r="D106" s="22" t="str">
        <f>FullyVaccinated[[#This Row],[Vaccination and Exemption Status]]</f>
        <v>Fully vaccinated</v>
      </c>
      <c r="E106" s="4">
        <f>FullyVaccinated[[#This Row],[Classroom %]]</f>
        <v>0.84</v>
      </c>
      <c r="F106" s="23">
        <f>FullyVaccinated[[#This Row],[Building %]]</f>
        <v>0.89</v>
      </c>
      <c r="G106" s="50">
        <f>FullyVaccinated[[#This Row],[District/Central Office %]]</f>
        <v>0.83</v>
      </c>
      <c r="H106" s="27">
        <f>FullyVaccinated[[#This Row],[Organization Overall %]]</f>
        <v>0.85</v>
      </c>
      <c r="I106" s="28" t="str">
        <f>IF(FullyVaccinated[[#This Row],[Data Quality Flag]]&lt;&gt;"NULL",FullyVaccinated[[#This Row],[Data Quality Flag]], "")</f>
        <v/>
      </c>
    </row>
    <row r="107" spans="1:9" x14ac:dyDescent="0.2">
      <c r="A107" s="21" t="str">
        <f>IF(FullyVaccinated[[#This Row],[Educational Service District]]&lt;&gt;"NULL", FullyVaccinated[[#This Row],[Educational Service District]], "")</f>
        <v>Puget Sound Educational Service District 121</v>
      </c>
      <c r="B107" s="22" t="str">
        <f>IF(FullyVaccinated[[#This Row],[County]]&lt;&gt;"NULL", FullyVaccinated[[#This Row],[County]], "")</f>
        <v>King</v>
      </c>
      <c r="C107" s="22" t="str">
        <f>FullyVaccinated[[#This Row],[Organization Name ]]</f>
        <v>Highline School District</v>
      </c>
      <c r="D107" s="22" t="str">
        <f>FullyVaccinated[[#This Row],[Vaccination and Exemption Status]]</f>
        <v>Fully vaccinated</v>
      </c>
      <c r="E107" s="4">
        <f>FullyVaccinated[[#This Row],[Classroom %]]</f>
        <v>0.96</v>
      </c>
      <c r="F107" s="23">
        <f>FullyVaccinated[[#This Row],[Building %]]</f>
        <v>0.94</v>
      </c>
      <c r="G107" s="50">
        <f>FullyVaccinated[[#This Row],[District/Central Office %]]</f>
        <v>0.91</v>
      </c>
      <c r="H107" s="27">
        <f>FullyVaccinated[[#This Row],[Organization Overall %]]</f>
        <v>0.95</v>
      </c>
      <c r="I107" s="28" t="str">
        <f>IF(FullyVaccinated[[#This Row],[Data Quality Flag]]&lt;&gt;"NULL",FullyVaccinated[[#This Row],[Data Quality Flag]], "")</f>
        <v/>
      </c>
    </row>
    <row r="108" spans="1:9" ht="15" customHeight="1" x14ac:dyDescent="0.2">
      <c r="A108" s="21" t="str">
        <f>IF(FullyVaccinated[[#This Row],[Educational Service District]]&lt;&gt;"NULL", FullyVaccinated[[#This Row],[Educational Service District]], "")</f>
        <v>Educational Service District 112</v>
      </c>
      <c r="B108" s="22" t="str">
        <f>IF(FullyVaccinated[[#This Row],[County]]&lt;&gt;"NULL", FullyVaccinated[[#This Row],[County]], "")</f>
        <v>Clark</v>
      </c>
      <c r="C108" s="22" t="str">
        <f>FullyVaccinated[[#This Row],[Organization Name ]]</f>
        <v>Hockinson School District</v>
      </c>
      <c r="D108" s="22" t="str">
        <f>FullyVaccinated[[#This Row],[Vaccination and Exemption Status]]</f>
        <v>Fully vaccinated</v>
      </c>
      <c r="E108" s="4">
        <f>FullyVaccinated[[#This Row],[Classroom %]]</f>
        <v>0.88</v>
      </c>
      <c r="F108" s="23">
        <f>FullyVaccinated[[#This Row],[Building %]]</f>
        <v>0.89</v>
      </c>
      <c r="G108" s="50" t="str">
        <f>FullyVaccinated[[#This Row],[District/Central Office %]]</f>
        <v>93-100%</v>
      </c>
      <c r="H108" s="27">
        <f>FullyVaccinated[[#This Row],[Organization Overall %]]</f>
        <v>0.89</v>
      </c>
      <c r="I108" s="28" t="str">
        <f>IF(FullyVaccinated[[#This Row],[Data Quality Flag]]&lt;&gt;"NULL",FullyVaccinated[[#This Row],[Data Quality Flag]], "")</f>
        <v/>
      </c>
    </row>
    <row r="109" spans="1:9" x14ac:dyDescent="0.2">
      <c r="A109" s="21" t="str">
        <f>IF(FullyVaccinated[[#This Row],[Educational Service District]]&lt;&gt;"NULL", FullyVaccinated[[#This Row],[Educational Service District]], "")</f>
        <v>Capital Region ESD 113</v>
      </c>
      <c r="B109" s="22" t="str">
        <f>IF(FullyVaccinated[[#This Row],[County]]&lt;&gt;"NULL", FullyVaccinated[[#This Row],[County]], "")</f>
        <v>Mason</v>
      </c>
      <c r="C109" s="22" t="str">
        <f>FullyVaccinated[[#This Row],[Organization Name ]]</f>
        <v>Hood Canal School District</v>
      </c>
      <c r="D109" s="22" t="str">
        <f>FullyVaccinated[[#This Row],[Vaccination and Exemption Status]]</f>
        <v>Fully vaccinated</v>
      </c>
      <c r="E109" s="4">
        <f>FullyVaccinated[[#This Row],[Classroom %]]</f>
        <v>0.95</v>
      </c>
      <c r="F109" s="92">
        <f>FullyVaccinated[[#This Row],[Building &amp; District/Central Office %]]</f>
        <v>0.85</v>
      </c>
      <c r="G109" s="93"/>
      <c r="H109" s="27">
        <f>FullyVaccinated[[#This Row],[Organization Overall %]]</f>
        <v>0.91</v>
      </c>
      <c r="I109" s="28" t="str">
        <f>IF(FullyVaccinated[[#This Row],[Data Quality Flag]]&lt;&gt;"NULL",FullyVaccinated[[#This Row],[Data Quality Flag]], "")</f>
        <v/>
      </c>
    </row>
    <row r="110" spans="1:9" ht="15" customHeight="1" x14ac:dyDescent="0.2">
      <c r="A110" s="21" t="str">
        <f>IF(FullyVaccinated[[#This Row],[Educational Service District]]&lt;&gt;"NULL", FullyVaccinated[[#This Row],[Educational Service District]], "")</f>
        <v>Capital Region ESD 113</v>
      </c>
      <c r="B110" s="22" t="str">
        <f>IF(FullyVaccinated[[#This Row],[County]]&lt;&gt;"NULL", FullyVaccinated[[#This Row],[County]], "")</f>
        <v>Grays Harbor</v>
      </c>
      <c r="C110" s="22" t="str">
        <f>FullyVaccinated[[#This Row],[Organization Name ]]</f>
        <v>Hoquiam School District</v>
      </c>
      <c r="D110" s="22" t="str">
        <f>FullyVaccinated[[#This Row],[Vaccination and Exemption Status]]</f>
        <v>Fully vaccinated</v>
      </c>
      <c r="E110" s="4">
        <f>FullyVaccinated[[#This Row],[Classroom %]]</f>
        <v>0.84</v>
      </c>
      <c r="F110" s="4">
        <f>FullyVaccinated[[#This Row],[Building %]]</f>
        <v>0.94</v>
      </c>
      <c r="G110" s="50">
        <f>FullyVaccinated[[#This Row],[District/Central Office %]]</f>
        <v>0.87</v>
      </c>
      <c r="H110" s="27">
        <f>FullyVaccinated[[#This Row],[Organization Overall %]]</f>
        <v>0.86</v>
      </c>
      <c r="I110" s="28" t="str">
        <f>IF(FullyVaccinated[[#This Row],[Data Quality Flag]]&lt;&gt;"NULL",FullyVaccinated[[#This Row],[Data Quality Flag]], "")</f>
        <v/>
      </c>
    </row>
    <row r="111" spans="1:9" ht="15" customHeight="1" x14ac:dyDescent="0.2">
      <c r="A111" s="21" t="str">
        <f>IF(FullyVaccinated[[#This Row],[Educational Service District]]&lt;&gt;"NULL", FullyVaccinated[[#This Row],[Educational Service District]], "")</f>
        <v>Puget Sound Educational Service District 121</v>
      </c>
      <c r="B111" s="22" t="str">
        <f>IF(FullyVaccinated[[#This Row],[County]]&lt;&gt;"NULL", FullyVaccinated[[#This Row],[County]], "")</f>
        <v>Pierce</v>
      </c>
      <c r="C111" s="22" t="str">
        <f>FullyVaccinated[[#This Row],[Organization Name ]]</f>
        <v>Impact | Commencement Bay Elementary</v>
      </c>
      <c r="D111" s="22" t="str">
        <f>FullyVaccinated[[#This Row],[Vaccination and Exemption Status]]</f>
        <v>Fully vaccinated</v>
      </c>
      <c r="E111" s="92" t="str">
        <f>FullyVaccinated[[#This Row],[Classroom, Building, &amp; District/Central Office %]]</f>
        <v>96-100%</v>
      </c>
      <c r="F111" s="94"/>
      <c r="G111" s="93"/>
      <c r="H111" s="27" t="str">
        <f>FullyVaccinated[[#This Row],[Organization Overall %]]</f>
        <v>96-100%</v>
      </c>
      <c r="I111" s="28" t="str">
        <f>IF(FullyVaccinated[[#This Row],[Data Quality Flag]]&lt;&gt;"NULL",FullyVaccinated[[#This Row],[Data Quality Flag]], "")</f>
        <v/>
      </c>
    </row>
    <row r="112" spans="1:9" ht="15" customHeight="1" x14ac:dyDescent="0.2">
      <c r="A112" s="21" t="str">
        <f>IF(FullyVaccinated[[#This Row],[Educational Service District]]&lt;&gt;"NULL", FullyVaccinated[[#This Row],[Educational Service District]], "")</f>
        <v>Washington State Charter School Commission</v>
      </c>
      <c r="B112" s="22" t="str">
        <f>IF(FullyVaccinated[[#This Row],[County]]&lt;&gt;"NULL", FullyVaccinated[[#This Row],[County]], "")</f>
        <v>King</v>
      </c>
      <c r="C112" s="22" t="str">
        <f>FullyVaccinated[[#This Row],[Organization Name ]]</f>
        <v>Impact | Puget Sound Elementary</v>
      </c>
      <c r="D112" s="22" t="str">
        <f>FullyVaccinated[[#This Row],[Vaccination and Exemption Status]]</f>
        <v>Fully vaccinated</v>
      </c>
      <c r="E112" s="4">
        <f>FullyVaccinated[[#This Row],[Classroom %]]</f>
        <v>0.85</v>
      </c>
      <c r="F112" s="92" t="str">
        <f>FullyVaccinated[[#This Row],[Building &amp; District/Central Office %]]</f>
        <v>90-100%</v>
      </c>
      <c r="G112" s="93"/>
      <c r="H112" s="27" t="str">
        <f>FullyVaccinated[[#This Row],[Organization Overall %]]</f>
        <v>86-88%</v>
      </c>
      <c r="I112" s="28" t="str">
        <f>IF(FullyVaccinated[[#This Row],[Data Quality Flag]]&lt;&gt;"NULL",FullyVaccinated[[#This Row],[Data Quality Flag]], "")</f>
        <v/>
      </c>
    </row>
    <row r="113" spans="1:9" ht="13.9" customHeight="1" x14ac:dyDescent="0.2">
      <c r="A113" s="21" t="str">
        <f>IF(FullyVaccinated[[#This Row],[Educational Service District]]&lt;&gt;"NULL", FullyVaccinated[[#This Row],[Educational Service District]], "")</f>
        <v>Washington State Charter School Commission</v>
      </c>
      <c r="B113" s="22" t="str">
        <f>IF(FullyVaccinated[[#This Row],[County]]&lt;&gt;"NULL", FullyVaccinated[[#This Row],[County]], "")</f>
        <v>King</v>
      </c>
      <c r="C113" s="22" t="str">
        <f>FullyVaccinated[[#This Row],[Organization Name ]]</f>
        <v>Impact | Salish Sea Elementary</v>
      </c>
      <c r="D113" s="22" t="str">
        <f>FullyVaccinated[[#This Row],[Vaccination and Exemption Status]]</f>
        <v>Fully vaccinated</v>
      </c>
      <c r="E113" s="92">
        <f>FullyVaccinated[[#This Row],[Classroom, Building, &amp; District/Central Office %]]</f>
        <v>0.94</v>
      </c>
      <c r="F113" s="94"/>
      <c r="G113" s="93"/>
      <c r="H113" s="27">
        <f>FullyVaccinated[[#This Row],[Organization Overall %]]</f>
        <v>0.94</v>
      </c>
      <c r="I113" s="28" t="str">
        <f>IF(FullyVaccinated[[#This Row],[Data Quality Flag]]&lt;&gt;"NULL",FullyVaccinated[[#This Row],[Data Quality Flag]], "")</f>
        <v/>
      </c>
    </row>
    <row r="114" spans="1:9" ht="15" customHeight="1" x14ac:dyDescent="0.2">
      <c r="A114" s="21" t="str">
        <f>IF(FullyVaccinated[[#This Row],[Educational Service District]]&lt;&gt;"NULL", FullyVaccinated[[#This Row],[Educational Service District]], "")</f>
        <v>Educational Service District 101</v>
      </c>
      <c r="B114" s="22" t="str">
        <f>IF(FullyVaccinated[[#This Row],[County]]&lt;&gt;"NULL", FullyVaccinated[[#This Row],[County]], "")</f>
        <v>Ferry</v>
      </c>
      <c r="C114" s="22" t="str">
        <f>FullyVaccinated[[#This Row],[Organization Name ]]</f>
        <v>Inchelium School District</v>
      </c>
      <c r="D114" s="22" t="str">
        <f>FullyVaccinated[[#This Row],[Vaccination and Exemption Status]]</f>
        <v>Fully vaccinated</v>
      </c>
      <c r="E114" s="4">
        <f>FullyVaccinated[[#This Row],[Classroom %]]</f>
        <v>0.87</v>
      </c>
      <c r="F114" s="92">
        <f>FullyVaccinated[[#This Row],[Building &amp; District/Central Office %]]</f>
        <v>0.89</v>
      </c>
      <c r="G114" s="93"/>
      <c r="H114" s="27">
        <f>FullyVaccinated[[#This Row],[Organization Overall %]]</f>
        <v>0.88</v>
      </c>
      <c r="I114" s="28" t="str">
        <f>IF(FullyVaccinated[[#This Row],[Data Quality Flag]]&lt;&gt;"NULL",FullyVaccinated[[#This Row],[Data Quality Flag]], "")</f>
        <v/>
      </c>
    </row>
    <row r="115" spans="1:9" ht="15.75" customHeight="1" x14ac:dyDescent="0.2">
      <c r="A115" s="21" t="str">
        <f>IF(FullyVaccinated[[#This Row],[Educational Service District]]&lt;&gt;"NULL", FullyVaccinated[[#This Row],[Educational Service District]], "")</f>
        <v>Northwest Educational Service District 189</v>
      </c>
      <c r="B115" s="22" t="str">
        <f>IF(FullyVaccinated[[#This Row],[County]]&lt;&gt;"NULL", FullyVaccinated[[#This Row],[County]], "")</f>
        <v>Snohomish</v>
      </c>
      <c r="C115" s="22" t="str">
        <f>FullyVaccinated[[#This Row],[Organization Name ]]</f>
        <v>Index School District</v>
      </c>
      <c r="D115" s="22" t="str">
        <f>FullyVaccinated[[#This Row],[Vaccination and Exemption Status]]</f>
        <v>Fully vaccinated</v>
      </c>
      <c r="E115" s="92" t="str">
        <f>FullyVaccinated[[#This Row],[Classroom, Building, &amp; District/Central Office %]]</f>
        <v>93-100%</v>
      </c>
      <c r="F115" s="94"/>
      <c r="G115" s="93"/>
      <c r="H115" s="27" t="str">
        <f>FullyVaccinated[[#This Row],[Organization Overall %]]</f>
        <v>93-100%</v>
      </c>
      <c r="I115" s="28" t="str">
        <f>IF(FullyVaccinated[[#This Row],[Data Quality Flag]]&lt;&gt;"NULL",FullyVaccinated[[#This Row],[Data Quality Flag]], "")</f>
        <v/>
      </c>
    </row>
    <row r="116" spans="1:9" ht="15" customHeight="1" x14ac:dyDescent="0.2">
      <c r="A116" s="21" t="str">
        <f>IF(FullyVaccinated[[#This Row],[Educational Service District]]&lt;&gt;"NULL", FullyVaccinated[[#This Row],[Educational Service District]], "")</f>
        <v>Puget Sound Educational Service District 121</v>
      </c>
      <c r="B116" s="22" t="str">
        <f>IF(FullyVaccinated[[#This Row],[County]]&lt;&gt;"NULL", FullyVaccinated[[#This Row],[County]], "")</f>
        <v>King</v>
      </c>
      <c r="C116" s="22" t="str">
        <f>FullyVaccinated[[#This Row],[Organization Name ]]</f>
        <v>Issaquah School District</v>
      </c>
      <c r="D116" s="22" t="str">
        <f>FullyVaccinated[[#This Row],[Vaccination and Exemption Status]]</f>
        <v>Fully vaccinated</v>
      </c>
      <c r="E116" s="4">
        <f>FullyVaccinated[[#This Row],[Classroom %]]</f>
        <v>0.98</v>
      </c>
      <c r="F116" s="23">
        <f>FullyVaccinated[[#This Row],[Building %]]</f>
        <v>0.96</v>
      </c>
      <c r="G116" s="50">
        <f>FullyVaccinated[[#This Row],[District/Central Office %]]</f>
        <v>0.9</v>
      </c>
      <c r="H116" s="27">
        <f>FullyVaccinated[[#This Row],[Organization Overall %]]</f>
        <v>0.97</v>
      </c>
      <c r="I116" s="28" t="str">
        <f>IF(FullyVaccinated[[#This Row],[Data Quality Flag]]&lt;&gt;"NULL",FullyVaccinated[[#This Row],[Data Quality Flag]], "")</f>
        <v/>
      </c>
    </row>
    <row r="117" spans="1:9" x14ac:dyDescent="0.2">
      <c r="A117" s="21" t="str">
        <f>IF(FullyVaccinated[[#This Row],[Educational Service District]]&lt;&gt;"NULL", FullyVaccinated[[#This Row],[Educational Service District]], "")</f>
        <v>Educational Service District 123</v>
      </c>
      <c r="B117" s="22" t="str">
        <f>IF(FullyVaccinated[[#This Row],[County]]&lt;&gt;"NULL", FullyVaccinated[[#This Row],[County]], "")</f>
        <v>Franklin</v>
      </c>
      <c r="C117" s="22" t="str">
        <f>FullyVaccinated[[#This Row],[Organization Name ]]</f>
        <v>Kahlotus &amp; Star School Districts</v>
      </c>
      <c r="D117" s="22" t="str">
        <f>FullyVaccinated[[#This Row],[Vaccination and Exemption Status]]</f>
        <v>Fully vaccinated</v>
      </c>
      <c r="E117" s="92">
        <f>FullyVaccinated[[#This Row],[Classroom, Building, &amp; District/Central Office %]]</f>
        <v>0.75</v>
      </c>
      <c r="F117" s="94"/>
      <c r="G117" s="93"/>
      <c r="H117" s="27">
        <f>FullyVaccinated[[#This Row],[Organization Overall %]]</f>
        <v>0.75</v>
      </c>
      <c r="I117" s="28" t="str">
        <f>IF(FullyVaccinated[[#This Row],[Data Quality Flag]]&lt;&gt;"NULL",FullyVaccinated[[#This Row],[Data Quality Flag]], "")</f>
        <v/>
      </c>
    </row>
    <row r="118" spans="1:9" ht="15" customHeight="1" x14ac:dyDescent="0.2">
      <c r="A118" s="21" t="str">
        <f>IF(FullyVaccinated[[#This Row],[Educational Service District]]&lt;&gt;"NULL", FullyVaccinated[[#This Row],[Educational Service District]], "")</f>
        <v>Educational Service District 112</v>
      </c>
      <c r="B118" s="22" t="str">
        <f>IF(FullyVaccinated[[#This Row],[County]]&lt;&gt;"NULL", FullyVaccinated[[#This Row],[County]], "")</f>
        <v>Cowlitz</v>
      </c>
      <c r="C118" s="22" t="str">
        <f>FullyVaccinated[[#This Row],[Organization Name ]]</f>
        <v>Kalama School District</v>
      </c>
      <c r="D118" s="22" t="str">
        <f>FullyVaccinated[[#This Row],[Vaccination and Exemption Status]]</f>
        <v>Fully vaccinated</v>
      </c>
      <c r="E118" s="4">
        <f>FullyVaccinated[[#This Row],[Classroom %]]</f>
        <v>0.87</v>
      </c>
      <c r="F118" s="4">
        <f>FullyVaccinated[[#This Row],[Building %]]</f>
        <v>0.77</v>
      </c>
      <c r="G118" s="50">
        <f>FullyVaccinated[[#This Row],[District/Central Office %]]</f>
        <v>0.92</v>
      </c>
      <c r="H118" s="27">
        <f>FullyVaccinated[[#This Row],[Organization Overall %]]</f>
        <v>0.85</v>
      </c>
      <c r="I118" s="28" t="str">
        <f>IF(FullyVaccinated[[#This Row],[Data Quality Flag]]&lt;&gt;"NULL",FullyVaccinated[[#This Row],[Data Quality Flag]], "")</f>
        <v/>
      </c>
    </row>
    <row r="119" spans="1:9" x14ac:dyDescent="0.2">
      <c r="A119" s="21" t="str">
        <f>IF(FullyVaccinated[[#This Row],[Educational Service District]]&lt;&gt;"NULL", FullyVaccinated[[#This Row],[Educational Service District]], "")</f>
        <v>Educational Service District 101</v>
      </c>
      <c r="B119" s="22" t="str">
        <f>IF(FullyVaccinated[[#This Row],[County]]&lt;&gt;"NULL", FullyVaccinated[[#This Row],[County]], "")</f>
        <v>Ferry</v>
      </c>
      <c r="C119" s="22" t="str">
        <f>FullyVaccinated[[#This Row],[Organization Name ]]</f>
        <v>Keller School District</v>
      </c>
      <c r="D119" s="22" t="str">
        <f>FullyVaccinated[[#This Row],[Vaccination and Exemption Status]]</f>
        <v>Fully vaccinated</v>
      </c>
      <c r="E119" s="92" t="str">
        <f>FullyVaccinated[[#This Row],[Classroom, Building, &amp; District/Central Office %]]</f>
        <v>93-100%</v>
      </c>
      <c r="F119" s="94"/>
      <c r="G119" s="93"/>
      <c r="H119" s="27" t="str">
        <f>FullyVaccinated[[#This Row],[Organization Overall %]]</f>
        <v>93-100%</v>
      </c>
      <c r="I119" s="28" t="str">
        <f>IF(FullyVaccinated[[#This Row],[Data Quality Flag]]&lt;&gt;"NULL",FullyVaccinated[[#This Row],[Data Quality Flag]], "")</f>
        <v/>
      </c>
    </row>
    <row r="120" spans="1:9" x14ac:dyDescent="0.2">
      <c r="A120" s="21" t="str">
        <f>IF(FullyVaccinated[[#This Row],[Educational Service District]]&lt;&gt;"NULL", FullyVaccinated[[#This Row],[Educational Service District]], "")</f>
        <v>Educational Service District 112</v>
      </c>
      <c r="B120" s="22" t="str">
        <f>IF(FullyVaccinated[[#This Row],[County]]&lt;&gt;"NULL", FullyVaccinated[[#This Row],[County]], "")</f>
        <v>Cowlitz</v>
      </c>
      <c r="C120" s="22" t="str">
        <f>FullyVaccinated[[#This Row],[Organization Name ]]</f>
        <v>Kelso School District</v>
      </c>
      <c r="D120" s="22" t="str">
        <f>FullyVaccinated[[#This Row],[Vaccination and Exemption Status]]</f>
        <v>Fully vaccinated</v>
      </c>
      <c r="E120" s="4">
        <f>FullyVaccinated[[#This Row],[Classroom %]]</f>
        <v>0.87</v>
      </c>
      <c r="F120" s="23">
        <f>FullyVaccinated[[#This Row],[Building %]]</f>
        <v>0.81</v>
      </c>
      <c r="G120" s="50">
        <f>FullyVaccinated[[#This Row],[District/Central Office %]]</f>
        <v>0.94</v>
      </c>
      <c r="H120" s="27">
        <f>FullyVaccinated[[#This Row],[Organization Overall %]]</f>
        <v>0.86</v>
      </c>
      <c r="I120" s="28" t="str">
        <f>IF(FullyVaccinated[[#This Row],[Data Quality Flag]]&lt;&gt;"NULL",FullyVaccinated[[#This Row],[Data Quality Flag]], "")</f>
        <v/>
      </c>
    </row>
    <row r="121" spans="1:9" x14ac:dyDescent="0.2">
      <c r="A121" s="21" t="str">
        <f>IF(FullyVaccinated[[#This Row],[Educational Service District]]&lt;&gt;"NULL", FullyVaccinated[[#This Row],[Educational Service District]], "")</f>
        <v>Educational Service District 123</v>
      </c>
      <c r="B121" s="22" t="str">
        <f>IF(FullyVaccinated[[#This Row],[County]]&lt;&gt;"NULL", FullyVaccinated[[#This Row],[County]], "")</f>
        <v>Benton</v>
      </c>
      <c r="C121" s="22" t="str">
        <f>FullyVaccinated[[#This Row],[Organization Name ]]</f>
        <v>Kennewick School District</v>
      </c>
      <c r="D121" s="22" t="str">
        <f>FullyVaccinated[[#This Row],[Vaccination and Exemption Status]]</f>
        <v>Fully vaccinated</v>
      </c>
      <c r="E121" s="4">
        <f>FullyVaccinated[[#This Row],[Classroom %]]</f>
        <v>0.83</v>
      </c>
      <c r="F121" s="23">
        <f>FullyVaccinated[[#This Row],[Building %]]</f>
        <v>0.82</v>
      </c>
      <c r="G121" s="50">
        <f>FullyVaccinated[[#This Row],[District/Central Office %]]</f>
        <v>0.56999999999999995</v>
      </c>
      <c r="H121" s="27">
        <f>FullyVaccinated[[#This Row],[Organization Overall %]]</f>
        <v>0.8</v>
      </c>
      <c r="I121" s="28" t="str">
        <f>IF(FullyVaccinated[[#This Row],[Data Quality Flag]]&lt;&gt;"NULL",FullyVaccinated[[#This Row],[Data Quality Flag]], "")</f>
        <v/>
      </c>
    </row>
    <row r="122" spans="1:9" ht="15" customHeight="1" x14ac:dyDescent="0.2">
      <c r="A122" s="21" t="str">
        <f>IF(FullyVaccinated[[#This Row],[Educational Service District]]&lt;&gt;"NULL", FullyVaccinated[[#This Row],[Educational Service District]], "")</f>
        <v>Puget Sound Educational Service District 121</v>
      </c>
      <c r="B122" s="22" t="str">
        <f>IF(FullyVaccinated[[#This Row],[County]]&lt;&gt;"NULL", FullyVaccinated[[#This Row],[County]], "")</f>
        <v>King</v>
      </c>
      <c r="C122" s="22" t="str">
        <f>FullyVaccinated[[#This Row],[Organization Name ]]</f>
        <v>Kent School District</v>
      </c>
      <c r="D122" s="22" t="str">
        <f>FullyVaccinated[[#This Row],[Vaccination and Exemption Status]]</f>
        <v>Fully vaccinated</v>
      </c>
      <c r="E122" s="4">
        <f>FullyVaccinated[[#This Row],[Classroom %]]</f>
        <v>0.95</v>
      </c>
      <c r="F122" s="4">
        <f>FullyVaccinated[[#This Row],[Building %]]</f>
        <v>0.91</v>
      </c>
      <c r="G122" s="50">
        <f>FullyVaccinated[[#This Row],[District/Central Office %]]</f>
        <v>0.87</v>
      </c>
      <c r="H122" s="27">
        <f>FullyVaccinated[[#This Row],[Organization Overall %]]</f>
        <v>0.93</v>
      </c>
      <c r="I122" s="28" t="str">
        <f>IF(FullyVaccinated[[#This Row],[Data Quality Flag]]&lt;&gt;"NULL",FullyVaccinated[[#This Row],[Data Quality Flag]], "")</f>
        <v/>
      </c>
    </row>
    <row r="123" spans="1:9" x14ac:dyDescent="0.2">
      <c r="A123" s="21" t="str">
        <f>IF(FullyVaccinated[[#This Row],[Educational Service District]]&lt;&gt;"NULL", FullyVaccinated[[#This Row],[Educational Service District]], "")</f>
        <v>Educational Service District 101</v>
      </c>
      <c r="B123" s="22" t="str">
        <f>IF(FullyVaccinated[[#This Row],[County]]&lt;&gt;"NULL", FullyVaccinated[[#This Row],[County]], "")</f>
        <v>Stevens</v>
      </c>
      <c r="C123" s="22" t="str">
        <f>FullyVaccinated[[#This Row],[Organization Name ]]</f>
        <v>Kettle Falls School District</v>
      </c>
      <c r="D123" s="22" t="str">
        <f>FullyVaccinated[[#This Row],[Vaccination and Exemption Status]]</f>
        <v>Fully vaccinated</v>
      </c>
      <c r="E123" s="4">
        <f>FullyVaccinated[[#This Row],[Classroom %]]</f>
        <v>0.72</v>
      </c>
      <c r="F123" s="92">
        <f>FullyVaccinated[[#This Row],[Building &amp; District/Central Office %]]</f>
        <v>0.64</v>
      </c>
      <c r="G123" s="93"/>
      <c r="H123" s="27">
        <f>FullyVaccinated[[#This Row],[Organization Overall %]]</f>
        <v>0.69</v>
      </c>
      <c r="I123" s="28" t="str">
        <f>IF(FullyVaccinated[[#This Row],[Data Quality Flag]]&lt;&gt;"NULL",FullyVaccinated[[#This Row],[Data Quality Flag]], "")</f>
        <v/>
      </c>
    </row>
    <row r="124" spans="1:9" ht="15" customHeight="1" x14ac:dyDescent="0.2">
      <c r="A124" s="21" t="str">
        <f>IF(FullyVaccinated[[#This Row],[Educational Service District]]&lt;&gt;"NULL", FullyVaccinated[[#This Row],[Educational Service District]], "")</f>
        <v>Educational Service District 123</v>
      </c>
      <c r="B124" s="22" t="str">
        <f>IF(FullyVaccinated[[#This Row],[County]]&lt;&gt;"NULL", FullyVaccinated[[#This Row],[County]], "")</f>
        <v>Benton</v>
      </c>
      <c r="C124" s="22" t="str">
        <f>FullyVaccinated[[#This Row],[Organization Name ]]</f>
        <v>Kiona-Benton City School District</v>
      </c>
      <c r="D124" s="22" t="str">
        <f>FullyVaccinated[[#This Row],[Vaccination and Exemption Status]]</f>
        <v>Fully vaccinated</v>
      </c>
      <c r="E124" s="4">
        <f>FullyVaccinated[[#This Row],[Classroom %]]</f>
        <v>0.78</v>
      </c>
      <c r="F124" s="23">
        <f>FullyVaccinated[[#This Row],[Building %]]</f>
        <v>0.73</v>
      </c>
      <c r="G124" s="50">
        <f>FullyVaccinated[[#This Row],[District/Central Office %]]</f>
        <v>0.81</v>
      </c>
      <c r="H124" s="27">
        <f>FullyVaccinated[[#This Row],[Organization Overall %]]</f>
        <v>0.77</v>
      </c>
      <c r="I124" s="28" t="str">
        <f>IF(FullyVaccinated[[#This Row],[Data Quality Flag]]&lt;&gt;"NULL",FullyVaccinated[[#This Row],[Data Quality Flag]], "")</f>
        <v/>
      </c>
    </row>
    <row r="125" spans="1:9" ht="13.9" customHeight="1" x14ac:dyDescent="0.2">
      <c r="A125" s="21" t="str">
        <f>IF(FullyVaccinated[[#This Row],[Educational Service District]]&lt;&gt;"NULL", FullyVaccinated[[#This Row],[Educational Service District]], "")</f>
        <v>Educational Service District 105</v>
      </c>
      <c r="B125" s="22" t="str">
        <f>IF(FullyVaccinated[[#This Row],[County]]&lt;&gt;"NULL", FullyVaccinated[[#This Row],[County]], "")</f>
        <v>Kittitas</v>
      </c>
      <c r="C125" s="22" t="str">
        <f>FullyVaccinated[[#This Row],[Organization Name ]]</f>
        <v>Kittitas School District</v>
      </c>
      <c r="D125" s="22" t="str">
        <f>FullyVaccinated[[#This Row],[Vaccination and Exemption Status]]</f>
        <v>Fully vaccinated</v>
      </c>
      <c r="E125" s="4">
        <f>FullyVaccinated[[#This Row],[Classroom %]]</f>
        <v>0.73</v>
      </c>
      <c r="F125" s="92">
        <f>FullyVaccinated[[#This Row],[Building &amp; District/Central Office %]]</f>
        <v>0.48</v>
      </c>
      <c r="G125" s="93"/>
      <c r="H125" s="27">
        <f>FullyVaccinated[[#This Row],[Organization Overall %]]</f>
        <v>0.65</v>
      </c>
      <c r="I125" s="28" t="str">
        <f>IF(FullyVaccinated[[#This Row],[Data Quality Flag]]&lt;&gt;"NULL",FullyVaccinated[[#This Row],[Data Quality Flag]], "")</f>
        <v/>
      </c>
    </row>
    <row r="126" spans="1:9" x14ac:dyDescent="0.2">
      <c r="A126" s="21" t="str">
        <f>IF(FullyVaccinated[[#This Row],[Educational Service District]]&lt;&gt;"NULL", FullyVaccinated[[#This Row],[Educational Service District]], "")</f>
        <v>Educational Service District 112</v>
      </c>
      <c r="B126" s="22" t="str">
        <f>IF(FullyVaccinated[[#This Row],[County]]&lt;&gt;"NULL", FullyVaccinated[[#This Row],[County]], "")</f>
        <v>Klickitat</v>
      </c>
      <c r="C126" s="22" t="str">
        <f>FullyVaccinated[[#This Row],[Organization Name ]]</f>
        <v>Klickitat School District</v>
      </c>
      <c r="D126" s="22" t="str">
        <f>FullyVaccinated[[#This Row],[Vaccination and Exemption Status]]</f>
        <v>Fully vaccinated</v>
      </c>
      <c r="E126" s="92">
        <f>FullyVaccinated[[#This Row],[Classroom, Building, &amp; District/Central Office %]]</f>
        <v>0.68</v>
      </c>
      <c r="F126" s="94"/>
      <c r="G126" s="93"/>
      <c r="H126" s="27">
        <f>FullyVaccinated[[#This Row],[Organization Overall %]]</f>
        <v>0.68</v>
      </c>
      <c r="I126" s="28" t="str">
        <f>IF(FullyVaccinated[[#This Row],[Data Quality Flag]]&lt;&gt;"NULL",FullyVaccinated[[#This Row],[Data Quality Flag]], "")</f>
        <v/>
      </c>
    </row>
    <row r="127" spans="1:9" x14ac:dyDescent="0.2">
      <c r="A127" s="21" t="str">
        <f>IF(FullyVaccinated[[#This Row],[Educational Service District]]&lt;&gt;"NULL", FullyVaccinated[[#This Row],[Educational Service District]], "")</f>
        <v>Educational Service District 112</v>
      </c>
      <c r="B127" s="22" t="str">
        <f>IF(FullyVaccinated[[#This Row],[County]]&lt;&gt;"NULL", FullyVaccinated[[#This Row],[County]], "")</f>
        <v>Clark</v>
      </c>
      <c r="C127" s="22" t="str">
        <f>FullyVaccinated[[#This Row],[Organization Name ]]</f>
        <v>La Center School District</v>
      </c>
      <c r="D127" s="22" t="str">
        <f>FullyVaccinated[[#This Row],[Vaccination and Exemption Status]]</f>
        <v>Fully vaccinated</v>
      </c>
      <c r="E127" s="4">
        <f>FullyVaccinated[[#This Row],[Classroom %]]</f>
        <v>0.85</v>
      </c>
      <c r="F127" s="23">
        <f>FullyVaccinated[[#This Row],[Building %]]</f>
        <v>0.88</v>
      </c>
      <c r="G127" s="50" t="str">
        <f>FullyVaccinated[[#This Row],[District/Central Office %]]</f>
        <v>90-100%</v>
      </c>
      <c r="H127" s="27">
        <f>FullyVaccinated[[#This Row],[Organization Overall %]]</f>
        <v>0.86</v>
      </c>
      <c r="I127" s="28" t="str">
        <f>IF(FullyVaccinated[[#This Row],[Data Quality Flag]]&lt;&gt;"NULL",FullyVaccinated[[#This Row],[Data Quality Flag]], "")</f>
        <v/>
      </c>
    </row>
    <row r="128" spans="1:9" ht="15" customHeight="1" x14ac:dyDescent="0.2">
      <c r="A128" s="21" t="str">
        <f>IF(FullyVaccinated[[#This Row],[Educational Service District]]&lt;&gt;"NULL", FullyVaccinated[[#This Row],[Educational Service District]], "")</f>
        <v>Northwest Educational Service District 189</v>
      </c>
      <c r="B128" s="22" t="str">
        <f>IF(FullyVaccinated[[#This Row],[County]]&lt;&gt;"NULL", FullyVaccinated[[#This Row],[County]], "")</f>
        <v>Skagit</v>
      </c>
      <c r="C128" s="22" t="str">
        <f>FullyVaccinated[[#This Row],[Organization Name ]]</f>
        <v>La Conner School District</v>
      </c>
      <c r="D128" s="22" t="str">
        <f>FullyVaccinated[[#This Row],[Vaccination and Exemption Status]]</f>
        <v>Fully vaccinated</v>
      </c>
      <c r="E128" s="4">
        <f>FullyVaccinated[[#This Row],[Classroom %]]</f>
        <v>0.93</v>
      </c>
      <c r="F128" s="23" t="str">
        <f>FullyVaccinated[[#This Row],[Building %]]</f>
        <v>97-100%</v>
      </c>
      <c r="G128" s="50">
        <f>FullyVaccinated[[#This Row],[District/Central Office %]]</f>
        <v>0.96</v>
      </c>
      <c r="H128" s="27">
        <f>FullyVaccinated[[#This Row],[Organization Overall %]]</f>
        <v>0.95</v>
      </c>
      <c r="I128" s="28" t="str">
        <f>IF(FullyVaccinated[[#This Row],[Data Quality Flag]]&lt;&gt;"NULL",FullyVaccinated[[#This Row],[Data Quality Flag]], "")</f>
        <v/>
      </c>
    </row>
    <row r="129" spans="1:9" x14ac:dyDescent="0.2">
      <c r="A129" s="21" t="str">
        <f>IF(FullyVaccinated[[#This Row],[Educational Service District]]&lt;&gt;"NULL", FullyVaccinated[[#This Row],[Educational Service District]], "")</f>
        <v>Educational Service District 101</v>
      </c>
      <c r="B129" s="22" t="str">
        <f>IF(FullyVaccinated[[#This Row],[County]]&lt;&gt;"NULL", FullyVaccinated[[#This Row],[County]], "")</f>
        <v>Whitman</v>
      </c>
      <c r="C129" s="22" t="str">
        <f>FullyVaccinated[[#This Row],[Organization Name ]]</f>
        <v>LaCrosse School District</v>
      </c>
      <c r="D129" s="22" t="str">
        <f>FullyVaccinated[[#This Row],[Vaccination and Exemption Status]]</f>
        <v>Fully vaccinated</v>
      </c>
      <c r="E129" s="4">
        <f>FullyVaccinated[[#This Row],[Classroom %]]</f>
        <v>0.78</v>
      </c>
      <c r="F129" s="92">
        <f>FullyVaccinated[[#This Row],[Building &amp; District/Central Office %]]</f>
        <v>0.6</v>
      </c>
      <c r="G129" s="93"/>
      <c r="H129" s="27">
        <f>FullyVaccinated[[#This Row],[Organization Overall %]]</f>
        <v>0.67</v>
      </c>
      <c r="I129" s="28" t="str">
        <f>IF(FullyVaccinated[[#This Row],[Data Quality Flag]]&lt;&gt;"NULL",FullyVaccinated[[#This Row],[Data Quality Flag]], "")</f>
        <v/>
      </c>
    </row>
    <row r="130" spans="1:9" ht="15" customHeight="1" x14ac:dyDescent="0.2">
      <c r="A130" s="21" t="str">
        <f>IF(FullyVaccinated[[#This Row],[Educational Service District]]&lt;&gt;"NULL", FullyVaccinated[[#This Row],[Educational Service District]], "")</f>
        <v>North Central Educational Service District 171</v>
      </c>
      <c r="B130" s="22" t="str">
        <f>IF(FullyVaccinated[[#This Row],[County]]&lt;&gt;"NULL", FullyVaccinated[[#This Row],[County]], "")</f>
        <v>Chelan</v>
      </c>
      <c r="C130" s="22" t="str">
        <f>FullyVaccinated[[#This Row],[Organization Name ]]</f>
        <v>Lake Chelan School District</v>
      </c>
      <c r="D130" s="22" t="str">
        <f>FullyVaccinated[[#This Row],[Vaccination and Exemption Status]]</f>
        <v>Fully vaccinated</v>
      </c>
      <c r="E130" s="4">
        <f>FullyVaccinated[[#This Row],[Classroom %]]</f>
        <v>0.85</v>
      </c>
      <c r="F130" s="4">
        <f>FullyVaccinated[[#This Row],[Building %]]</f>
        <v>0.84</v>
      </c>
      <c r="G130" s="50">
        <f>FullyVaccinated[[#This Row],[District/Central Office %]]</f>
        <v>0.9</v>
      </c>
      <c r="H130" s="27">
        <f>FullyVaccinated[[#This Row],[Organization Overall %]]</f>
        <v>0.86</v>
      </c>
      <c r="I130" s="28" t="str">
        <f>IF(FullyVaccinated[[#This Row],[Data Quality Flag]]&lt;&gt;"NULL",FullyVaccinated[[#This Row],[Data Quality Flag]], "")</f>
        <v/>
      </c>
    </row>
    <row r="131" spans="1:9" x14ac:dyDescent="0.2">
      <c r="A131" s="21" t="str">
        <f>IF(FullyVaccinated[[#This Row],[Educational Service District]]&lt;&gt;"NULL", FullyVaccinated[[#This Row],[Educational Service District]], "")</f>
        <v>Capital Region ESD 113</v>
      </c>
      <c r="B131" s="22" t="str">
        <f>IF(FullyVaccinated[[#This Row],[County]]&lt;&gt;"NULL", FullyVaccinated[[#This Row],[County]], "")</f>
        <v>Grays Harbor</v>
      </c>
      <c r="C131" s="22" t="str">
        <f>FullyVaccinated[[#This Row],[Organization Name ]]</f>
        <v>Lake Quinault School District</v>
      </c>
      <c r="D131" s="22" t="str">
        <f>FullyVaccinated[[#This Row],[Vaccination and Exemption Status]]</f>
        <v>Fully vaccinated</v>
      </c>
      <c r="E131" s="92">
        <f>FullyVaccinated[[#This Row],[Classroom, Building, &amp; District/Central Office %]]</f>
        <v>0.88</v>
      </c>
      <c r="F131" s="94"/>
      <c r="G131" s="93"/>
      <c r="H131" s="27">
        <f>FullyVaccinated[[#This Row],[Organization Overall %]]</f>
        <v>0.88</v>
      </c>
      <c r="I131" s="28" t="str">
        <f>IF(FullyVaccinated[[#This Row],[Data Quality Flag]]&lt;&gt;"NULL",FullyVaccinated[[#This Row],[Data Quality Flag]], "")</f>
        <v/>
      </c>
    </row>
    <row r="132" spans="1:9" x14ac:dyDescent="0.2">
      <c r="A132" s="21" t="str">
        <f>IF(FullyVaccinated[[#This Row],[Educational Service District]]&lt;&gt;"NULL", FullyVaccinated[[#This Row],[Educational Service District]], "")</f>
        <v>Northwest Educational Service District 189</v>
      </c>
      <c r="B132" s="22" t="str">
        <f>IF(FullyVaccinated[[#This Row],[County]]&lt;&gt;"NULL", FullyVaccinated[[#This Row],[County]], "")</f>
        <v>Snohomish</v>
      </c>
      <c r="C132" s="22" t="str">
        <f>FullyVaccinated[[#This Row],[Organization Name ]]</f>
        <v>Lake Stevens School District</v>
      </c>
      <c r="D132" s="22" t="str">
        <f>FullyVaccinated[[#This Row],[Vaccination and Exemption Status]]</f>
        <v>Fully vaccinated</v>
      </c>
      <c r="E132" s="4">
        <f>FullyVaccinated[[#This Row],[Classroom %]]</f>
        <v>0.93</v>
      </c>
      <c r="F132" s="23">
        <f>FullyVaccinated[[#This Row],[Building %]]</f>
        <v>0.87</v>
      </c>
      <c r="G132" s="50">
        <f>FullyVaccinated[[#This Row],[District/Central Office %]]</f>
        <v>0.95</v>
      </c>
      <c r="H132" s="27">
        <f>FullyVaccinated[[#This Row],[Organization Overall %]]</f>
        <v>0.91</v>
      </c>
      <c r="I132" s="28" t="str">
        <f>IF(FullyVaccinated[[#This Row],[Data Quality Flag]]&lt;&gt;"NULL",FullyVaccinated[[#This Row],[Data Quality Flag]], "")</f>
        <v/>
      </c>
    </row>
    <row r="133" spans="1:9" x14ac:dyDescent="0.2">
      <c r="A133" s="21" t="str">
        <f>IF(FullyVaccinated[[#This Row],[Educational Service District]]&lt;&gt;"NULL", FullyVaccinated[[#This Row],[Educational Service District]], "")</f>
        <v>Puget Sound Educational Service District 121</v>
      </c>
      <c r="B133" s="22" t="str">
        <f>IF(FullyVaccinated[[#This Row],[County]]&lt;&gt;"NULL", FullyVaccinated[[#This Row],[County]], "")</f>
        <v>King</v>
      </c>
      <c r="C133" s="22" t="str">
        <f>FullyVaccinated[[#This Row],[Organization Name ]]</f>
        <v>Lake Washington School District</v>
      </c>
      <c r="D133" s="22" t="str">
        <f>FullyVaccinated[[#This Row],[Vaccination and Exemption Status]]</f>
        <v>Fully vaccinated</v>
      </c>
      <c r="E133" s="4">
        <f>FullyVaccinated[[#This Row],[Classroom %]]</f>
        <v>0.98</v>
      </c>
      <c r="F133" s="23">
        <f>FullyVaccinated[[#This Row],[Building %]]</f>
        <v>0.97</v>
      </c>
      <c r="G133" s="50">
        <f>FullyVaccinated[[#This Row],[District/Central Office %]]</f>
        <v>0.95</v>
      </c>
      <c r="H133" s="27">
        <f>FullyVaccinated[[#This Row],[Organization Overall %]]</f>
        <v>0.98</v>
      </c>
      <c r="I133" s="28" t="str">
        <f>IF(FullyVaccinated[[#This Row],[Data Quality Flag]]&lt;&gt;"NULL",FullyVaccinated[[#This Row],[Data Quality Flag]], "")</f>
        <v/>
      </c>
    </row>
    <row r="134" spans="1:9" ht="15" customHeight="1" x14ac:dyDescent="0.2">
      <c r="A134" s="21" t="str">
        <f>IF(FullyVaccinated[[#This Row],[Educational Service District]]&lt;&gt;"NULL", FullyVaccinated[[#This Row],[Educational Service District]], "")</f>
        <v>Northwest Educational Service District 189</v>
      </c>
      <c r="B134" s="22" t="str">
        <f>IF(FullyVaccinated[[#This Row],[County]]&lt;&gt;"NULL", FullyVaccinated[[#This Row],[County]], "")</f>
        <v>Snohomish</v>
      </c>
      <c r="C134" s="22" t="str">
        <f>FullyVaccinated[[#This Row],[Organization Name ]]</f>
        <v>Lakewood School District</v>
      </c>
      <c r="D134" s="22" t="str">
        <f>FullyVaccinated[[#This Row],[Vaccination and Exemption Status]]</f>
        <v>Fully vaccinated</v>
      </c>
      <c r="E134" s="4">
        <f>FullyVaccinated[[#This Row],[Classroom %]]</f>
        <v>0.87</v>
      </c>
      <c r="F134" s="4">
        <f>FullyVaccinated[[#This Row],[Building %]]</f>
        <v>0.82</v>
      </c>
      <c r="G134" s="50">
        <f>FullyVaccinated[[#This Row],[District/Central Office %]]</f>
        <v>0.78</v>
      </c>
      <c r="H134" s="27">
        <f>FullyVaccinated[[#This Row],[Organization Overall %]]</f>
        <v>0.85</v>
      </c>
      <c r="I134" s="28" t="str">
        <f>IF(FullyVaccinated[[#This Row],[Data Quality Flag]]&lt;&gt;"NULL",FullyVaccinated[[#This Row],[Data Quality Flag]], "")</f>
        <v/>
      </c>
    </row>
    <row r="135" spans="1:9" x14ac:dyDescent="0.2">
      <c r="A135" s="21" t="str">
        <f>IF(FullyVaccinated[[#This Row],[Educational Service District]]&lt;&gt;"NULL", FullyVaccinated[[#This Row],[Educational Service District]], "")</f>
        <v>Educational Service District 101</v>
      </c>
      <c r="B135" s="22" t="str">
        <f>IF(FullyVaccinated[[#This Row],[County]]&lt;&gt;"NULL", FullyVaccinated[[#This Row],[County]], "")</f>
        <v>Whitman</v>
      </c>
      <c r="C135" s="22" t="str">
        <f>FullyVaccinated[[#This Row],[Organization Name ]]</f>
        <v>Lamont School District</v>
      </c>
      <c r="D135" s="22" t="str">
        <f>FullyVaccinated[[#This Row],[Vaccination and Exemption Status]]</f>
        <v>Fully vaccinated</v>
      </c>
      <c r="E135" s="92">
        <f>FullyVaccinated[[#This Row],[Classroom, Building, &amp; District/Central Office %]]</f>
        <v>0.83</v>
      </c>
      <c r="F135" s="94"/>
      <c r="G135" s="93"/>
      <c r="H135" s="27">
        <f>FullyVaccinated[[#This Row],[Organization Overall %]]</f>
        <v>0.83</v>
      </c>
      <c r="I135" s="28" t="str">
        <f>IF(FullyVaccinated[[#This Row],[Data Quality Flag]]&lt;&gt;"NULL",FullyVaccinated[[#This Row],[Data Quality Flag]], "")</f>
        <v/>
      </c>
    </row>
    <row r="136" spans="1:9" ht="15" customHeight="1" x14ac:dyDescent="0.2">
      <c r="A136" s="21" t="str">
        <f>IF(FullyVaccinated[[#This Row],[Educational Service District]]&lt;&gt;"NULL", FullyVaccinated[[#This Row],[Educational Service District]], "")</f>
        <v>Educational Service District 101</v>
      </c>
      <c r="B136" s="22" t="str">
        <f>IF(FullyVaccinated[[#This Row],[County]]&lt;&gt;"NULL", FullyVaccinated[[#This Row],[County]], "")</f>
        <v>Spokane</v>
      </c>
      <c r="C136" s="22" t="str">
        <f>FullyVaccinated[[#This Row],[Organization Name ]]</f>
        <v>Liberty School District</v>
      </c>
      <c r="D136" s="22" t="str">
        <f>FullyVaccinated[[#This Row],[Vaccination and Exemption Status]]</f>
        <v>Fully vaccinated</v>
      </c>
      <c r="E136" s="4">
        <f>FullyVaccinated[[#This Row],[Classroom %]]</f>
        <v>0.64</v>
      </c>
      <c r="F136" s="23">
        <f>FullyVaccinated[[#This Row],[Building %]]</f>
        <v>0.59</v>
      </c>
      <c r="G136" s="50">
        <f>FullyVaccinated[[#This Row],[District/Central Office %]]</f>
        <v>0.72</v>
      </c>
      <c r="H136" s="27">
        <f>FullyVaccinated[[#This Row],[Organization Overall %]]</f>
        <v>0.64</v>
      </c>
      <c r="I136" s="28" t="str">
        <f>IF(FullyVaccinated[[#This Row],[Data Quality Flag]]&lt;&gt;"NULL",FullyVaccinated[[#This Row],[Data Quality Flag]], "")</f>
        <v/>
      </c>
    </row>
    <row r="137" spans="1:9" x14ac:dyDescent="0.2">
      <c r="A137" s="21" t="str">
        <f>IF(FullyVaccinated[[#This Row],[Educational Service District]]&lt;&gt;"NULL", FullyVaccinated[[#This Row],[Educational Service District]], "")</f>
        <v>Educational Service District 101</v>
      </c>
      <c r="B137" s="22" t="str">
        <f>IF(FullyVaccinated[[#This Row],[County]]&lt;&gt;"NULL", FullyVaccinated[[#This Row],[County]], "")</f>
        <v>Adams</v>
      </c>
      <c r="C137" s="22" t="str">
        <f>FullyVaccinated[[#This Row],[Organization Name ]]</f>
        <v>Lind School District</v>
      </c>
      <c r="D137" s="22" t="str">
        <f>FullyVaccinated[[#This Row],[Vaccination and Exemption Status]]</f>
        <v>Fully vaccinated</v>
      </c>
      <c r="E137" s="4" t="str">
        <f>FullyVaccinated[[#This Row],[Classroom %]]</f>
        <v>96-100%</v>
      </c>
      <c r="F137" s="92">
        <f>FullyVaccinated[[#This Row],[Building &amp; District/Central Office %]]</f>
        <v>0.82</v>
      </c>
      <c r="G137" s="93"/>
      <c r="H137" s="27" t="str">
        <f>FullyVaccinated[[#This Row],[Organization Overall %]]</f>
        <v>89-91%</v>
      </c>
      <c r="I137" s="28" t="str">
        <f>IF(FullyVaccinated[[#This Row],[Data Quality Flag]]&lt;&gt;"NULL",FullyVaccinated[[#This Row],[Data Quality Flag]], "")</f>
        <v/>
      </c>
    </row>
    <row r="138" spans="1:9" ht="15" customHeight="1" x14ac:dyDescent="0.2">
      <c r="A138" s="21" t="str">
        <f>IF(FullyVaccinated[[#This Row],[Educational Service District]]&lt;&gt;"NULL", FullyVaccinated[[#This Row],[Educational Service District]], "")</f>
        <v>Educational Service District 112</v>
      </c>
      <c r="B138" s="22" t="str">
        <f>IF(FullyVaccinated[[#This Row],[County]]&lt;&gt;"NULL", FullyVaccinated[[#This Row],[County]], "")</f>
        <v>Cowlitz</v>
      </c>
      <c r="C138" s="22" t="str">
        <f>FullyVaccinated[[#This Row],[Organization Name ]]</f>
        <v>Longview School District</v>
      </c>
      <c r="D138" s="22" t="str">
        <f>FullyVaccinated[[#This Row],[Vaccination and Exemption Status]]</f>
        <v>Fully vaccinated</v>
      </c>
      <c r="E138" s="4">
        <f>FullyVaccinated[[#This Row],[Classroom %]]</f>
        <v>0.86</v>
      </c>
      <c r="F138" s="4">
        <f>FullyVaccinated[[#This Row],[Building %]]</f>
        <v>0.83</v>
      </c>
      <c r="G138" s="50">
        <f>FullyVaccinated[[#This Row],[District/Central Office %]]</f>
        <v>0.92</v>
      </c>
      <c r="H138" s="27">
        <f>FullyVaccinated[[#This Row],[Organization Overall %]]</f>
        <v>0.85</v>
      </c>
      <c r="I138" s="28" t="str">
        <f>IF(FullyVaccinated[[#This Row],[Data Quality Flag]]&lt;&gt;"NULL",FullyVaccinated[[#This Row],[Data Quality Flag]], "")</f>
        <v/>
      </c>
    </row>
    <row r="139" spans="1:9" ht="15" customHeight="1" x14ac:dyDescent="0.2">
      <c r="A139" s="21" t="str">
        <f>IF(FullyVaccinated[[#This Row],[Educational Service District]]&lt;&gt;"NULL", FullyVaccinated[[#This Row],[Educational Service District]], "")</f>
        <v>Educational Service District 101</v>
      </c>
      <c r="B139" s="22" t="str">
        <f>IF(FullyVaccinated[[#This Row],[County]]&lt;&gt;"NULL", FullyVaccinated[[#This Row],[County]], "")</f>
        <v>Stevens</v>
      </c>
      <c r="C139" s="22" t="str">
        <f>FullyVaccinated[[#This Row],[Organization Name ]]</f>
        <v>Loon Lake School District</v>
      </c>
      <c r="D139" s="22" t="str">
        <f>FullyVaccinated[[#This Row],[Vaccination and Exemption Status]]</f>
        <v>Fully vaccinated</v>
      </c>
      <c r="E139" s="4">
        <f>FullyVaccinated[[#This Row],[Classroom %]]</f>
        <v>0.74</v>
      </c>
      <c r="F139" s="92">
        <f>FullyVaccinated[[#This Row],[Building &amp; District/Central Office %]]</f>
        <v>0.5</v>
      </c>
      <c r="G139" s="93"/>
      <c r="H139" s="27">
        <f>FullyVaccinated[[#This Row],[Organization Overall %]]</f>
        <v>0.66</v>
      </c>
      <c r="I139" s="28" t="str">
        <f>IF(FullyVaccinated[[#This Row],[Data Quality Flag]]&lt;&gt;"NULL",FullyVaccinated[[#This Row],[Data Quality Flag]], "")</f>
        <v/>
      </c>
    </row>
    <row r="140" spans="1:9" ht="15" customHeight="1" x14ac:dyDescent="0.2">
      <c r="A140" s="21" t="str">
        <f>IF(FullyVaccinated[[#This Row],[Educational Service District]]&lt;&gt;"NULL", FullyVaccinated[[#This Row],[Educational Service District]], "")</f>
        <v>Northwest Educational Service District 189</v>
      </c>
      <c r="B140" s="22" t="str">
        <f>IF(FullyVaccinated[[#This Row],[County]]&lt;&gt;"NULL", FullyVaccinated[[#This Row],[County]], "")</f>
        <v>San Juan</v>
      </c>
      <c r="C140" s="22" t="str">
        <f>FullyVaccinated[[#This Row],[Organization Name ]]</f>
        <v>Lopez &amp; Shaw Island School Districts</v>
      </c>
      <c r="D140" s="22" t="str">
        <f>FullyVaccinated[[#This Row],[Vaccination and Exemption Status]]</f>
        <v>Fully vaccinated</v>
      </c>
      <c r="E140" s="4" t="str">
        <f>FullyVaccinated[[#This Row],[Classroom %]]</f>
        <v>97-100%</v>
      </c>
      <c r="F140" s="92">
        <f>FullyVaccinated[[#This Row],[Building &amp; District/Central Office %]]</f>
        <v>0.81</v>
      </c>
      <c r="G140" s="93"/>
      <c r="H140" s="27" t="str">
        <f>FullyVaccinated[[#This Row],[Organization Overall %]]</f>
        <v>91-92%</v>
      </c>
      <c r="I140" s="28" t="str">
        <f>IF(FullyVaccinated[[#This Row],[Data Quality Flag]]&lt;&gt;"NULL",FullyVaccinated[[#This Row],[Data Quality Flag]], "")</f>
        <v/>
      </c>
    </row>
    <row r="141" spans="1:9" ht="13.9" customHeight="1" x14ac:dyDescent="0.2">
      <c r="A141" s="21" t="str">
        <f>IF(FullyVaccinated[[#This Row],[Educational Service District]]&lt;&gt;"NULL", FullyVaccinated[[#This Row],[Educational Service District]], "")</f>
        <v>Spokane Public Schools Charter Authorizer</v>
      </c>
      <c r="B141" s="22" t="str">
        <f>IF(FullyVaccinated[[#This Row],[County]]&lt;&gt;"NULL", FullyVaccinated[[#This Row],[County]], "")</f>
        <v>Spokane</v>
      </c>
      <c r="C141" s="22" t="str">
        <f>FullyVaccinated[[#This Row],[Organization Name ]]</f>
        <v>Lumen Public School</v>
      </c>
      <c r="D141" s="22" t="str">
        <f>FullyVaccinated[[#This Row],[Vaccination and Exemption Status]]</f>
        <v>Fully vaccinated</v>
      </c>
      <c r="E141" s="92" t="str">
        <f>FullyVaccinated[[#This Row],[Classroom, Building, &amp; District/Central Office %]]</f>
        <v>94-100%</v>
      </c>
      <c r="F141" s="94"/>
      <c r="G141" s="93"/>
      <c r="H141" s="27" t="str">
        <f>FullyVaccinated[[#This Row],[Organization Overall %]]</f>
        <v>94-100%</v>
      </c>
      <c r="I141" s="28" t="str">
        <f>IF(FullyVaccinated[[#This Row],[Data Quality Flag]]&lt;&gt;"NULL",FullyVaccinated[[#This Row],[Data Quality Flag]], "")</f>
        <v/>
      </c>
    </row>
    <row r="142" spans="1:9" x14ac:dyDescent="0.2">
      <c r="A142" s="21" t="str">
        <f>IF(FullyVaccinated[[#This Row],[Educational Service District]]&lt;&gt;"NULL", FullyVaccinated[[#This Row],[Educational Service District]], "")</f>
        <v>Educational Service District 112</v>
      </c>
      <c r="B142" s="22" t="str">
        <f>IF(FullyVaccinated[[#This Row],[County]]&lt;&gt;"NULL", FullyVaccinated[[#This Row],[County]], "")</f>
        <v>Klickitat</v>
      </c>
      <c r="C142" s="22" t="str">
        <f>FullyVaccinated[[#This Row],[Organization Name ]]</f>
        <v>Lyle School District</v>
      </c>
      <c r="D142" s="22" t="str">
        <f>FullyVaccinated[[#This Row],[Vaccination and Exemption Status]]</f>
        <v>Fully vaccinated</v>
      </c>
      <c r="E142" s="4" t="str">
        <f>FullyVaccinated[[#This Row],[Classroom %]]</f>
        <v>95-100%</v>
      </c>
      <c r="F142" s="92">
        <f>FullyVaccinated[[#This Row],[Building &amp; District/Central Office %]]</f>
        <v>0.7</v>
      </c>
      <c r="G142" s="93"/>
      <c r="H142" s="27" t="str">
        <f>FullyVaccinated[[#This Row],[Organization Overall %]]</f>
        <v>81-84%</v>
      </c>
      <c r="I142" s="28" t="str">
        <f>IF(FullyVaccinated[[#This Row],[Data Quality Flag]]&lt;&gt;"NULL",FullyVaccinated[[#This Row],[Data Quality Flag]], "")</f>
        <v/>
      </c>
    </row>
    <row r="143" spans="1:9" x14ac:dyDescent="0.2">
      <c r="A143" s="21" t="str">
        <f>IF(FullyVaccinated[[#This Row],[Educational Service District]]&lt;&gt;"NULL", FullyVaccinated[[#This Row],[Educational Service District]], "")</f>
        <v>Northwest Educational Service District 189</v>
      </c>
      <c r="B143" s="22" t="str">
        <f>IF(FullyVaccinated[[#This Row],[County]]&lt;&gt;"NULL", FullyVaccinated[[#This Row],[County]], "")</f>
        <v>Whatcom</v>
      </c>
      <c r="C143" s="22" t="str">
        <f>FullyVaccinated[[#This Row],[Organization Name ]]</f>
        <v>Lynden School District</v>
      </c>
      <c r="D143" s="22" t="str">
        <f>FullyVaccinated[[#This Row],[Vaccination and Exemption Status]]</f>
        <v>Fully vaccinated</v>
      </c>
      <c r="E143" s="4">
        <f>FullyVaccinated[[#This Row],[Classroom %]]</f>
        <v>0.82</v>
      </c>
      <c r="F143" s="23">
        <f>FullyVaccinated[[#This Row],[Building %]]</f>
        <v>0.78</v>
      </c>
      <c r="G143" s="50">
        <f>FullyVaccinated[[#This Row],[District/Central Office %]]</f>
        <v>0.92</v>
      </c>
      <c r="H143" s="27">
        <f>FullyVaccinated[[#This Row],[Organization Overall %]]</f>
        <v>0.81</v>
      </c>
      <c r="I143" s="28" t="str">
        <f>IF(FullyVaccinated[[#This Row],[Data Quality Flag]]&lt;&gt;"NULL",FullyVaccinated[[#This Row],[Data Quality Flag]], "")</f>
        <v/>
      </c>
    </row>
    <row r="144" spans="1:9" ht="15" customHeight="1" x14ac:dyDescent="0.2">
      <c r="A144" s="21" t="str">
        <f>IF(FullyVaccinated[[#This Row],[Educational Service District]]&lt;&gt;"NULL", FullyVaccinated[[#This Row],[Educational Service District]], "")</f>
        <v>Educational Service District 105</v>
      </c>
      <c r="B144" s="22" t="str">
        <f>IF(FullyVaccinated[[#This Row],[County]]&lt;&gt;"NULL", FullyVaccinated[[#This Row],[County]], "")</f>
        <v>Yakima</v>
      </c>
      <c r="C144" s="22" t="str">
        <f>FullyVaccinated[[#This Row],[Organization Name ]]</f>
        <v>Mabton School District</v>
      </c>
      <c r="D144" s="22" t="str">
        <f>FullyVaccinated[[#This Row],[Vaccination and Exemption Status]]</f>
        <v>Fully vaccinated</v>
      </c>
      <c r="E144" s="4">
        <f>FullyVaccinated[[#This Row],[Classroom %]]</f>
        <v>0.87</v>
      </c>
      <c r="F144" s="23">
        <f>FullyVaccinated[[#This Row],[Building %]]</f>
        <v>0.56999999999999995</v>
      </c>
      <c r="G144" s="50" t="str">
        <f>FullyVaccinated[[#This Row],[District/Central Office %]]</f>
        <v>92-100%</v>
      </c>
      <c r="H144" s="27" t="str">
        <f>FullyVaccinated[[#This Row],[Organization Overall %]]</f>
        <v>79-80%</v>
      </c>
      <c r="I144" s="28" t="str">
        <f>IF(FullyVaccinated[[#This Row],[Data Quality Flag]]&lt;&gt;"NULL",FullyVaccinated[[#This Row],[Data Quality Flag]], "")</f>
        <v/>
      </c>
    </row>
    <row r="145" spans="1:9" x14ac:dyDescent="0.2">
      <c r="A145" s="21" t="str">
        <f>IF(FullyVaccinated[[#This Row],[Educational Service District]]&lt;&gt;"NULL", FullyVaccinated[[#This Row],[Educational Service District]], "")</f>
        <v>North Central Educational Service District 171</v>
      </c>
      <c r="B145" s="22" t="str">
        <f>IF(FullyVaccinated[[#This Row],[County]]&lt;&gt;"NULL", FullyVaccinated[[#This Row],[County]], "")</f>
        <v>Douglas</v>
      </c>
      <c r="C145" s="22" t="str">
        <f>FullyVaccinated[[#This Row],[Organization Name ]]</f>
        <v>Mansfield School District</v>
      </c>
      <c r="D145" s="22" t="str">
        <f>FullyVaccinated[[#This Row],[Vaccination and Exemption Status]]</f>
        <v>Fully vaccinated</v>
      </c>
      <c r="E145" s="92">
        <f>FullyVaccinated[[#This Row],[Classroom, Building, &amp; District/Central Office %]]</f>
        <v>0.43</v>
      </c>
      <c r="F145" s="94"/>
      <c r="G145" s="93"/>
      <c r="H145" s="27">
        <f>FullyVaccinated[[#This Row],[Organization Overall %]]</f>
        <v>0.43</v>
      </c>
      <c r="I145" s="28" t="str">
        <f>IF(FullyVaccinated[[#This Row],[Data Quality Flag]]&lt;&gt;"NULL",FullyVaccinated[[#This Row],[Data Quality Flag]], "")</f>
        <v>Data reported is inconsistent with district S-275 Personnel Reporting</v>
      </c>
    </row>
    <row r="146" spans="1:9" ht="13.9" customHeight="1" x14ac:dyDescent="0.2">
      <c r="A146" s="21" t="str">
        <f>IF(FullyVaccinated[[#This Row],[Educational Service District]]&lt;&gt;"NULL", FullyVaccinated[[#This Row],[Educational Service District]], "")</f>
        <v>North Central Educational Service District 171</v>
      </c>
      <c r="B146" s="22" t="str">
        <f>IF(FullyVaccinated[[#This Row],[County]]&lt;&gt;"NULL", FullyVaccinated[[#This Row],[County]], "")</f>
        <v>Chelan</v>
      </c>
      <c r="C146" s="22" t="str">
        <f>FullyVaccinated[[#This Row],[Organization Name ]]</f>
        <v>Manson School District</v>
      </c>
      <c r="D146" s="22" t="str">
        <f>FullyVaccinated[[#This Row],[Vaccination and Exemption Status]]</f>
        <v>Fully vaccinated</v>
      </c>
      <c r="E146" s="4">
        <f>FullyVaccinated[[#This Row],[Classroom %]]</f>
        <v>0.8</v>
      </c>
      <c r="F146" s="4">
        <f>FullyVaccinated[[#This Row],[Building %]]</f>
        <v>0.78</v>
      </c>
      <c r="G146" s="50" t="str">
        <f>FullyVaccinated[[#This Row],[District/Central Office %]]</f>
        <v>92-100%</v>
      </c>
      <c r="H146" s="27" t="str">
        <f>FullyVaccinated[[#This Row],[Organization Overall %]]</f>
        <v>81-82%</v>
      </c>
      <c r="I146" s="28" t="str">
        <f>IF(FullyVaccinated[[#This Row],[Data Quality Flag]]&lt;&gt;"NULL",FullyVaccinated[[#This Row],[Data Quality Flag]], "")</f>
        <v/>
      </c>
    </row>
    <row r="147" spans="1:9" ht="13.9" customHeight="1" x14ac:dyDescent="0.2">
      <c r="A147" s="21" t="str">
        <f>IF(FullyVaccinated[[#This Row],[Educational Service District]]&lt;&gt;"NULL", FullyVaccinated[[#This Row],[Educational Service District]], "")</f>
        <v>Capital Region ESD 113</v>
      </c>
      <c r="B147" s="22" t="str">
        <f>IF(FullyVaccinated[[#This Row],[County]]&lt;&gt;"NULL", FullyVaccinated[[#This Row],[County]], "")</f>
        <v>Mason</v>
      </c>
      <c r="C147" s="22" t="str">
        <f>FullyVaccinated[[#This Row],[Organization Name ]]</f>
        <v>Mary M Knight School District</v>
      </c>
      <c r="D147" s="22" t="str">
        <f>FullyVaccinated[[#This Row],[Vaccination and Exemption Status]]</f>
        <v>Fully vaccinated</v>
      </c>
      <c r="E147" s="4" t="str">
        <f>FullyVaccinated[[#This Row],[Classroom %]]</f>
        <v>95-100%</v>
      </c>
      <c r="F147" s="92">
        <f>FullyVaccinated[[#This Row],[Building &amp; District/Central Office %]]</f>
        <v>0.78</v>
      </c>
      <c r="G147" s="93"/>
      <c r="H147" s="27" t="str">
        <f>FullyVaccinated[[#This Row],[Organization Overall %]]</f>
        <v>86-89%</v>
      </c>
      <c r="I147" s="28" t="str">
        <f>IF(FullyVaccinated[[#This Row],[Data Quality Flag]]&lt;&gt;"NULL",FullyVaccinated[[#This Row],[Data Quality Flag]], "")</f>
        <v/>
      </c>
    </row>
    <row r="148" spans="1:9" x14ac:dyDescent="0.2">
      <c r="A148" s="21" t="str">
        <f>IF(FullyVaccinated[[#This Row],[Educational Service District]]&lt;&gt;"NULL", FullyVaccinated[[#This Row],[Educational Service District]], "")</f>
        <v>Educational Service District 101</v>
      </c>
      <c r="B148" s="22" t="str">
        <f>IF(FullyVaccinated[[#This Row],[County]]&lt;&gt;"NULL", FullyVaccinated[[#This Row],[County]], "")</f>
        <v>Stevens</v>
      </c>
      <c r="C148" s="22" t="str">
        <f>FullyVaccinated[[#This Row],[Organization Name ]]</f>
        <v>Mary Walker School District</v>
      </c>
      <c r="D148" s="22" t="str">
        <f>FullyVaccinated[[#This Row],[Vaccination and Exemption Status]]</f>
        <v>Fully vaccinated</v>
      </c>
      <c r="E148" s="4">
        <f>FullyVaccinated[[#This Row],[Classroom %]]</f>
        <v>0.7</v>
      </c>
      <c r="F148" s="92">
        <f>FullyVaccinated[[#This Row],[Building &amp; District/Central Office %]]</f>
        <v>0.6</v>
      </c>
      <c r="G148" s="93"/>
      <c r="H148" s="27">
        <f>FullyVaccinated[[#This Row],[Organization Overall %]]</f>
        <v>0.66</v>
      </c>
      <c r="I148" s="28" t="str">
        <f>IF(FullyVaccinated[[#This Row],[Data Quality Flag]]&lt;&gt;"NULL",FullyVaccinated[[#This Row],[Data Quality Flag]], "")</f>
        <v/>
      </c>
    </row>
    <row r="149" spans="1:9" ht="13.9" customHeight="1" x14ac:dyDescent="0.2">
      <c r="A149" s="21" t="str">
        <f>IF(FullyVaccinated[[#This Row],[Educational Service District]]&lt;&gt;"NULL", FullyVaccinated[[#This Row],[Educational Service District]], "")</f>
        <v>Northwest Educational Service District 189</v>
      </c>
      <c r="B149" s="22" t="str">
        <f>IF(FullyVaccinated[[#This Row],[County]]&lt;&gt;"NULL", FullyVaccinated[[#This Row],[County]], "")</f>
        <v>Snohomish</v>
      </c>
      <c r="C149" s="22" t="str">
        <f>FullyVaccinated[[#This Row],[Organization Name ]]</f>
        <v>Marysville School District</v>
      </c>
      <c r="D149" s="22" t="str">
        <f>FullyVaccinated[[#This Row],[Vaccination and Exemption Status]]</f>
        <v>Fully vaccinated</v>
      </c>
      <c r="E149" s="4">
        <f>FullyVaccinated[[#This Row],[Classroom %]]</f>
        <v>0.91</v>
      </c>
      <c r="F149" s="23">
        <f>FullyVaccinated[[#This Row],[Building %]]</f>
        <v>0.86</v>
      </c>
      <c r="G149" s="50">
        <f>FullyVaccinated[[#This Row],[District/Central Office %]]</f>
        <v>0.89</v>
      </c>
      <c r="H149" s="27">
        <f>FullyVaccinated[[#This Row],[Organization Overall %]]</f>
        <v>0.89</v>
      </c>
      <c r="I149" s="28" t="str">
        <f>IF(FullyVaccinated[[#This Row],[Data Quality Flag]]&lt;&gt;"NULL",FullyVaccinated[[#This Row],[Data Quality Flag]], "")</f>
        <v/>
      </c>
    </row>
    <row r="150" spans="1:9" x14ac:dyDescent="0.2">
      <c r="A150" s="21" t="str">
        <f>IF(FullyVaccinated[[#This Row],[Educational Service District]]&lt;&gt;"NULL", FullyVaccinated[[#This Row],[Educational Service District]], "")</f>
        <v>Capital Region ESD 113</v>
      </c>
      <c r="B150" s="22" t="str">
        <f>IF(FullyVaccinated[[#This Row],[County]]&lt;&gt;"NULL", FullyVaccinated[[#This Row],[County]], "")</f>
        <v>Grays Harbor</v>
      </c>
      <c r="C150" s="22" t="str">
        <f>FullyVaccinated[[#This Row],[Organization Name ]]</f>
        <v>McCleary School District</v>
      </c>
      <c r="D150" s="22" t="str">
        <f>FullyVaccinated[[#This Row],[Vaccination and Exemption Status]]</f>
        <v>Fully vaccinated</v>
      </c>
      <c r="E150" s="4">
        <f>FullyVaccinated[[#This Row],[Classroom %]]</f>
        <v>0.85</v>
      </c>
      <c r="F150" s="92">
        <f>FullyVaccinated[[#This Row],[Building &amp; District/Central Office %]]</f>
        <v>0.88</v>
      </c>
      <c r="G150" s="93"/>
      <c r="H150" s="27">
        <f>FullyVaccinated[[#This Row],[Organization Overall %]]</f>
        <v>0.86</v>
      </c>
      <c r="I150" s="28" t="str">
        <f>IF(FullyVaccinated[[#This Row],[Data Quality Flag]]&lt;&gt;"NULL",FullyVaccinated[[#This Row],[Data Quality Flag]], "")</f>
        <v/>
      </c>
    </row>
    <row r="151" spans="1:9" x14ac:dyDescent="0.2">
      <c r="A151" s="21" t="str">
        <f>IF(FullyVaccinated[[#This Row],[Educational Service District]]&lt;&gt;"NULL", FullyVaccinated[[#This Row],[Educational Service District]], "")</f>
        <v>Educational Service District 101</v>
      </c>
      <c r="B151" s="22" t="str">
        <f>IF(FullyVaccinated[[#This Row],[County]]&lt;&gt;"NULL", FullyVaccinated[[#This Row],[County]], "")</f>
        <v>Spokane</v>
      </c>
      <c r="C151" s="22" t="str">
        <f>FullyVaccinated[[#This Row],[Organization Name ]]</f>
        <v>Mead School District</v>
      </c>
      <c r="D151" s="22" t="str">
        <f>FullyVaccinated[[#This Row],[Vaccination and Exemption Status]]</f>
        <v>Fully vaccinated</v>
      </c>
      <c r="E151" s="4">
        <f>FullyVaccinated[[#This Row],[Classroom %]]</f>
        <v>0.86</v>
      </c>
      <c r="F151" s="23">
        <f>FullyVaccinated[[#This Row],[Building %]]</f>
        <v>0.8</v>
      </c>
      <c r="G151" s="50">
        <f>FullyVaccinated[[#This Row],[District/Central Office %]]</f>
        <v>0.74</v>
      </c>
      <c r="H151" s="27">
        <f>FullyVaccinated[[#This Row],[Organization Overall %]]</f>
        <v>0.8</v>
      </c>
      <c r="I151" s="28" t="str">
        <f>IF(FullyVaccinated[[#This Row],[Data Quality Flag]]&lt;&gt;"NULL",FullyVaccinated[[#This Row],[Data Quality Flag]], "")</f>
        <v/>
      </c>
    </row>
    <row r="152" spans="1:9" x14ac:dyDescent="0.2">
      <c r="A152" s="21" t="str">
        <f>IF(FullyVaccinated[[#This Row],[Educational Service District]]&lt;&gt;"NULL", FullyVaccinated[[#This Row],[Educational Service District]], "")</f>
        <v>Educational Service District 101</v>
      </c>
      <c r="B152" s="22" t="str">
        <f>IF(FullyVaccinated[[#This Row],[County]]&lt;&gt;"NULL", FullyVaccinated[[#This Row],[County]], "")</f>
        <v>Spokane</v>
      </c>
      <c r="C152" s="22" t="str">
        <f>FullyVaccinated[[#This Row],[Organization Name ]]</f>
        <v>Medical Lake School District</v>
      </c>
      <c r="D152" s="22" t="str">
        <f>FullyVaccinated[[#This Row],[Vaccination and Exemption Status]]</f>
        <v>Fully vaccinated</v>
      </c>
      <c r="E152" s="4">
        <f>FullyVaccinated[[#This Row],[Classroom %]]</f>
        <v>0.89</v>
      </c>
      <c r="F152" s="23">
        <f>FullyVaccinated[[#This Row],[Building %]]</f>
        <v>0.78</v>
      </c>
      <c r="G152" s="50">
        <f>FullyVaccinated[[#This Row],[District/Central Office %]]</f>
        <v>0.83</v>
      </c>
      <c r="H152" s="27">
        <f>FullyVaccinated[[#This Row],[Organization Overall %]]</f>
        <v>0.87</v>
      </c>
      <c r="I152" s="28" t="str">
        <f>IF(FullyVaccinated[[#This Row],[Data Quality Flag]]&lt;&gt;"NULL",FullyVaccinated[[#This Row],[Data Quality Flag]], "")</f>
        <v/>
      </c>
    </row>
    <row r="153" spans="1:9" x14ac:dyDescent="0.2">
      <c r="A153" s="21" t="str">
        <f>IF(FullyVaccinated[[#This Row],[Educational Service District]]&lt;&gt;"NULL", FullyVaccinated[[#This Row],[Educational Service District]], "")</f>
        <v>Puget Sound Educational Service District 121</v>
      </c>
      <c r="B153" s="22" t="str">
        <f>IF(FullyVaccinated[[#This Row],[County]]&lt;&gt;"NULL", FullyVaccinated[[#This Row],[County]], "")</f>
        <v>King</v>
      </c>
      <c r="C153" s="22" t="str">
        <f>FullyVaccinated[[#This Row],[Organization Name ]]</f>
        <v>Mercer Island School District</v>
      </c>
      <c r="D153" s="22" t="str">
        <f>FullyVaccinated[[#This Row],[Vaccination and Exemption Status]]</f>
        <v>Fully vaccinated</v>
      </c>
      <c r="E153" s="4" t="str">
        <f>FullyVaccinated[[#This Row],[Classroom %]]</f>
        <v>99-100%</v>
      </c>
      <c r="F153" s="23" t="str">
        <f>FullyVaccinated[[#This Row],[Building %]]</f>
        <v>99-100%</v>
      </c>
      <c r="G153" s="50">
        <f>FullyVaccinated[[#This Row],[District/Central Office %]]</f>
        <v>0.96</v>
      </c>
      <c r="H153" s="27">
        <f>FullyVaccinated[[#This Row],[Organization Overall %]]</f>
        <v>0.99</v>
      </c>
      <c r="I153" s="28" t="str">
        <f>IF(FullyVaccinated[[#This Row],[Data Quality Flag]]&lt;&gt;"NULL",FullyVaccinated[[#This Row],[Data Quality Flag]], "")</f>
        <v/>
      </c>
    </row>
    <row r="154" spans="1:9" x14ac:dyDescent="0.2">
      <c r="A154" s="21" t="str">
        <f>IF(FullyVaccinated[[#This Row],[Educational Service District]]&lt;&gt;"NULL", FullyVaccinated[[#This Row],[Educational Service District]], "")</f>
        <v>Northwest Educational Service District 189</v>
      </c>
      <c r="B154" s="22" t="str">
        <f>IF(FullyVaccinated[[#This Row],[County]]&lt;&gt;"NULL", FullyVaccinated[[#This Row],[County]], "")</f>
        <v>Whatcom</v>
      </c>
      <c r="C154" s="22" t="str">
        <f>FullyVaccinated[[#This Row],[Organization Name ]]</f>
        <v>Meridian School District</v>
      </c>
      <c r="D154" s="22" t="str">
        <f>FullyVaccinated[[#This Row],[Vaccination and Exemption Status]]</f>
        <v>Fully vaccinated</v>
      </c>
      <c r="E154" s="4">
        <f>FullyVaccinated[[#This Row],[Classroom %]]</f>
        <v>0.91</v>
      </c>
      <c r="F154" s="4">
        <f>FullyVaccinated[[#This Row],[Building %]]</f>
        <v>0.88</v>
      </c>
      <c r="G154" s="50">
        <f>FullyVaccinated[[#This Row],[District/Central Office %]]</f>
        <v>0.89</v>
      </c>
      <c r="H154" s="27">
        <f>FullyVaccinated[[#This Row],[Organization Overall %]]</f>
        <v>0.9</v>
      </c>
      <c r="I154" s="28" t="str">
        <f>IF(FullyVaccinated[[#This Row],[Data Quality Flag]]&lt;&gt;"NULL",FullyVaccinated[[#This Row],[Data Quality Flag]], "")</f>
        <v/>
      </c>
    </row>
    <row r="155" spans="1:9" ht="13.9" customHeight="1" x14ac:dyDescent="0.2">
      <c r="A155" s="21" t="str">
        <f>IF(FullyVaccinated[[#This Row],[Educational Service District]]&lt;&gt;"NULL", FullyVaccinated[[#This Row],[Educational Service District]], "")</f>
        <v>North Central Educational Service District 171</v>
      </c>
      <c r="B155" s="22" t="str">
        <f>IF(FullyVaccinated[[#This Row],[County]]&lt;&gt;"NULL", FullyVaccinated[[#This Row],[County]], "")</f>
        <v>Okanogan</v>
      </c>
      <c r="C155" s="22" t="str">
        <f>FullyVaccinated[[#This Row],[Organization Name ]]</f>
        <v>Methow Valley School District</v>
      </c>
      <c r="D155" s="22" t="str">
        <f>FullyVaccinated[[#This Row],[Vaccination and Exemption Status]]</f>
        <v>Fully vaccinated</v>
      </c>
      <c r="E155" s="4">
        <f>FullyVaccinated[[#This Row],[Classroom %]]</f>
        <v>0.98</v>
      </c>
      <c r="F155" s="23" t="str">
        <f>FullyVaccinated[[#This Row],[Building %]]</f>
        <v>95-100%</v>
      </c>
      <c r="G155" s="50">
        <f>FullyVaccinated[[#This Row],[District/Central Office %]]</f>
        <v>0.82</v>
      </c>
      <c r="H155" s="27" t="str">
        <f>FullyVaccinated[[#This Row],[Organization Overall %]]</f>
        <v>93-94%</v>
      </c>
      <c r="I155" s="28" t="str">
        <f>IF(FullyVaccinated[[#This Row],[Data Quality Flag]]&lt;&gt;"NULL",FullyVaccinated[[#This Row],[Data Quality Flag]], "")</f>
        <v/>
      </c>
    </row>
    <row r="156" spans="1:9" x14ac:dyDescent="0.2">
      <c r="A156" s="21" t="str">
        <f>IF(FullyVaccinated[[#This Row],[Educational Service District]]&lt;&gt;"NULL", FullyVaccinated[[#This Row],[Educational Service District]], "")</f>
        <v>Educational Service District 112</v>
      </c>
      <c r="B156" s="22" t="str">
        <f>IF(FullyVaccinated[[#This Row],[County]]&lt;&gt;"NULL", FullyVaccinated[[#This Row],[County]], "")</f>
        <v>Skamania</v>
      </c>
      <c r="C156" s="22" t="str">
        <f>FullyVaccinated[[#This Row],[Organization Name ]]</f>
        <v>Mill A School District</v>
      </c>
      <c r="D156" s="22" t="str">
        <f>FullyVaccinated[[#This Row],[Vaccination and Exemption Status]]</f>
        <v>Fully vaccinated</v>
      </c>
      <c r="E156" s="4">
        <f>FullyVaccinated[[#This Row],[Classroom %]]</f>
        <v>0.8</v>
      </c>
      <c r="F156" s="92">
        <f>FullyVaccinated[[#This Row],[Building &amp; District/Central Office %]]</f>
        <v>0.82</v>
      </c>
      <c r="G156" s="93"/>
      <c r="H156" s="27">
        <f>FullyVaccinated[[#This Row],[Organization Overall %]]</f>
        <v>0.81</v>
      </c>
      <c r="I156" s="28" t="str">
        <f>IF(FullyVaccinated[[#This Row],[Data Quality Flag]]&lt;&gt;"NULL",FullyVaccinated[[#This Row],[Data Quality Flag]], "")</f>
        <v/>
      </c>
    </row>
    <row r="157" spans="1:9" ht="13.9" customHeight="1" x14ac:dyDescent="0.2">
      <c r="A157" s="21" t="str">
        <f>IF(FullyVaccinated[[#This Row],[Educational Service District]]&lt;&gt;"NULL", FullyVaccinated[[#This Row],[Educational Service District]], "")</f>
        <v>Northwest Educational Service District 189</v>
      </c>
      <c r="B157" s="22" t="str">
        <f>IF(FullyVaccinated[[#This Row],[County]]&lt;&gt;"NULL", FullyVaccinated[[#This Row],[County]], "")</f>
        <v>Snohomish</v>
      </c>
      <c r="C157" s="22" t="str">
        <f>FullyVaccinated[[#This Row],[Organization Name ]]</f>
        <v>Monroe School District</v>
      </c>
      <c r="D157" s="22" t="str">
        <f>FullyVaccinated[[#This Row],[Vaccination and Exemption Status]]</f>
        <v>Fully vaccinated</v>
      </c>
      <c r="E157" s="4">
        <f>FullyVaccinated[[#This Row],[Classroom %]]</f>
        <v>0.91</v>
      </c>
      <c r="F157" s="23">
        <f>FullyVaccinated[[#This Row],[Building %]]</f>
        <v>0.89</v>
      </c>
      <c r="G157" s="50">
        <f>FullyVaccinated[[#This Row],[District/Central Office %]]</f>
        <v>0.88</v>
      </c>
      <c r="H157" s="27">
        <f>FullyVaccinated[[#This Row],[Organization Overall %]]</f>
        <v>0.9</v>
      </c>
      <c r="I157" s="28" t="str">
        <f>IF(FullyVaccinated[[#This Row],[Data Quality Flag]]&lt;&gt;"NULL",FullyVaccinated[[#This Row],[Data Quality Flag]], "")</f>
        <v/>
      </c>
    </row>
    <row r="158" spans="1:9" x14ac:dyDescent="0.2">
      <c r="A158" s="21" t="str">
        <f>IF(FullyVaccinated[[#This Row],[Educational Service District]]&lt;&gt;"NULL", FullyVaccinated[[#This Row],[Educational Service District]], "")</f>
        <v>Capital Region ESD 113</v>
      </c>
      <c r="B158" s="22" t="str">
        <f>IF(FullyVaccinated[[#This Row],[County]]&lt;&gt;"NULL", FullyVaccinated[[#This Row],[County]], "")</f>
        <v>Grays Harbor</v>
      </c>
      <c r="C158" s="22" t="str">
        <f>FullyVaccinated[[#This Row],[Organization Name ]]</f>
        <v>Montesano School District</v>
      </c>
      <c r="D158" s="22" t="str">
        <f>FullyVaccinated[[#This Row],[Vaccination and Exemption Status]]</f>
        <v>Fully vaccinated</v>
      </c>
      <c r="E158" s="4">
        <f>FullyVaccinated[[#This Row],[Classroom %]]</f>
        <v>0.88</v>
      </c>
      <c r="F158" s="92">
        <f>FullyVaccinated[[#This Row],[Building &amp; District/Central Office %]]</f>
        <v>0.85</v>
      </c>
      <c r="G158" s="93"/>
      <c r="H158" s="27">
        <f>FullyVaccinated[[#This Row],[Organization Overall %]]</f>
        <v>0.87</v>
      </c>
      <c r="I158" s="28" t="str">
        <f>IF(FullyVaccinated[[#This Row],[Data Quality Flag]]&lt;&gt;"NULL",FullyVaccinated[[#This Row],[Data Quality Flag]], "")</f>
        <v/>
      </c>
    </row>
    <row r="159" spans="1:9" x14ac:dyDescent="0.2">
      <c r="A159" s="21" t="str">
        <f>IF(FullyVaccinated[[#This Row],[Educational Service District]]&lt;&gt;"NULL", FullyVaccinated[[#This Row],[Educational Service District]], "")</f>
        <v>Capital Region ESD 113</v>
      </c>
      <c r="B159" s="22" t="str">
        <f>IF(FullyVaccinated[[#This Row],[County]]&lt;&gt;"NULL", FullyVaccinated[[#This Row],[County]], "")</f>
        <v>Lewis</v>
      </c>
      <c r="C159" s="22" t="str">
        <f>FullyVaccinated[[#This Row],[Organization Name ]]</f>
        <v>Morton School District</v>
      </c>
      <c r="D159" s="22" t="str">
        <f>FullyVaccinated[[#This Row],[Vaccination and Exemption Status]]</f>
        <v>Fully vaccinated</v>
      </c>
      <c r="E159" s="4">
        <f>FullyVaccinated[[#This Row],[Classroom %]]</f>
        <v>0.44</v>
      </c>
      <c r="F159" s="23">
        <f>FullyVaccinated[[#This Row],[Building %]]</f>
        <v>0.5</v>
      </c>
      <c r="G159" s="50">
        <f>FullyVaccinated[[#This Row],[District/Central Office %]]</f>
        <v>0.57999999999999996</v>
      </c>
      <c r="H159" s="27">
        <f>FullyVaccinated[[#This Row],[Organization Overall %]]</f>
        <v>0.49</v>
      </c>
      <c r="I159" s="28" t="str">
        <f>IF(FullyVaccinated[[#This Row],[Data Quality Flag]]&lt;&gt;"NULL",FullyVaccinated[[#This Row],[Data Quality Flag]], "")</f>
        <v/>
      </c>
    </row>
    <row r="160" spans="1:9" ht="13.9" customHeight="1" x14ac:dyDescent="0.2">
      <c r="A160" s="21" t="str">
        <f>IF(FullyVaccinated[[#This Row],[Educational Service District]]&lt;&gt;"NULL", FullyVaccinated[[#This Row],[Educational Service District]], "")</f>
        <v>North Central Educational Service District 171</v>
      </c>
      <c r="B160" s="22" t="str">
        <f>IF(FullyVaccinated[[#This Row],[County]]&lt;&gt;"NULL", FullyVaccinated[[#This Row],[County]], "")</f>
        <v>Grant</v>
      </c>
      <c r="C160" s="22" t="str">
        <f>FullyVaccinated[[#This Row],[Organization Name ]]</f>
        <v>Moses Lake School District</v>
      </c>
      <c r="D160" s="22" t="str">
        <f>FullyVaccinated[[#This Row],[Vaccination and Exemption Status]]</f>
        <v>Fully vaccinated</v>
      </c>
      <c r="E160" s="4">
        <f>FullyVaccinated[[#This Row],[Classroom %]]</f>
        <v>0.76</v>
      </c>
      <c r="F160" s="23">
        <f>FullyVaccinated[[#This Row],[Building %]]</f>
        <v>0.78</v>
      </c>
      <c r="G160" s="50">
        <f>FullyVaccinated[[#This Row],[District/Central Office %]]</f>
        <v>0.74</v>
      </c>
      <c r="H160" s="27">
        <f>FullyVaccinated[[#This Row],[Organization Overall %]]</f>
        <v>0.76</v>
      </c>
      <c r="I160" s="28" t="str">
        <f>IF(FullyVaccinated[[#This Row],[Data Quality Flag]]&lt;&gt;"NULL",FullyVaccinated[[#This Row],[Data Quality Flag]], "")</f>
        <v/>
      </c>
    </row>
    <row r="161" spans="1:9" x14ac:dyDescent="0.2">
      <c r="A161" s="21" t="str">
        <f>IF(FullyVaccinated[[#This Row],[Educational Service District]]&lt;&gt;"NULL", FullyVaccinated[[#This Row],[Educational Service District]], "")</f>
        <v>Capital Region ESD 113</v>
      </c>
      <c r="B161" s="22" t="str">
        <f>IF(FullyVaccinated[[#This Row],[County]]&lt;&gt;"NULL", FullyVaccinated[[#This Row],[County]], "")</f>
        <v>Lewis</v>
      </c>
      <c r="C161" s="22" t="str">
        <f>FullyVaccinated[[#This Row],[Organization Name ]]</f>
        <v>Mossyrock School District</v>
      </c>
      <c r="D161" s="22" t="str">
        <f>FullyVaccinated[[#This Row],[Vaccination and Exemption Status]]</f>
        <v>Fully vaccinated</v>
      </c>
      <c r="E161" s="4">
        <f>FullyVaccinated[[#This Row],[Classroom %]]</f>
        <v>0.76</v>
      </c>
      <c r="F161" s="92">
        <f>FullyVaccinated[[#This Row],[Building &amp; District/Central Office %]]</f>
        <v>0.53</v>
      </c>
      <c r="G161" s="93"/>
      <c r="H161" s="27">
        <f>FullyVaccinated[[#This Row],[Organization Overall %]]</f>
        <v>0.69</v>
      </c>
      <c r="I161" s="28" t="str">
        <f>IF(FullyVaccinated[[#This Row],[Data Quality Flag]]&lt;&gt;"NULL",FullyVaccinated[[#This Row],[Data Quality Flag]], "")</f>
        <v/>
      </c>
    </row>
    <row r="162" spans="1:9" x14ac:dyDescent="0.2">
      <c r="A162" s="21" t="str">
        <f>IF(FullyVaccinated[[#This Row],[Educational Service District]]&lt;&gt;"NULL", FullyVaccinated[[#This Row],[Educational Service District]], "")</f>
        <v>Educational Service District 105</v>
      </c>
      <c r="B162" s="22" t="str">
        <f>IF(FullyVaccinated[[#This Row],[County]]&lt;&gt;"NULL", FullyVaccinated[[#This Row],[County]], "")</f>
        <v>Yakima</v>
      </c>
      <c r="C162" s="22" t="str">
        <f>FullyVaccinated[[#This Row],[Organization Name ]]</f>
        <v>Mount Adams School District</v>
      </c>
      <c r="D162" s="22" t="str">
        <f>FullyVaccinated[[#This Row],[Vaccination and Exemption Status]]</f>
        <v>Fully vaccinated</v>
      </c>
      <c r="E162" s="4">
        <f>FullyVaccinated[[#This Row],[Classroom %]]</f>
        <v>0.8</v>
      </c>
      <c r="F162" s="4" t="str">
        <f>FullyVaccinated[[#This Row],[Building %]]</f>
        <v>96-100%</v>
      </c>
      <c r="G162" s="50">
        <f>FullyVaccinated[[#This Row],[District/Central Office %]]</f>
        <v>0.69</v>
      </c>
      <c r="H162" s="27">
        <f>FullyVaccinated[[#This Row],[Organization Overall %]]</f>
        <v>0.81</v>
      </c>
      <c r="I162" s="28" t="str">
        <f>IF(FullyVaccinated[[#This Row],[Data Quality Flag]]&lt;&gt;"NULL",FullyVaccinated[[#This Row],[Data Quality Flag]], "")</f>
        <v/>
      </c>
    </row>
    <row r="163" spans="1:9" ht="13.9" customHeight="1" x14ac:dyDescent="0.2">
      <c r="A163" s="21" t="str">
        <f>IF(FullyVaccinated[[#This Row],[Educational Service District]]&lt;&gt;"NULL", FullyVaccinated[[#This Row],[Educational Service District]], "")</f>
        <v>Northwest Educational Service District 189</v>
      </c>
      <c r="B163" s="22" t="str">
        <f>IF(FullyVaccinated[[#This Row],[County]]&lt;&gt;"NULL", FullyVaccinated[[#This Row],[County]], "")</f>
        <v>Whatcom</v>
      </c>
      <c r="C163" s="22" t="str">
        <f>FullyVaccinated[[#This Row],[Organization Name ]]</f>
        <v>Mount Baker School District</v>
      </c>
      <c r="D163" s="22" t="str">
        <f>FullyVaccinated[[#This Row],[Vaccination and Exemption Status]]</f>
        <v>Fully vaccinated</v>
      </c>
      <c r="E163" s="4">
        <f>FullyVaccinated[[#This Row],[Classroom %]]</f>
        <v>0.9</v>
      </c>
      <c r="F163" s="23">
        <f>FullyVaccinated[[#This Row],[Building %]]</f>
        <v>0.78</v>
      </c>
      <c r="G163" s="50" t="str">
        <f>FullyVaccinated[[#This Row],[District/Central Office %]]</f>
        <v>92-100%</v>
      </c>
      <c r="H163" s="27">
        <f>FullyVaccinated[[#This Row],[Organization Overall %]]</f>
        <v>0.85</v>
      </c>
      <c r="I163" s="28" t="str">
        <f>IF(FullyVaccinated[[#This Row],[Data Quality Flag]]&lt;&gt;"NULL",FullyVaccinated[[#This Row],[Data Quality Flag]], "")</f>
        <v/>
      </c>
    </row>
    <row r="164" spans="1:9" x14ac:dyDescent="0.2">
      <c r="A164" s="21" t="str">
        <f>IF(FullyVaccinated[[#This Row],[Educational Service District]]&lt;&gt;"NULL", FullyVaccinated[[#This Row],[Educational Service District]], "")</f>
        <v>Educational Service District 112</v>
      </c>
      <c r="B164" s="22" t="str">
        <f>IF(FullyVaccinated[[#This Row],[County]]&lt;&gt;"NULL", FullyVaccinated[[#This Row],[County]], "")</f>
        <v>Skamania</v>
      </c>
      <c r="C164" s="22" t="str">
        <f>FullyVaccinated[[#This Row],[Organization Name ]]</f>
        <v>Mount Pleasant &amp; Skamania School Districts</v>
      </c>
      <c r="D164" s="22" t="str">
        <f>FullyVaccinated[[#This Row],[Vaccination and Exemption Status]]</f>
        <v>Fully vaccinated</v>
      </c>
      <c r="E164" s="92">
        <f>FullyVaccinated[[#This Row],[Classroom, Building, &amp; District/Central Office %]]</f>
        <v>0.87</v>
      </c>
      <c r="F164" s="94"/>
      <c r="G164" s="93"/>
      <c r="H164" s="27">
        <f>FullyVaccinated[[#This Row],[Organization Overall %]]</f>
        <v>0.87</v>
      </c>
      <c r="I164" s="28" t="str">
        <f>IF(FullyVaccinated[[#This Row],[Data Quality Flag]]&lt;&gt;"NULL",FullyVaccinated[[#This Row],[Data Quality Flag]], "")</f>
        <v/>
      </c>
    </row>
    <row r="165" spans="1:9" x14ac:dyDescent="0.2">
      <c r="A165" s="21" t="str">
        <f>IF(FullyVaccinated[[#This Row],[Educational Service District]]&lt;&gt;"NULL", FullyVaccinated[[#This Row],[Educational Service District]], "")</f>
        <v>Northwest Educational Service District 189</v>
      </c>
      <c r="B165" s="22" t="str">
        <f>IF(FullyVaccinated[[#This Row],[County]]&lt;&gt;"NULL", FullyVaccinated[[#This Row],[County]], "")</f>
        <v>Skagit</v>
      </c>
      <c r="C165" s="22" t="str">
        <f>FullyVaccinated[[#This Row],[Organization Name ]]</f>
        <v>Mount Vernon School District</v>
      </c>
      <c r="D165" s="22" t="str">
        <f>FullyVaccinated[[#This Row],[Vaccination and Exemption Status]]</f>
        <v>Fully vaccinated</v>
      </c>
      <c r="E165" s="4">
        <f>FullyVaccinated[[#This Row],[Classroom %]]</f>
        <v>0.94</v>
      </c>
      <c r="F165" s="23">
        <f>FullyVaccinated[[#This Row],[Building %]]</f>
        <v>0.86</v>
      </c>
      <c r="G165" s="50" t="str">
        <f>FullyVaccinated[[#This Row],[District/Central Office %]]</f>
        <v>97-100%</v>
      </c>
      <c r="H165" s="27">
        <f>FullyVaccinated[[#This Row],[Organization Overall %]]</f>
        <v>0.92</v>
      </c>
      <c r="I165" s="28" t="str">
        <f>IF(FullyVaccinated[[#This Row],[Data Quality Flag]]&lt;&gt;"NULL",FullyVaccinated[[#This Row],[Data Quality Flag]], "")</f>
        <v/>
      </c>
    </row>
    <row r="166" spans="1:9" x14ac:dyDescent="0.2">
      <c r="A166" s="21" t="str">
        <f>IF(FullyVaccinated[[#This Row],[Educational Service District]]&lt;&gt;"NULL", FullyVaccinated[[#This Row],[Educational Service District]], "")</f>
        <v>Northwest Educational Service District 189</v>
      </c>
      <c r="B166" s="22" t="str">
        <f>IF(FullyVaccinated[[#This Row],[County]]&lt;&gt;"NULL", FullyVaccinated[[#This Row],[County]], "")</f>
        <v>Snohomish</v>
      </c>
      <c r="C166" s="22" t="str">
        <f>FullyVaccinated[[#This Row],[Organization Name ]]</f>
        <v>Mukilteo School District</v>
      </c>
      <c r="D166" s="22" t="str">
        <f>FullyVaccinated[[#This Row],[Vaccination and Exemption Status]]</f>
        <v>Fully vaccinated</v>
      </c>
      <c r="E166" s="4">
        <f>FullyVaccinated[[#This Row],[Classroom %]]</f>
        <v>0.94</v>
      </c>
      <c r="F166" s="4">
        <f>FullyVaccinated[[#This Row],[Building %]]</f>
        <v>0.95</v>
      </c>
      <c r="G166" s="50">
        <f>FullyVaccinated[[#This Row],[District/Central Office %]]</f>
        <v>0.95</v>
      </c>
      <c r="H166" s="27">
        <f>FullyVaccinated[[#This Row],[Organization Overall %]]</f>
        <v>0.95</v>
      </c>
      <c r="I166" s="28" t="str">
        <f>IF(FullyVaccinated[[#This Row],[Data Quality Flag]]&lt;&gt;"NULL",FullyVaccinated[[#This Row],[Data Quality Flag]], "")</f>
        <v/>
      </c>
    </row>
    <row r="167" spans="1:9" ht="13.9" customHeight="1" x14ac:dyDescent="0.2">
      <c r="A167" s="21" t="str">
        <f>IF(FullyVaccinated[[#This Row],[Educational Service District]]&lt;&gt;"NULL", FullyVaccinated[[#This Row],[Educational Service District]], "")</f>
        <v>Educational Service District 105</v>
      </c>
      <c r="B167" s="22" t="str">
        <f>IF(FullyVaccinated[[#This Row],[County]]&lt;&gt;"NULL", FullyVaccinated[[#This Row],[County]], "")</f>
        <v>Yakima</v>
      </c>
      <c r="C167" s="22" t="str">
        <f>FullyVaccinated[[#This Row],[Organization Name ]]</f>
        <v>Naches Valley School District</v>
      </c>
      <c r="D167" s="22" t="str">
        <f>FullyVaccinated[[#This Row],[Vaccination and Exemption Status]]</f>
        <v>Fully vaccinated</v>
      </c>
      <c r="E167" s="4">
        <f>FullyVaccinated[[#This Row],[Classroom %]]</f>
        <v>0.8</v>
      </c>
      <c r="F167" s="23">
        <f>FullyVaccinated[[#This Row],[Building %]]</f>
        <v>0.6</v>
      </c>
      <c r="G167" s="50">
        <f>FullyVaccinated[[#This Row],[District/Central Office %]]</f>
        <v>0.64</v>
      </c>
      <c r="H167" s="27">
        <f>FullyVaccinated[[#This Row],[Organization Overall %]]</f>
        <v>0.73</v>
      </c>
      <c r="I167" s="28" t="str">
        <f>IF(FullyVaccinated[[#This Row],[Data Quality Flag]]&lt;&gt;"NULL",FullyVaccinated[[#This Row],[Data Quality Flag]], "")</f>
        <v/>
      </c>
    </row>
    <row r="168" spans="1:9" ht="13.9" customHeight="1" x14ac:dyDescent="0.2">
      <c r="A168" s="21" t="str">
        <f>IF(FullyVaccinated[[#This Row],[Educational Service District]]&lt;&gt;"NULL", FullyVaccinated[[#This Row],[Educational Service District]], "")</f>
        <v>Capital Region ESD 113</v>
      </c>
      <c r="B168" s="22" t="str">
        <f>IF(FullyVaccinated[[#This Row],[County]]&lt;&gt;"NULL", FullyVaccinated[[#This Row],[County]], "")</f>
        <v>Lewis</v>
      </c>
      <c r="C168" s="22" t="str">
        <f>FullyVaccinated[[#This Row],[Organization Name ]]</f>
        <v>Napavine School District</v>
      </c>
      <c r="D168" s="22" t="str">
        <f>FullyVaccinated[[#This Row],[Vaccination and Exemption Status]]</f>
        <v>Fully vaccinated</v>
      </c>
      <c r="E168" s="4">
        <f>FullyVaccinated[[#This Row],[Classroom %]]</f>
        <v>0.96</v>
      </c>
      <c r="F168" s="92">
        <f>FullyVaccinated[[#This Row],[Building &amp; District/Central Office %]]</f>
        <v>0.77</v>
      </c>
      <c r="G168" s="93"/>
      <c r="H168" s="27">
        <f>FullyVaccinated[[#This Row],[Organization Overall %]]</f>
        <v>0.88</v>
      </c>
      <c r="I168" s="28" t="str">
        <f>IF(FullyVaccinated[[#This Row],[Data Quality Flag]]&lt;&gt;"NULL",FullyVaccinated[[#This Row],[Data Quality Flag]], "")</f>
        <v/>
      </c>
    </row>
    <row r="169" spans="1:9" ht="13.9" customHeight="1" x14ac:dyDescent="0.2">
      <c r="A169" s="21" t="str">
        <f>IF(FullyVaccinated[[#This Row],[Educational Service District]]&lt;&gt;"NULL", FullyVaccinated[[#This Row],[Educational Service District]], "")</f>
        <v>Educational Service District 112</v>
      </c>
      <c r="B169" s="22" t="str">
        <f>IF(FullyVaccinated[[#This Row],[County]]&lt;&gt;"NULL", FullyVaccinated[[#This Row],[County]], "")</f>
        <v>Pacific</v>
      </c>
      <c r="C169" s="22" t="str">
        <f>FullyVaccinated[[#This Row],[Organization Name ]]</f>
        <v>Naselle-Grays River Valley School District</v>
      </c>
      <c r="D169" s="22" t="str">
        <f>FullyVaccinated[[#This Row],[Vaccination and Exemption Status]]</f>
        <v>Fully vaccinated</v>
      </c>
      <c r="E169" s="4">
        <f>FullyVaccinated[[#This Row],[Classroom %]]</f>
        <v>0.86</v>
      </c>
      <c r="F169" s="92">
        <f>FullyVaccinated[[#This Row],[Building &amp; District/Central Office %]]</f>
        <v>0.74</v>
      </c>
      <c r="G169" s="93"/>
      <c r="H169" s="27">
        <f>FullyVaccinated[[#This Row],[Organization Overall %]]</f>
        <v>0.81</v>
      </c>
      <c r="I169" s="28" t="str">
        <f>IF(FullyVaccinated[[#This Row],[Data Quality Flag]]&lt;&gt;"NULL",FullyVaccinated[[#This Row],[Data Quality Flag]], "")</f>
        <v/>
      </c>
    </row>
    <row r="170" spans="1:9" ht="13.9" customHeight="1" x14ac:dyDescent="0.2">
      <c r="A170" s="21" t="str">
        <f>IF(FullyVaccinated[[#This Row],[Educational Service District]]&lt;&gt;"NULL", FullyVaccinated[[#This Row],[Educational Service District]], "")</f>
        <v>North Central Educational Service District 171</v>
      </c>
      <c r="B170" s="22" t="str">
        <f>IF(FullyVaccinated[[#This Row],[County]]&lt;&gt;"NULL", FullyVaccinated[[#This Row],[County]], "")</f>
        <v>Okanogan</v>
      </c>
      <c r="C170" s="22" t="str">
        <f>FullyVaccinated[[#This Row],[Organization Name ]]</f>
        <v>Nespelem School District #14</v>
      </c>
      <c r="D170" s="22" t="str">
        <f>FullyVaccinated[[#This Row],[Vaccination and Exemption Status]]</f>
        <v>Fully vaccinated</v>
      </c>
      <c r="E170" s="92">
        <f>FullyVaccinated[[#This Row],[Classroom, Building, &amp; District/Central Office %]]</f>
        <v>0.8</v>
      </c>
      <c r="F170" s="94"/>
      <c r="G170" s="93"/>
      <c r="H170" s="27">
        <f>FullyVaccinated[[#This Row],[Organization Overall %]]</f>
        <v>0.8</v>
      </c>
      <c r="I170" s="28" t="str">
        <f>IF(FullyVaccinated[[#This Row],[Data Quality Flag]]&lt;&gt;"NULL",FullyVaccinated[[#This Row],[Data Quality Flag]], "")</f>
        <v/>
      </c>
    </row>
    <row r="171" spans="1:9" ht="13.9" customHeight="1" x14ac:dyDescent="0.2">
      <c r="A171" s="21" t="str">
        <f>IF(FullyVaccinated[[#This Row],[Educational Service District]]&lt;&gt;"NULL", FullyVaccinated[[#This Row],[Educational Service District]], "")</f>
        <v>Educational Service District 101</v>
      </c>
      <c r="B171" s="22" t="str">
        <f>IF(FullyVaccinated[[#This Row],[County]]&lt;&gt;"NULL", FullyVaccinated[[#This Row],[County]], "")</f>
        <v>Pend Oreille</v>
      </c>
      <c r="C171" s="22" t="str">
        <f>FullyVaccinated[[#This Row],[Organization Name ]]</f>
        <v>Newport School District</v>
      </c>
      <c r="D171" s="22" t="str">
        <f>FullyVaccinated[[#This Row],[Vaccination and Exemption Status]]</f>
        <v>Fully vaccinated</v>
      </c>
      <c r="E171" s="4">
        <f>FullyVaccinated[[#This Row],[Classroom %]]</f>
        <v>0.63</v>
      </c>
      <c r="F171" s="92">
        <f>FullyVaccinated[[#This Row],[Building &amp; District/Central Office %]]</f>
        <v>0.54</v>
      </c>
      <c r="G171" s="93"/>
      <c r="H171" s="27">
        <f>FullyVaccinated[[#This Row],[Organization Overall %]]</f>
        <v>0.6</v>
      </c>
      <c r="I171" s="28" t="str">
        <f>IF(FullyVaccinated[[#This Row],[Data Quality Flag]]&lt;&gt;"NULL",FullyVaccinated[[#This Row],[Data Quality Flag]], "")</f>
        <v/>
      </c>
    </row>
    <row r="172" spans="1:9" x14ac:dyDescent="0.2">
      <c r="A172" s="21" t="str">
        <f>IF(FullyVaccinated[[#This Row],[Educational Service District]]&lt;&gt;"NULL", FullyVaccinated[[#This Row],[Educational Service District]], "")</f>
        <v>Educational Service District 101</v>
      </c>
      <c r="B172" s="22" t="str">
        <f>IF(FullyVaccinated[[#This Row],[County]]&lt;&gt;"NULL", FullyVaccinated[[#This Row],[County]], "")</f>
        <v>Spokane</v>
      </c>
      <c r="C172" s="22" t="str">
        <f>FullyVaccinated[[#This Row],[Organization Name ]]</f>
        <v>Nine Mile Falls School District</v>
      </c>
      <c r="D172" s="22" t="str">
        <f>FullyVaccinated[[#This Row],[Vaccination and Exemption Status]]</f>
        <v>Fully vaccinated</v>
      </c>
      <c r="E172" s="4">
        <f>FullyVaccinated[[#This Row],[Classroom %]]</f>
        <v>0.79</v>
      </c>
      <c r="F172" s="92">
        <f>FullyVaccinated[[#This Row],[Building &amp; District/Central Office %]]</f>
        <v>0.79</v>
      </c>
      <c r="G172" s="93"/>
      <c r="H172" s="27">
        <f>FullyVaccinated[[#This Row],[Organization Overall %]]</f>
        <v>0.79</v>
      </c>
      <c r="I172" s="28" t="str">
        <f>IF(FullyVaccinated[[#This Row],[Data Quality Flag]]&lt;&gt;"NULL",FullyVaccinated[[#This Row],[Data Quality Flag]], "")</f>
        <v/>
      </c>
    </row>
    <row r="173" spans="1:9" x14ac:dyDescent="0.2">
      <c r="A173" s="21" t="str">
        <f>IF(FullyVaccinated[[#This Row],[Educational Service District]]&lt;&gt;"NULL", FullyVaccinated[[#This Row],[Educational Service District]], "")</f>
        <v>Northwest Educational Service District 189</v>
      </c>
      <c r="B173" s="22" t="str">
        <f>IF(FullyVaccinated[[#This Row],[County]]&lt;&gt;"NULL", FullyVaccinated[[#This Row],[County]], "")</f>
        <v>Whatcom</v>
      </c>
      <c r="C173" s="22" t="str">
        <f>FullyVaccinated[[#This Row],[Organization Name ]]</f>
        <v>Nooksack Valley School District</v>
      </c>
      <c r="D173" s="22" t="str">
        <f>FullyVaccinated[[#This Row],[Vaccination and Exemption Status]]</f>
        <v>Fully vaccinated</v>
      </c>
      <c r="E173" s="4">
        <f>FullyVaccinated[[#This Row],[Classroom %]]</f>
        <v>0.85</v>
      </c>
      <c r="F173" s="23">
        <f>FullyVaccinated[[#This Row],[Building %]]</f>
        <v>0.75</v>
      </c>
      <c r="G173" s="50">
        <f>FullyVaccinated[[#This Row],[District/Central Office %]]</f>
        <v>0.92</v>
      </c>
      <c r="H173" s="27">
        <f>FullyVaccinated[[#This Row],[Organization Overall %]]</f>
        <v>0.83</v>
      </c>
      <c r="I173" s="28" t="str">
        <f>IF(FullyVaccinated[[#This Row],[Data Quality Flag]]&lt;&gt;"NULL",FullyVaccinated[[#This Row],[Data Quality Flag]], "")</f>
        <v/>
      </c>
    </row>
    <row r="174" spans="1:9" x14ac:dyDescent="0.2">
      <c r="A174" s="21" t="str">
        <f>IF(FullyVaccinated[[#This Row],[Educational Service District]]&lt;&gt;"NULL", FullyVaccinated[[#This Row],[Educational Service District]], "")</f>
        <v>Capital Region ESD 113</v>
      </c>
      <c r="B174" s="22" t="str">
        <f>IF(FullyVaccinated[[#This Row],[County]]&lt;&gt;"NULL", FullyVaccinated[[#This Row],[County]], "")</f>
        <v>Grays Harbor</v>
      </c>
      <c r="C174" s="22" t="str">
        <f>FullyVaccinated[[#This Row],[Organization Name ]]</f>
        <v>North Beach School District</v>
      </c>
      <c r="D174" s="22" t="str">
        <f>FullyVaccinated[[#This Row],[Vaccination and Exemption Status]]</f>
        <v>Fully vaccinated</v>
      </c>
      <c r="E174" s="4">
        <f>FullyVaccinated[[#This Row],[Classroom %]]</f>
        <v>0.95</v>
      </c>
      <c r="F174" s="4" t="str">
        <f>FullyVaccinated[[#This Row],[Building %]]</f>
        <v>95-100%</v>
      </c>
      <c r="G174" s="50" t="str">
        <f>FullyVaccinated[[#This Row],[District/Central Office %]]</f>
        <v>97-100%</v>
      </c>
      <c r="H174" s="27">
        <f>FullyVaccinated[[#This Row],[Organization Overall %]]</f>
        <v>0.96</v>
      </c>
      <c r="I174" s="28" t="str">
        <f>IF(FullyVaccinated[[#This Row],[Data Quality Flag]]&lt;&gt;"NULL",FullyVaccinated[[#This Row],[Data Quality Flag]], "")</f>
        <v/>
      </c>
    </row>
    <row r="175" spans="1:9" x14ac:dyDescent="0.2">
      <c r="A175" s="21" t="str">
        <f>IF(FullyVaccinated[[#This Row],[Educational Service District]]&lt;&gt;"NULL", FullyVaccinated[[#This Row],[Educational Service District]], "")</f>
        <v>Educational Service District 123</v>
      </c>
      <c r="B175" s="22" t="str">
        <f>IF(FullyVaccinated[[#This Row],[County]]&lt;&gt;"NULL", FullyVaccinated[[#This Row],[County]], "")</f>
        <v>Franklin</v>
      </c>
      <c r="C175" s="22" t="str">
        <f>FullyVaccinated[[#This Row],[Organization Name ]]</f>
        <v>North Franklin School District</v>
      </c>
      <c r="D175" s="22" t="str">
        <f>FullyVaccinated[[#This Row],[Vaccination and Exemption Status]]</f>
        <v>Fully vaccinated</v>
      </c>
      <c r="E175" s="4">
        <f>FullyVaccinated[[#This Row],[Classroom %]]</f>
        <v>0.7</v>
      </c>
      <c r="F175" s="23">
        <f>FullyVaccinated[[#This Row],[Building %]]</f>
        <v>0.66</v>
      </c>
      <c r="G175" s="50">
        <f>FullyVaccinated[[#This Row],[District/Central Office %]]</f>
        <v>0.75</v>
      </c>
      <c r="H175" s="27">
        <f>FullyVaccinated[[#This Row],[Organization Overall %]]</f>
        <v>0.7</v>
      </c>
      <c r="I175" s="28" t="str">
        <f>IF(FullyVaccinated[[#This Row],[Data Quality Flag]]&lt;&gt;"NULL",FullyVaccinated[[#This Row],[Data Quality Flag]], "")</f>
        <v/>
      </c>
    </row>
    <row r="176" spans="1:9" x14ac:dyDescent="0.2">
      <c r="A176" s="21" t="str">
        <f>IF(FullyVaccinated[[#This Row],[Educational Service District]]&lt;&gt;"NULL", FullyVaccinated[[#This Row],[Educational Service District]], "")</f>
        <v>Olympic Educational Service District 114</v>
      </c>
      <c r="B176" s="22" t="str">
        <f>IF(FullyVaccinated[[#This Row],[County]]&lt;&gt;"NULL", FullyVaccinated[[#This Row],[County]], "")</f>
        <v>Kitsap</v>
      </c>
      <c r="C176" s="22" t="str">
        <f>FullyVaccinated[[#This Row],[Organization Name ]]</f>
        <v>North Kitsap School District</v>
      </c>
      <c r="D176" s="22" t="str">
        <f>FullyVaccinated[[#This Row],[Vaccination and Exemption Status]]</f>
        <v>Fully vaccinated</v>
      </c>
      <c r="E176" s="4">
        <f>FullyVaccinated[[#This Row],[Classroom %]]</f>
        <v>0.95</v>
      </c>
      <c r="F176" s="23">
        <f>FullyVaccinated[[#This Row],[Building %]]</f>
        <v>0.97</v>
      </c>
      <c r="G176" s="50">
        <f>FullyVaccinated[[#This Row],[District/Central Office %]]</f>
        <v>0.9</v>
      </c>
      <c r="H176" s="27">
        <f>FullyVaccinated[[#This Row],[Organization Overall %]]</f>
        <v>0.94</v>
      </c>
      <c r="I176" s="28" t="str">
        <f>IF(FullyVaccinated[[#This Row],[Data Quality Flag]]&lt;&gt;"NULL",FullyVaccinated[[#This Row],[Data Quality Flag]], "")</f>
        <v/>
      </c>
    </row>
    <row r="177" spans="1:9" ht="13.9" customHeight="1" x14ac:dyDescent="0.2">
      <c r="A177" s="21" t="str">
        <f>IF(FullyVaccinated[[#This Row],[Educational Service District]]&lt;&gt;"NULL", FullyVaccinated[[#This Row],[Educational Service District]], "")</f>
        <v>Olympic Educational Service District 114</v>
      </c>
      <c r="B177" s="22" t="str">
        <f>IF(FullyVaccinated[[#This Row],[County]]&lt;&gt;"NULL", FullyVaccinated[[#This Row],[County]], "")</f>
        <v>Mason</v>
      </c>
      <c r="C177" s="22" t="str">
        <f>FullyVaccinated[[#This Row],[Organization Name ]]</f>
        <v>North Mason School District</v>
      </c>
      <c r="D177" s="22" t="str">
        <f>FullyVaccinated[[#This Row],[Vaccination and Exemption Status]]</f>
        <v>Fully vaccinated</v>
      </c>
      <c r="E177" s="4">
        <f>FullyVaccinated[[#This Row],[Classroom %]]</f>
        <v>0.9</v>
      </c>
      <c r="F177" s="23">
        <f>FullyVaccinated[[#This Row],[Building %]]</f>
        <v>0.85</v>
      </c>
      <c r="G177" s="50">
        <f>FullyVaccinated[[#This Row],[District/Central Office %]]</f>
        <v>0.86</v>
      </c>
      <c r="H177" s="27">
        <f>FullyVaccinated[[#This Row],[Organization Overall %]]</f>
        <v>0.88</v>
      </c>
      <c r="I177" s="28" t="str">
        <f>IF(FullyVaccinated[[#This Row],[Data Quality Flag]]&lt;&gt;"NULL",FullyVaccinated[[#This Row],[Data Quality Flag]], "")</f>
        <v/>
      </c>
    </row>
    <row r="178" spans="1:9" x14ac:dyDescent="0.2">
      <c r="A178" s="21" t="str">
        <f>IF(FullyVaccinated[[#This Row],[Educational Service District]]&lt;&gt;"NULL", FullyVaccinated[[#This Row],[Educational Service District]], "")</f>
        <v>Capital Region ESD 113</v>
      </c>
      <c r="B178" s="22" t="str">
        <f>IF(FullyVaccinated[[#This Row],[County]]&lt;&gt;"NULL", FullyVaccinated[[#This Row],[County]], "")</f>
        <v>Pacific</v>
      </c>
      <c r="C178" s="22" t="str">
        <f>FullyVaccinated[[#This Row],[Organization Name ]]</f>
        <v>North River School District</v>
      </c>
      <c r="D178" s="22" t="str">
        <f>FullyVaccinated[[#This Row],[Vaccination and Exemption Status]]</f>
        <v>Fully vaccinated</v>
      </c>
      <c r="E178" s="4">
        <f>FullyVaccinated[[#This Row],[Classroom %]]</f>
        <v>0.64</v>
      </c>
      <c r="F178" s="92">
        <f>FullyVaccinated[[#This Row],[Building &amp; District/Central Office %]]</f>
        <v>0.2</v>
      </c>
      <c r="G178" s="93"/>
      <c r="H178" s="27">
        <f>FullyVaccinated[[#This Row],[Organization Overall %]]</f>
        <v>0.43</v>
      </c>
      <c r="I178" s="28" t="str">
        <f>IF(FullyVaccinated[[#This Row],[Data Quality Flag]]&lt;&gt;"NULL",FullyVaccinated[[#This Row],[Data Quality Flag]], "")</f>
        <v/>
      </c>
    </row>
    <row r="179" spans="1:9" ht="13.9" customHeight="1" x14ac:dyDescent="0.2">
      <c r="A179" s="21" t="str">
        <f>IF(FullyVaccinated[[#This Row],[Educational Service District]]&lt;&gt;"NULL", FullyVaccinated[[#This Row],[Educational Service District]], "")</f>
        <v>Capital Region ESD 113</v>
      </c>
      <c r="B179" s="22" t="str">
        <f>IF(FullyVaccinated[[#This Row],[County]]&lt;&gt;"NULL", FullyVaccinated[[#This Row],[County]], "")</f>
        <v>Thurston</v>
      </c>
      <c r="C179" s="22" t="str">
        <f>FullyVaccinated[[#This Row],[Organization Name ]]</f>
        <v>North Thurston Public Schools</v>
      </c>
      <c r="D179" s="22" t="str">
        <f>FullyVaccinated[[#This Row],[Vaccination and Exemption Status]]</f>
        <v>Fully vaccinated</v>
      </c>
      <c r="E179" s="4">
        <f>FullyVaccinated[[#This Row],[Classroom %]]</f>
        <v>0.95</v>
      </c>
      <c r="F179" s="23">
        <f>FullyVaccinated[[#This Row],[Building %]]</f>
        <v>0.93</v>
      </c>
      <c r="G179" s="50">
        <f>FullyVaccinated[[#This Row],[District/Central Office %]]</f>
        <v>0.97</v>
      </c>
      <c r="H179" s="27">
        <f>FullyVaccinated[[#This Row],[Organization Overall %]]</f>
        <v>0.94</v>
      </c>
      <c r="I179" s="28" t="str">
        <f>IF(FullyVaccinated[[#This Row],[Data Quality Flag]]&lt;&gt;"NULL",FullyVaccinated[[#This Row],[Data Quality Flag]], "")</f>
        <v/>
      </c>
    </row>
    <row r="180" spans="1:9" x14ac:dyDescent="0.2">
      <c r="A180" s="21" t="str">
        <f>IF(FullyVaccinated[[#This Row],[Educational Service District]]&lt;&gt;"NULL", FullyVaccinated[[#This Row],[Educational Service District]], "")</f>
        <v>Educational Service District 101</v>
      </c>
      <c r="B180" s="22" t="str">
        <f>IF(FullyVaccinated[[#This Row],[County]]&lt;&gt;"NULL", FullyVaccinated[[#This Row],[County]], "")</f>
        <v>Stevens</v>
      </c>
      <c r="C180" s="22" t="str">
        <f>FullyVaccinated[[#This Row],[Organization Name ]]</f>
        <v>Northport School District</v>
      </c>
      <c r="D180" s="22" t="str">
        <f>FullyVaccinated[[#This Row],[Vaccination and Exemption Status]]</f>
        <v>Fully vaccinated</v>
      </c>
      <c r="E180" s="4">
        <f>FullyVaccinated[[#This Row],[Classroom %]]</f>
        <v>0.77</v>
      </c>
      <c r="F180" s="92">
        <f>FullyVaccinated[[#This Row],[Building &amp; District/Central Office %]]</f>
        <v>0.64</v>
      </c>
      <c r="G180" s="93"/>
      <c r="H180" s="27">
        <f>FullyVaccinated[[#This Row],[Organization Overall %]]</f>
        <v>0.73</v>
      </c>
      <c r="I180" s="28" t="str">
        <f>IF(FullyVaccinated[[#This Row],[Data Quality Flag]]&lt;&gt;"NULL",FullyVaccinated[[#This Row],[Data Quality Flag]], "")</f>
        <v/>
      </c>
    </row>
    <row r="181" spans="1:9" x14ac:dyDescent="0.2">
      <c r="A181" s="21" t="str">
        <f>IF(FullyVaccinated[[#This Row],[Educational Service District]]&lt;&gt;"NULL", FullyVaccinated[[#This Row],[Educational Service District]], "")</f>
        <v>Puget Sound Educational Service District 121</v>
      </c>
      <c r="B181" s="22" t="str">
        <f>IF(FullyVaccinated[[#This Row],[County]]&lt;&gt;"NULL", FullyVaccinated[[#This Row],[County]], "")</f>
        <v>King</v>
      </c>
      <c r="C181" s="22" t="str">
        <f>FullyVaccinated[[#This Row],[Organization Name ]]</f>
        <v>Northshore School District</v>
      </c>
      <c r="D181" s="22" t="str">
        <f>FullyVaccinated[[#This Row],[Vaccination and Exemption Status]]</f>
        <v>Fully vaccinated</v>
      </c>
      <c r="E181" s="4">
        <f>FullyVaccinated[[#This Row],[Classroom %]]</f>
        <v>0.97</v>
      </c>
      <c r="F181" s="23">
        <f>FullyVaccinated[[#This Row],[Building %]]</f>
        <v>0.93</v>
      </c>
      <c r="G181" s="50">
        <f>FullyVaccinated[[#This Row],[District/Central Office %]]</f>
        <v>0.94</v>
      </c>
      <c r="H181" s="27">
        <f>FullyVaccinated[[#This Row],[Organization Overall %]]</f>
        <v>0.96</v>
      </c>
      <c r="I181" s="28" t="str">
        <f>IF(FullyVaccinated[[#This Row],[Data Quality Flag]]&lt;&gt;"NULL",FullyVaccinated[[#This Row],[Data Quality Flag]], "")</f>
        <v/>
      </c>
    </row>
    <row r="182" spans="1:9" ht="13.9" customHeight="1" x14ac:dyDescent="0.2">
      <c r="A182" s="21" t="str">
        <f>IF(FullyVaccinated[[#This Row],[Educational Service District]]&lt;&gt;"NULL", FullyVaccinated[[#This Row],[Educational Service District]], "")</f>
        <v>Northwest Educational Service District 189</v>
      </c>
      <c r="B182" s="22" t="str">
        <f>IF(FullyVaccinated[[#This Row],[County]]&lt;&gt;"NULL", FullyVaccinated[[#This Row],[County]], "")</f>
        <v>Island</v>
      </c>
      <c r="C182" s="22" t="str">
        <f>FullyVaccinated[[#This Row],[Organization Name ]]</f>
        <v>Oak Harbor School District</v>
      </c>
      <c r="D182" s="22" t="str">
        <f>FullyVaccinated[[#This Row],[Vaccination and Exemption Status]]</f>
        <v>Fully vaccinated</v>
      </c>
      <c r="E182" s="4">
        <f>FullyVaccinated[[#This Row],[Classroom %]]</f>
        <v>0.95</v>
      </c>
      <c r="F182" s="4">
        <f>FullyVaccinated[[#This Row],[Building %]]</f>
        <v>0.89</v>
      </c>
      <c r="G182" s="50">
        <f>FullyVaccinated[[#This Row],[District/Central Office %]]</f>
        <v>0.92</v>
      </c>
      <c r="H182" s="27">
        <f>FullyVaccinated[[#This Row],[Organization Overall %]]</f>
        <v>0.92</v>
      </c>
      <c r="I182" s="28" t="str">
        <f>IF(FullyVaccinated[[#This Row],[Data Quality Flag]]&lt;&gt;"NULL",FullyVaccinated[[#This Row],[Data Quality Flag]], "")</f>
        <v/>
      </c>
    </row>
    <row r="183" spans="1:9" ht="13.9" customHeight="1" x14ac:dyDescent="0.2">
      <c r="A183" s="21" t="str">
        <f>IF(FullyVaccinated[[#This Row],[Educational Service District]]&lt;&gt;"NULL", FullyVaccinated[[#This Row],[Educational Service District]], "")</f>
        <v>Educational Service District 101</v>
      </c>
      <c r="B183" s="22" t="str">
        <f>IF(FullyVaccinated[[#This Row],[County]]&lt;&gt;"NULL", FullyVaccinated[[#This Row],[County]], "")</f>
        <v>Whitman</v>
      </c>
      <c r="C183" s="22" t="str">
        <f>FullyVaccinated[[#This Row],[Organization Name ]]</f>
        <v>Oakesdale School District</v>
      </c>
      <c r="D183" s="22" t="str">
        <f>FullyVaccinated[[#This Row],[Vaccination and Exemption Status]]</f>
        <v>Fully vaccinated</v>
      </c>
      <c r="E183" s="4">
        <f>FullyVaccinated[[#This Row],[Classroom %]]</f>
        <v>0.75</v>
      </c>
      <c r="F183" s="92">
        <f>FullyVaccinated[[#This Row],[Building &amp; District/Central Office %]]</f>
        <v>0.54</v>
      </c>
      <c r="G183" s="93"/>
      <c r="H183" s="27">
        <f>FullyVaccinated[[#This Row],[Organization Overall %]]</f>
        <v>0.6</v>
      </c>
      <c r="I183" s="28" t="str">
        <f>IF(FullyVaccinated[[#This Row],[Data Quality Flag]]&lt;&gt;"NULL",FullyVaccinated[[#This Row],[Data Quality Flag]], "")</f>
        <v/>
      </c>
    </row>
    <row r="184" spans="1:9" x14ac:dyDescent="0.2">
      <c r="A184" s="21" t="str">
        <f>IF(FullyVaccinated[[#This Row],[Educational Service District]]&lt;&gt;"NULL", FullyVaccinated[[#This Row],[Educational Service District]], "")</f>
        <v>Capital Region ESD 113</v>
      </c>
      <c r="B184" s="22" t="str">
        <f>IF(FullyVaccinated[[#This Row],[County]]&lt;&gt;"NULL", FullyVaccinated[[#This Row],[County]], "")</f>
        <v>Grays Harbor</v>
      </c>
      <c r="C184" s="22" t="str">
        <f>FullyVaccinated[[#This Row],[Organization Name ]]</f>
        <v>Oakville School District</v>
      </c>
      <c r="D184" s="22" t="str">
        <f>FullyVaccinated[[#This Row],[Vaccination and Exemption Status]]</f>
        <v>Fully vaccinated</v>
      </c>
      <c r="E184" s="4">
        <f>FullyVaccinated[[#This Row],[Classroom %]]</f>
        <v>0.88</v>
      </c>
      <c r="F184" s="92">
        <f>FullyVaccinated[[#This Row],[Building &amp; District/Central Office %]]</f>
        <v>0.73</v>
      </c>
      <c r="G184" s="93"/>
      <c r="H184" s="27">
        <f>FullyVaccinated[[#This Row],[Organization Overall %]]</f>
        <v>0.84</v>
      </c>
      <c r="I184" s="28" t="str">
        <f>IF(FullyVaccinated[[#This Row],[Data Quality Flag]]&lt;&gt;"NULL",FullyVaccinated[[#This Row],[Data Quality Flag]], "")</f>
        <v/>
      </c>
    </row>
    <row r="185" spans="1:9" x14ac:dyDescent="0.2">
      <c r="A185" s="21" t="str">
        <f>IF(FullyVaccinated[[#This Row],[Educational Service District]]&lt;&gt;"NULL", FullyVaccinated[[#This Row],[Educational Service District]], "")</f>
        <v>Educational Service District 112</v>
      </c>
      <c r="B185" s="22" t="str">
        <f>IF(FullyVaccinated[[#This Row],[County]]&lt;&gt;"NULL", FullyVaccinated[[#This Row],[County]], "")</f>
        <v>Pacific</v>
      </c>
      <c r="C185" s="22" t="str">
        <f>FullyVaccinated[[#This Row],[Organization Name ]]</f>
        <v>Ocean Beach School District</v>
      </c>
      <c r="D185" s="22" t="str">
        <f>FullyVaccinated[[#This Row],[Vaccination and Exemption Status]]</f>
        <v>Fully vaccinated</v>
      </c>
      <c r="E185" s="4">
        <f>FullyVaccinated[[#This Row],[Classroom %]]</f>
        <v>0.94</v>
      </c>
      <c r="F185" s="23">
        <f>FullyVaccinated[[#This Row],[Building %]]</f>
        <v>0.87</v>
      </c>
      <c r="G185" s="50">
        <f>FullyVaccinated[[#This Row],[District/Central Office %]]</f>
        <v>0.81</v>
      </c>
      <c r="H185" s="27">
        <f>FullyVaccinated[[#This Row],[Organization Overall %]]</f>
        <v>0.9</v>
      </c>
      <c r="I185" s="28" t="str">
        <f>IF(FullyVaccinated[[#This Row],[Data Quality Flag]]&lt;&gt;"NULL",FullyVaccinated[[#This Row],[Data Quality Flag]], "")</f>
        <v/>
      </c>
    </row>
    <row r="186" spans="1:9" ht="13.9" customHeight="1" x14ac:dyDescent="0.2">
      <c r="A186" s="21" t="str">
        <f>IF(FullyVaccinated[[#This Row],[Educational Service District]]&lt;&gt;"NULL", FullyVaccinated[[#This Row],[Educational Service District]], "")</f>
        <v>Capital Region ESD 113</v>
      </c>
      <c r="B186" s="22" t="str">
        <f>IF(FullyVaccinated[[#This Row],[County]]&lt;&gt;"NULL", FullyVaccinated[[#This Row],[County]], "")</f>
        <v>Grays Harbor</v>
      </c>
      <c r="C186" s="22" t="str">
        <f>FullyVaccinated[[#This Row],[Organization Name ]]</f>
        <v>Ocosta School District</v>
      </c>
      <c r="D186" s="22" t="str">
        <f>FullyVaccinated[[#This Row],[Vaccination and Exemption Status]]</f>
        <v>Fully vaccinated</v>
      </c>
      <c r="E186" s="4">
        <f>FullyVaccinated[[#This Row],[Classroom %]]</f>
        <v>0.86</v>
      </c>
      <c r="F186" s="4">
        <f>FullyVaccinated[[#This Row],[Building %]]</f>
        <v>0.7</v>
      </c>
      <c r="G186" s="50">
        <f>FullyVaccinated[[#This Row],[District/Central Office %]]</f>
        <v>0.86</v>
      </c>
      <c r="H186" s="27">
        <f>FullyVaccinated[[#This Row],[Organization Overall %]]</f>
        <v>0.82</v>
      </c>
      <c r="I186" s="28" t="str">
        <f>IF(FullyVaccinated[[#This Row],[Data Quality Flag]]&lt;&gt;"NULL",FullyVaccinated[[#This Row],[Data Quality Flag]], "")</f>
        <v/>
      </c>
    </row>
    <row r="187" spans="1:9" x14ac:dyDescent="0.2">
      <c r="A187" s="21" t="str">
        <f>IF(FullyVaccinated[[#This Row],[Educational Service District]]&lt;&gt;"NULL", FullyVaccinated[[#This Row],[Educational Service District]], "")</f>
        <v>Educational Service District 101</v>
      </c>
      <c r="B187" s="22" t="str">
        <f>IF(FullyVaccinated[[#This Row],[County]]&lt;&gt;"NULL", FullyVaccinated[[#This Row],[County]], "")</f>
        <v>Lincoln</v>
      </c>
      <c r="C187" s="22" t="str">
        <f>FullyVaccinated[[#This Row],[Organization Name ]]</f>
        <v>Odessa School District</v>
      </c>
      <c r="D187" s="22" t="str">
        <f>FullyVaccinated[[#This Row],[Vaccination and Exemption Status]]</f>
        <v>Fully vaccinated</v>
      </c>
      <c r="E187" s="4">
        <f>FullyVaccinated[[#This Row],[Classroom %]]</f>
        <v>0.73</v>
      </c>
      <c r="F187" s="92">
        <f>FullyVaccinated[[#This Row],[Building &amp; District/Central Office %]]</f>
        <v>0.71</v>
      </c>
      <c r="G187" s="93"/>
      <c r="H187" s="27">
        <f>FullyVaccinated[[#This Row],[Organization Overall %]]</f>
        <v>0.72</v>
      </c>
      <c r="I187" s="28" t="str">
        <f>IF(FullyVaccinated[[#This Row],[Data Quality Flag]]&lt;&gt;"NULL",FullyVaccinated[[#This Row],[Data Quality Flag]], "")</f>
        <v/>
      </c>
    </row>
    <row r="188" spans="1:9" ht="13.9" customHeight="1" x14ac:dyDescent="0.2">
      <c r="A188" s="21" t="str">
        <f>IF(FullyVaccinated[[#This Row],[Educational Service District]]&lt;&gt;"NULL", FullyVaccinated[[#This Row],[Educational Service District]], "")</f>
        <v>Not Affiliated with an Educational Service District</v>
      </c>
      <c r="B188" s="22" t="str">
        <f>IF(FullyVaccinated[[#This Row],[County]]&lt;&gt;"NULL", FullyVaccinated[[#This Row],[County]], "")</f>
        <v>Clark</v>
      </c>
      <c r="C188" s="22" t="str">
        <f>FullyVaccinated[[#This Row],[Organization Name ]]</f>
        <v>Office of the Governor (Sch for Blind)</v>
      </c>
      <c r="D188" s="22" t="str">
        <f>FullyVaccinated[[#This Row],[Vaccination and Exemption Status]]</f>
        <v>Fully vaccinated</v>
      </c>
      <c r="E188" s="4" t="str">
        <f>FullyVaccinated[[#This Row],[Classroom %]]</f>
        <v>98-100%</v>
      </c>
      <c r="F188" s="23">
        <f>FullyVaccinated[[#This Row],[Building %]]</f>
        <v>0.95</v>
      </c>
      <c r="G188" s="50" t="str">
        <f>FullyVaccinated[[#This Row],[District/Central Office %]]</f>
        <v>96-100%</v>
      </c>
      <c r="H188" s="27" t="str">
        <f>FullyVaccinated[[#This Row],[Organization Overall %]]</f>
        <v>97-98%</v>
      </c>
      <c r="I188" s="28" t="str">
        <f>IF(FullyVaccinated[[#This Row],[Data Quality Flag]]&lt;&gt;"NULL",FullyVaccinated[[#This Row],[Data Quality Flag]], "")</f>
        <v/>
      </c>
    </row>
    <row r="189" spans="1:9" x14ac:dyDescent="0.2">
      <c r="A189" s="21" t="str">
        <f>IF(FullyVaccinated[[#This Row],[Educational Service District]]&lt;&gt;"NULL", FullyVaccinated[[#This Row],[Educational Service District]], "")</f>
        <v>North Central Educational Service District 171</v>
      </c>
      <c r="B189" s="22" t="str">
        <f>IF(FullyVaccinated[[#This Row],[County]]&lt;&gt;"NULL", FullyVaccinated[[#This Row],[County]], "")</f>
        <v>Okanogan</v>
      </c>
      <c r="C189" s="22" t="str">
        <f>FullyVaccinated[[#This Row],[Organization Name ]]</f>
        <v>Okanogan School District</v>
      </c>
      <c r="D189" s="22" t="str">
        <f>FullyVaccinated[[#This Row],[Vaccination and Exemption Status]]</f>
        <v>Fully vaccinated</v>
      </c>
      <c r="E189" s="4">
        <f>FullyVaccinated[[#This Row],[Classroom %]]</f>
        <v>0.74</v>
      </c>
      <c r="F189" s="92">
        <f>FullyVaccinated[[#This Row],[Building &amp; District/Central Office %]]</f>
        <v>0.72</v>
      </c>
      <c r="G189" s="93"/>
      <c r="H189" s="27">
        <f>FullyVaccinated[[#This Row],[Organization Overall %]]</f>
        <v>0.74</v>
      </c>
      <c r="I189" s="28" t="str">
        <f>IF(FullyVaccinated[[#This Row],[Data Quality Flag]]&lt;&gt;"NULL",FullyVaccinated[[#This Row],[Data Quality Flag]], "")</f>
        <v>Data reported is inconsistent with district S-275 Personnel Reporting</v>
      </c>
    </row>
    <row r="190" spans="1:9" x14ac:dyDescent="0.2">
      <c r="A190" s="21" t="str">
        <f>IF(FullyVaccinated[[#This Row],[Educational Service District]]&lt;&gt;"NULL", FullyVaccinated[[#This Row],[Educational Service District]], "")</f>
        <v>Capital Region ESD 113</v>
      </c>
      <c r="B190" s="22" t="str">
        <f>IF(FullyVaccinated[[#This Row],[County]]&lt;&gt;"NULL", FullyVaccinated[[#This Row],[County]], "")</f>
        <v>Thurston</v>
      </c>
      <c r="C190" s="22" t="str">
        <f>FullyVaccinated[[#This Row],[Organization Name ]]</f>
        <v>Olympia School District</v>
      </c>
      <c r="D190" s="22" t="str">
        <f>FullyVaccinated[[#This Row],[Vaccination and Exemption Status]]</f>
        <v>Fully vaccinated</v>
      </c>
      <c r="E190" s="4">
        <f>FullyVaccinated[[#This Row],[Classroom %]]</f>
        <v>0.96</v>
      </c>
      <c r="F190" s="4">
        <f>FullyVaccinated[[#This Row],[Building %]]</f>
        <v>0.93</v>
      </c>
      <c r="G190" s="50">
        <f>FullyVaccinated[[#This Row],[District/Central Office %]]</f>
        <v>0.92</v>
      </c>
      <c r="H190" s="27">
        <f>FullyVaccinated[[#This Row],[Organization Overall %]]</f>
        <v>0.95</v>
      </c>
      <c r="I190" s="28" t="str">
        <f>IF(FullyVaccinated[[#This Row],[Data Quality Flag]]&lt;&gt;"NULL",FullyVaccinated[[#This Row],[Data Quality Flag]], "")</f>
        <v/>
      </c>
    </row>
    <row r="191" spans="1:9" x14ac:dyDescent="0.2">
      <c r="A191" s="21" t="str">
        <f>IF(FullyVaccinated[[#This Row],[Educational Service District]]&lt;&gt;"NULL", FullyVaccinated[[#This Row],[Educational Service District]], "")</f>
        <v>North Central Educational Service District 171</v>
      </c>
      <c r="B191" s="22" t="str">
        <f>IF(FullyVaccinated[[#This Row],[County]]&lt;&gt;"NULL", FullyVaccinated[[#This Row],[County]], "")</f>
        <v>Okanogan</v>
      </c>
      <c r="C191" s="22" t="str">
        <f>FullyVaccinated[[#This Row],[Organization Name ]]</f>
        <v>Omak School District</v>
      </c>
      <c r="D191" s="22" t="str">
        <f>FullyVaccinated[[#This Row],[Vaccination and Exemption Status]]</f>
        <v>Fully vaccinated</v>
      </c>
      <c r="E191" s="4">
        <f>FullyVaccinated[[#This Row],[Classroom %]]</f>
        <v>0.79</v>
      </c>
      <c r="F191" s="23">
        <f>FullyVaccinated[[#This Row],[Building %]]</f>
        <v>0.78</v>
      </c>
      <c r="G191" s="50" t="str">
        <f>FullyVaccinated[[#This Row],[District/Central Office %]]</f>
        <v>95-100%</v>
      </c>
      <c r="H191" s="27">
        <f>FullyVaccinated[[#This Row],[Organization Overall %]]</f>
        <v>0.79</v>
      </c>
      <c r="I191" s="28" t="str">
        <f>IF(FullyVaccinated[[#This Row],[Data Quality Flag]]&lt;&gt;"NULL",FullyVaccinated[[#This Row],[Data Quality Flag]], "")</f>
        <v/>
      </c>
    </row>
    <row r="192" spans="1:9" ht="13.9" customHeight="1" x14ac:dyDescent="0.2">
      <c r="A192" s="21" t="str">
        <f>IF(FullyVaccinated[[#This Row],[Educational Service District]]&lt;&gt;"NULL", FullyVaccinated[[#This Row],[Educational Service District]], "")</f>
        <v>Capital Region ESD 113</v>
      </c>
      <c r="B192" s="22" t="str">
        <f>IF(FullyVaccinated[[#This Row],[County]]&lt;&gt;"NULL", FullyVaccinated[[#This Row],[County]], "")</f>
        <v>Lewis</v>
      </c>
      <c r="C192" s="22" t="str">
        <f>FullyVaccinated[[#This Row],[Organization Name ]]</f>
        <v>Onalaska School District</v>
      </c>
      <c r="D192" s="22" t="str">
        <f>FullyVaccinated[[#This Row],[Vaccination and Exemption Status]]</f>
        <v>Fully vaccinated</v>
      </c>
      <c r="E192" s="4">
        <f>FullyVaccinated[[#This Row],[Classroom %]]</f>
        <v>0.76</v>
      </c>
      <c r="F192" s="23">
        <f>FullyVaccinated[[#This Row],[Building %]]</f>
        <v>0.67</v>
      </c>
      <c r="G192" s="50">
        <f>FullyVaccinated[[#This Row],[District/Central Office %]]</f>
        <v>0.5</v>
      </c>
      <c r="H192" s="27">
        <f>FullyVaccinated[[#This Row],[Organization Overall %]]</f>
        <v>0.69</v>
      </c>
      <c r="I192" s="28" t="str">
        <f>IF(FullyVaccinated[[#This Row],[Data Quality Flag]]&lt;&gt;"NULL",FullyVaccinated[[#This Row],[Data Quality Flag]], "")</f>
        <v/>
      </c>
    </row>
    <row r="193" spans="1:9" x14ac:dyDescent="0.2">
      <c r="A193" s="21" t="str">
        <f>IF(FullyVaccinated[[#This Row],[Educational Service District]]&lt;&gt;"NULL", FullyVaccinated[[#This Row],[Educational Service District]], "")</f>
        <v>Educational Service District 101</v>
      </c>
      <c r="B193" s="22" t="str">
        <f>IF(FullyVaccinated[[#This Row],[County]]&lt;&gt;"NULL", FullyVaccinated[[#This Row],[County]], "")</f>
        <v>Stevens</v>
      </c>
      <c r="C193" s="22" t="str">
        <f>FullyVaccinated[[#This Row],[Organization Name ]]</f>
        <v>Onion Creek School District</v>
      </c>
      <c r="D193" s="22" t="str">
        <f>FullyVaccinated[[#This Row],[Vaccination and Exemption Status]]</f>
        <v>Fully vaccinated</v>
      </c>
      <c r="E193" s="92">
        <f>FullyVaccinated[[#This Row],[Classroom, Building, &amp; District/Central Office %]]</f>
        <v>0.41</v>
      </c>
      <c r="F193" s="94"/>
      <c r="G193" s="93"/>
      <c r="H193" s="27">
        <f>FullyVaccinated[[#This Row],[Organization Overall %]]</f>
        <v>0.41</v>
      </c>
      <c r="I193" s="28" t="str">
        <f>IF(FullyVaccinated[[#This Row],[Data Quality Flag]]&lt;&gt;"NULL",FullyVaccinated[[#This Row],[Data Quality Flag]], "")</f>
        <v/>
      </c>
    </row>
    <row r="194" spans="1:9" ht="13.9" customHeight="1" x14ac:dyDescent="0.2">
      <c r="A194" s="21" t="str">
        <f>IF(FullyVaccinated[[#This Row],[Educational Service District]]&lt;&gt;"NULL", FullyVaccinated[[#This Row],[Educational Service District]], "")</f>
        <v>Northwest Educational Service District 189</v>
      </c>
      <c r="B194" s="22" t="str">
        <f>IF(FullyVaccinated[[#This Row],[County]]&lt;&gt;"NULL", FullyVaccinated[[#This Row],[County]], "")</f>
        <v>San Juan</v>
      </c>
      <c r="C194" s="22" t="str">
        <f>FullyVaccinated[[#This Row],[Organization Name ]]</f>
        <v>Orcas Island School District</v>
      </c>
      <c r="D194" s="22" t="str">
        <f>FullyVaccinated[[#This Row],[Vaccination and Exemption Status]]</f>
        <v>Fully vaccinated</v>
      </c>
      <c r="E194" s="4">
        <f>FullyVaccinated[[#This Row],[Classroom %]]</f>
        <v>0.97</v>
      </c>
      <c r="F194" s="4" t="str">
        <f>FullyVaccinated[[#This Row],[Building %]]</f>
        <v>95-100%</v>
      </c>
      <c r="G194" s="50" t="str">
        <f>FullyVaccinated[[#This Row],[District/Central Office %]]</f>
        <v>95-100%</v>
      </c>
      <c r="H194" s="27" t="str">
        <f>FullyVaccinated[[#This Row],[Organization Overall %]]</f>
        <v>97-98%</v>
      </c>
      <c r="I194" s="28" t="str">
        <f>IF(FullyVaccinated[[#This Row],[Data Quality Flag]]&lt;&gt;"NULL",FullyVaccinated[[#This Row],[Data Quality Flag]], "")</f>
        <v/>
      </c>
    </row>
    <row r="195" spans="1:9" ht="13.9" customHeight="1" x14ac:dyDescent="0.2">
      <c r="A195" s="21" t="str">
        <f>IF(FullyVaccinated[[#This Row],[Educational Service District]]&lt;&gt;"NULL", FullyVaccinated[[#This Row],[Educational Service District]], "")</f>
        <v>Educational Service District 101</v>
      </c>
      <c r="B195" s="22" t="str">
        <f>IF(FullyVaccinated[[#This Row],[County]]&lt;&gt;"NULL", FullyVaccinated[[#This Row],[County]], "")</f>
        <v>Spokane</v>
      </c>
      <c r="C195" s="22" t="str">
        <f>FullyVaccinated[[#This Row],[Organization Name ]]</f>
        <v>Orchard Prairie School District</v>
      </c>
      <c r="D195" s="22" t="str">
        <f>FullyVaccinated[[#This Row],[Vaccination and Exemption Status]]</f>
        <v>Fully vaccinated</v>
      </c>
      <c r="E195" s="92" t="str">
        <f>FullyVaccinated[[#This Row],[Classroom, Building, &amp; District/Central Office %]]</f>
        <v>92-100%</v>
      </c>
      <c r="F195" s="94"/>
      <c r="G195" s="93"/>
      <c r="H195" s="27" t="str">
        <f>FullyVaccinated[[#This Row],[Organization Overall %]]</f>
        <v>92-100%</v>
      </c>
      <c r="I195" s="28" t="str">
        <f>IF(FullyVaccinated[[#This Row],[Data Quality Flag]]&lt;&gt;"NULL",FullyVaccinated[[#This Row],[Data Quality Flag]], "")</f>
        <v/>
      </c>
    </row>
    <row r="196" spans="1:9" ht="13.9" customHeight="1" x14ac:dyDescent="0.2">
      <c r="A196" s="21" t="str">
        <f>IF(FullyVaccinated[[#This Row],[Educational Service District]]&lt;&gt;"NULL", FullyVaccinated[[#This Row],[Educational Service District]], "")</f>
        <v>Educational Service District 101</v>
      </c>
      <c r="B196" s="22" t="str">
        <f>IF(FullyVaccinated[[#This Row],[County]]&lt;&gt;"NULL", FullyVaccinated[[#This Row],[County]], "")</f>
        <v>Ferry</v>
      </c>
      <c r="C196" s="22" t="str">
        <f>FullyVaccinated[[#This Row],[Organization Name ]]</f>
        <v>Orient School District</v>
      </c>
      <c r="D196" s="22" t="str">
        <f>FullyVaccinated[[#This Row],[Vaccination and Exemption Status]]</f>
        <v>Fully vaccinated</v>
      </c>
      <c r="E196" s="92">
        <f>FullyVaccinated[[#This Row],[Classroom, Building, &amp; District/Central Office %]]</f>
        <v>0.75</v>
      </c>
      <c r="F196" s="94"/>
      <c r="G196" s="93"/>
      <c r="H196" s="27">
        <f>FullyVaccinated[[#This Row],[Organization Overall %]]</f>
        <v>0.75</v>
      </c>
      <c r="I196" s="28" t="str">
        <f>IF(FullyVaccinated[[#This Row],[Data Quality Flag]]&lt;&gt;"NULL",FullyVaccinated[[#This Row],[Data Quality Flag]], "")</f>
        <v/>
      </c>
    </row>
    <row r="197" spans="1:9" x14ac:dyDescent="0.2">
      <c r="A197" s="21" t="str">
        <f>IF(FullyVaccinated[[#This Row],[Educational Service District]]&lt;&gt;"NULL", FullyVaccinated[[#This Row],[Educational Service District]], "")</f>
        <v>North Central Educational Service District 171</v>
      </c>
      <c r="B197" s="22" t="str">
        <f>IF(FullyVaccinated[[#This Row],[County]]&lt;&gt;"NULL", FullyVaccinated[[#This Row],[County]], "")</f>
        <v>Douglas</v>
      </c>
      <c r="C197" s="22" t="str">
        <f>FullyVaccinated[[#This Row],[Organization Name ]]</f>
        <v>Orondo School District</v>
      </c>
      <c r="D197" s="22" t="str">
        <f>FullyVaccinated[[#This Row],[Vaccination and Exemption Status]]</f>
        <v>Fully vaccinated</v>
      </c>
      <c r="E197" s="4">
        <f>FullyVaccinated[[#This Row],[Classroom %]]</f>
        <v>0.85</v>
      </c>
      <c r="F197" s="92" t="str">
        <f>FullyVaccinated[[#This Row],[Building &amp; District/Central Office %]]</f>
        <v>96-100%</v>
      </c>
      <c r="G197" s="93"/>
      <c r="H197" s="27" t="str">
        <f>FullyVaccinated[[#This Row],[Organization Overall %]]</f>
        <v>92-95%</v>
      </c>
      <c r="I197" s="28" t="str">
        <f>IF(FullyVaccinated[[#This Row],[Data Quality Flag]]&lt;&gt;"NULL",FullyVaccinated[[#This Row],[Data Quality Flag]], "")</f>
        <v/>
      </c>
    </row>
    <row r="198" spans="1:9" x14ac:dyDescent="0.2">
      <c r="A198" s="21" t="str">
        <f>IF(FullyVaccinated[[#This Row],[Educational Service District]]&lt;&gt;"NULL", FullyVaccinated[[#This Row],[Educational Service District]], "")</f>
        <v>North Central Educational Service District 171</v>
      </c>
      <c r="B198" s="22" t="str">
        <f>IF(FullyVaccinated[[#This Row],[County]]&lt;&gt;"NULL", FullyVaccinated[[#This Row],[County]], "")</f>
        <v>Okanogan</v>
      </c>
      <c r="C198" s="22" t="str">
        <f>FullyVaccinated[[#This Row],[Organization Name ]]</f>
        <v>Oroville School District</v>
      </c>
      <c r="D198" s="22" t="str">
        <f>FullyVaccinated[[#This Row],[Vaccination and Exemption Status]]</f>
        <v>Fully vaccinated</v>
      </c>
      <c r="E198" s="4">
        <f>FullyVaccinated[[#This Row],[Classroom %]]</f>
        <v>0.66</v>
      </c>
      <c r="F198" s="4">
        <f>FullyVaccinated[[#This Row],[Building %]]</f>
        <v>0.3</v>
      </c>
      <c r="G198" s="50">
        <f>FullyVaccinated[[#This Row],[District/Central Office %]]</f>
        <v>0.76</v>
      </c>
      <c r="H198" s="27">
        <f>FullyVaccinated[[#This Row],[Organization Overall %]]</f>
        <v>0.64</v>
      </c>
      <c r="I198" s="28" t="str">
        <f>IF(FullyVaccinated[[#This Row],[Data Quality Flag]]&lt;&gt;"NULL",FullyVaccinated[[#This Row],[Data Quality Flag]], "")</f>
        <v/>
      </c>
    </row>
    <row r="199" spans="1:9" x14ac:dyDescent="0.2">
      <c r="A199" s="21" t="str">
        <f>IF(FullyVaccinated[[#This Row],[Educational Service District]]&lt;&gt;"NULL", FullyVaccinated[[#This Row],[Educational Service District]], "")</f>
        <v>Puget Sound Educational Service District 121</v>
      </c>
      <c r="B199" s="22" t="str">
        <f>IF(FullyVaccinated[[#This Row],[County]]&lt;&gt;"NULL", FullyVaccinated[[#This Row],[County]], "")</f>
        <v>Pierce</v>
      </c>
      <c r="C199" s="22" t="str">
        <f>FullyVaccinated[[#This Row],[Organization Name ]]</f>
        <v>Orting School District</v>
      </c>
      <c r="D199" s="22" t="str">
        <f>FullyVaccinated[[#This Row],[Vaccination and Exemption Status]]</f>
        <v>Fully vaccinated</v>
      </c>
      <c r="E199" s="4">
        <f>FullyVaccinated[[#This Row],[Classroom %]]</f>
        <v>0.83</v>
      </c>
      <c r="F199" s="23">
        <f>FullyVaccinated[[#This Row],[Building %]]</f>
        <v>0.71</v>
      </c>
      <c r="G199" s="50">
        <f>FullyVaccinated[[#This Row],[District/Central Office %]]</f>
        <v>0.76</v>
      </c>
      <c r="H199" s="27">
        <f>FullyVaccinated[[#This Row],[Organization Overall %]]</f>
        <v>0.78</v>
      </c>
      <c r="I199" s="28" t="str">
        <f>IF(FullyVaccinated[[#This Row],[Data Quality Flag]]&lt;&gt;"NULL",FullyVaccinated[[#This Row],[Data Quality Flag]], "")</f>
        <v/>
      </c>
    </row>
    <row r="200" spans="1:9" ht="13.9" customHeight="1" x14ac:dyDescent="0.2">
      <c r="A200" s="21" t="str">
        <f>IF(FullyVaccinated[[#This Row],[Educational Service District]]&lt;&gt;"NULL", FullyVaccinated[[#This Row],[Educational Service District]], "")</f>
        <v>Educational Service District 123</v>
      </c>
      <c r="B200" s="22" t="str">
        <f>IF(FullyVaccinated[[#This Row],[County]]&lt;&gt;"NULL", FullyVaccinated[[#This Row],[County]], "")</f>
        <v>Adams</v>
      </c>
      <c r="C200" s="22" t="str">
        <f>FullyVaccinated[[#This Row],[Organization Name ]]</f>
        <v>Othello School District</v>
      </c>
      <c r="D200" s="22" t="str">
        <f>FullyVaccinated[[#This Row],[Vaccination and Exemption Status]]</f>
        <v>Fully vaccinated</v>
      </c>
      <c r="E200" s="4">
        <f>FullyVaccinated[[#This Row],[Classroom %]]</f>
        <v>0.7</v>
      </c>
      <c r="F200" s="23">
        <f>FullyVaccinated[[#This Row],[Building %]]</f>
        <v>0.64</v>
      </c>
      <c r="G200" s="50">
        <f>FullyVaccinated[[#This Row],[District/Central Office %]]</f>
        <v>0.74</v>
      </c>
      <c r="H200" s="27">
        <f>FullyVaccinated[[#This Row],[Organization Overall %]]</f>
        <v>0.69</v>
      </c>
      <c r="I200" s="28" t="str">
        <f>IF(FullyVaccinated[[#This Row],[Data Quality Flag]]&lt;&gt;"NULL",FullyVaccinated[[#This Row],[Data Quality Flag]], "")</f>
        <v/>
      </c>
    </row>
    <row r="201" spans="1:9" ht="13.9" customHeight="1" x14ac:dyDescent="0.2">
      <c r="A201" s="21" t="str">
        <f>IF(FullyVaccinated[[#This Row],[Educational Service District]]&lt;&gt;"NULL", FullyVaccinated[[#This Row],[Educational Service District]], "")</f>
        <v>North Central Educational Service District 171</v>
      </c>
      <c r="B201" s="22" t="str">
        <f>IF(FullyVaccinated[[#This Row],[County]]&lt;&gt;"NULL", FullyVaccinated[[#This Row],[County]], "")</f>
        <v>Douglas</v>
      </c>
      <c r="C201" s="22" t="str">
        <f>FullyVaccinated[[#This Row],[Organization Name ]]</f>
        <v>Palisades School District</v>
      </c>
      <c r="D201" s="22" t="str">
        <f>FullyVaccinated[[#This Row],[Vaccination and Exemption Status]]</f>
        <v>Fully vaccinated</v>
      </c>
      <c r="E201" s="92">
        <f>FullyVaccinated[[#This Row],[Classroom, Building, &amp; District/Central Office %]]</f>
        <v>0.7</v>
      </c>
      <c r="F201" s="94"/>
      <c r="G201" s="93"/>
      <c r="H201" s="27">
        <f>FullyVaccinated[[#This Row],[Organization Overall %]]</f>
        <v>0.7</v>
      </c>
      <c r="I201" s="28" t="str">
        <f>IF(FullyVaccinated[[#This Row],[Data Quality Flag]]&lt;&gt;"NULL",FullyVaccinated[[#This Row],[Data Quality Flag]], "")</f>
        <v/>
      </c>
    </row>
    <row r="202" spans="1:9" x14ac:dyDescent="0.2">
      <c r="A202" s="21" t="str">
        <f>IF(FullyVaccinated[[#This Row],[Educational Service District]]&lt;&gt;"NULL", FullyVaccinated[[#This Row],[Educational Service District]], "")</f>
        <v>Educational Service District 101</v>
      </c>
      <c r="B202" s="22" t="str">
        <f>IF(FullyVaccinated[[#This Row],[County]]&lt;&gt;"NULL", FullyVaccinated[[#This Row],[County]], "")</f>
        <v>Whitman</v>
      </c>
      <c r="C202" s="22" t="str">
        <f>FullyVaccinated[[#This Row],[Organization Name ]]</f>
        <v>Palouse School District</v>
      </c>
      <c r="D202" s="22" t="str">
        <f>FullyVaccinated[[#This Row],[Vaccination and Exemption Status]]</f>
        <v>Fully vaccinated</v>
      </c>
      <c r="E202" s="4">
        <f>FullyVaccinated[[#This Row],[Classroom %]]</f>
        <v>0.71</v>
      </c>
      <c r="F202" s="92">
        <f>FullyVaccinated[[#This Row],[Building &amp; District/Central Office %]]</f>
        <v>0.86</v>
      </c>
      <c r="G202" s="93"/>
      <c r="H202" s="27">
        <f>FullyVaccinated[[#This Row],[Organization Overall %]]</f>
        <v>0.78</v>
      </c>
      <c r="I202" s="28" t="str">
        <f>IF(FullyVaccinated[[#This Row],[Data Quality Flag]]&lt;&gt;"NULL",FullyVaccinated[[#This Row],[Data Quality Flag]], "")</f>
        <v/>
      </c>
    </row>
    <row r="203" spans="1:9" ht="13.9" customHeight="1" x14ac:dyDescent="0.2">
      <c r="A203" s="21" t="str">
        <f>IF(FullyVaccinated[[#This Row],[Educational Service District]]&lt;&gt;"NULL", FullyVaccinated[[#This Row],[Educational Service District]], "")</f>
        <v>Educational Service District 123</v>
      </c>
      <c r="B203" s="22" t="str">
        <f>IF(FullyVaccinated[[#This Row],[County]]&lt;&gt;"NULL", FullyVaccinated[[#This Row],[County]], "")</f>
        <v>Franklin</v>
      </c>
      <c r="C203" s="22" t="str">
        <f>FullyVaccinated[[#This Row],[Organization Name ]]</f>
        <v>Pasco School District</v>
      </c>
      <c r="D203" s="22" t="str">
        <f>FullyVaccinated[[#This Row],[Vaccination and Exemption Status]]</f>
        <v>Fully vaccinated</v>
      </c>
      <c r="E203" s="4">
        <f>FullyVaccinated[[#This Row],[Classroom %]]</f>
        <v>0.82</v>
      </c>
      <c r="F203" s="23">
        <f>FullyVaccinated[[#This Row],[Building %]]</f>
        <v>0.82</v>
      </c>
      <c r="G203" s="50">
        <f>FullyVaccinated[[#This Row],[District/Central Office %]]</f>
        <v>0.85</v>
      </c>
      <c r="H203" s="27">
        <f>FullyVaccinated[[#This Row],[Organization Overall %]]</f>
        <v>0.83</v>
      </c>
      <c r="I203" s="28" t="str">
        <f>IF(FullyVaccinated[[#This Row],[Data Quality Flag]]&lt;&gt;"NULL",FullyVaccinated[[#This Row],[Data Quality Flag]], "")</f>
        <v/>
      </c>
    </row>
    <row r="204" spans="1:9" ht="13.9" customHeight="1" x14ac:dyDescent="0.2">
      <c r="A204" s="21" t="str">
        <f>IF(FullyVaccinated[[#This Row],[Educational Service District]]&lt;&gt;"NULL", FullyVaccinated[[#This Row],[Educational Service District]], "")</f>
        <v>North Central Educational Service District 171</v>
      </c>
      <c r="B204" s="22" t="str">
        <f>IF(FullyVaccinated[[#This Row],[County]]&lt;&gt;"NULL", FullyVaccinated[[#This Row],[County]], "")</f>
        <v>Okanogan</v>
      </c>
      <c r="C204" s="22" t="str">
        <f>FullyVaccinated[[#This Row],[Organization Name ]]</f>
        <v>Pateros School District</v>
      </c>
      <c r="D204" s="22" t="str">
        <f>FullyVaccinated[[#This Row],[Vaccination and Exemption Status]]</f>
        <v>Fully vaccinated</v>
      </c>
      <c r="E204" s="4">
        <f>FullyVaccinated[[#This Row],[Classroom %]]</f>
        <v>0.94</v>
      </c>
      <c r="F204" s="92">
        <f>FullyVaccinated[[#This Row],[Building &amp; District/Central Office %]]</f>
        <v>0.57999999999999996</v>
      </c>
      <c r="G204" s="93"/>
      <c r="H204" s="27">
        <f>FullyVaccinated[[#This Row],[Organization Overall %]]</f>
        <v>0.78</v>
      </c>
      <c r="I204" s="28" t="str">
        <f>IF(FullyVaccinated[[#This Row],[Data Quality Flag]]&lt;&gt;"NULL",FullyVaccinated[[#This Row],[Data Quality Flag]], "")</f>
        <v/>
      </c>
    </row>
    <row r="205" spans="1:9" ht="13.9" customHeight="1" x14ac:dyDescent="0.2">
      <c r="A205" s="21" t="str">
        <f>IF(FullyVaccinated[[#This Row],[Educational Service District]]&lt;&gt;"NULL", FullyVaccinated[[#This Row],[Educational Service District]], "")</f>
        <v>Educational Service District 123</v>
      </c>
      <c r="B205" s="22" t="str">
        <f>IF(FullyVaccinated[[#This Row],[County]]&lt;&gt;"NULL", FullyVaccinated[[#This Row],[County]], "")</f>
        <v>Benton</v>
      </c>
      <c r="C205" s="22" t="str">
        <f>FullyVaccinated[[#This Row],[Organization Name ]]</f>
        <v>Paterson School District</v>
      </c>
      <c r="D205" s="22" t="str">
        <f>FullyVaccinated[[#This Row],[Vaccination and Exemption Status]]</f>
        <v>Fully vaccinated</v>
      </c>
      <c r="E205" s="4">
        <f>FullyVaccinated[[#This Row],[Classroom %]]</f>
        <v>0.62</v>
      </c>
      <c r="F205" s="92" t="str">
        <f>FullyVaccinated[[#This Row],[Building &amp; District/Central Office %]]</f>
        <v>92-100%</v>
      </c>
      <c r="G205" s="93"/>
      <c r="H205" s="27" t="str">
        <f>FullyVaccinated[[#This Row],[Organization Overall %]]</f>
        <v>76-80%</v>
      </c>
      <c r="I205" s="28" t="str">
        <f>IF(FullyVaccinated[[#This Row],[Data Quality Flag]]&lt;&gt;"NULL",FullyVaccinated[[#This Row],[Data Quality Flag]], "")</f>
        <v/>
      </c>
    </row>
    <row r="206" spans="1:9" x14ac:dyDescent="0.2">
      <c r="A206" s="21" t="str">
        <f>IF(FullyVaccinated[[#This Row],[Educational Service District]]&lt;&gt;"NULL", FullyVaccinated[[#This Row],[Educational Service District]], "")</f>
        <v>Capital Region ESD 113</v>
      </c>
      <c r="B206" s="22" t="str">
        <f>IF(FullyVaccinated[[#This Row],[County]]&lt;&gt;"NULL", FullyVaccinated[[#This Row],[County]], "")</f>
        <v>Lewis</v>
      </c>
      <c r="C206" s="22" t="str">
        <f>FullyVaccinated[[#This Row],[Organization Name ]]</f>
        <v>Pe Ell School District</v>
      </c>
      <c r="D206" s="22" t="str">
        <f>FullyVaccinated[[#This Row],[Vaccination and Exemption Status]]</f>
        <v>Fully vaccinated</v>
      </c>
      <c r="E206" s="4">
        <f>FullyVaccinated[[#This Row],[Classroom %]]</f>
        <v>0.62</v>
      </c>
      <c r="F206" s="92">
        <f>FullyVaccinated[[#This Row],[Building &amp; District/Central Office %]]</f>
        <v>0.82</v>
      </c>
      <c r="G206" s="93"/>
      <c r="H206" s="27">
        <f>FullyVaccinated[[#This Row],[Organization Overall %]]</f>
        <v>0.67</v>
      </c>
      <c r="I206" s="28" t="str">
        <f>IF(FullyVaccinated[[#This Row],[Data Quality Flag]]&lt;&gt;"NULL",FullyVaccinated[[#This Row],[Data Quality Flag]], "")</f>
        <v/>
      </c>
    </row>
    <row r="207" spans="1:9" ht="13.9" customHeight="1" x14ac:dyDescent="0.2">
      <c r="A207" s="21" t="str">
        <f>IF(FullyVaccinated[[#This Row],[Educational Service District]]&lt;&gt;"NULL", FullyVaccinated[[#This Row],[Educational Service District]], "")</f>
        <v>Puget Sound Educational Service District 121</v>
      </c>
      <c r="B207" s="22" t="str">
        <f>IF(FullyVaccinated[[#This Row],[County]]&lt;&gt;"NULL", FullyVaccinated[[#This Row],[County]], "")</f>
        <v>Pierce</v>
      </c>
      <c r="C207" s="22" t="str">
        <f>FullyVaccinated[[#This Row],[Organization Name ]]</f>
        <v>Peninsula School District</v>
      </c>
      <c r="D207" s="22" t="str">
        <f>FullyVaccinated[[#This Row],[Vaccination and Exemption Status]]</f>
        <v>Fully vaccinated</v>
      </c>
      <c r="E207" s="4">
        <f>FullyVaccinated[[#This Row],[Classroom %]]</f>
        <v>0.95</v>
      </c>
      <c r="F207" s="23">
        <f>FullyVaccinated[[#This Row],[Building %]]</f>
        <v>0.93</v>
      </c>
      <c r="G207" s="50">
        <f>FullyVaccinated[[#This Row],[District/Central Office %]]</f>
        <v>0.85</v>
      </c>
      <c r="H207" s="27">
        <f>FullyVaccinated[[#This Row],[Organization Overall %]]</f>
        <v>0.93</v>
      </c>
      <c r="I207" s="28" t="str">
        <f>IF(FullyVaccinated[[#This Row],[Data Quality Flag]]&lt;&gt;"NULL",FullyVaccinated[[#This Row],[Data Quality Flag]], "")</f>
        <v/>
      </c>
    </row>
    <row r="208" spans="1:9" ht="13.9" customHeight="1" x14ac:dyDescent="0.2">
      <c r="A208" s="21" t="str">
        <f>IF(FullyVaccinated[[#This Row],[Educational Service District]]&lt;&gt;"NULL", FullyVaccinated[[#This Row],[Educational Service District]], "")</f>
        <v>Capital Region ESD 113</v>
      </c>
      <c r="B208" s="22" t="str">
        <f>IF(FullyVaccinated[[#This Row],[County]]&lt;&gt;"NULL", FullyVaccinated[[#This Row],[County]], "")</f>
        <v>Mason</v>
      </c>
      <c r="C208" s="22" t="str">
        <f>FullyVaccinated[[#This Row],[Organization Name ]]</f>
        <v>Pioneer School District</v>
      </c>
      <c r="D208" s="22" t="str">
        <f>FullyVaccinated[[#This Row],[Vaccination and Exemption Status]]</f>
        <v>Fully vaccinated</v>
      </c>
      <c r="E208" s="4">
        <f>FullyVaccinated[[#This Row],[Classroom %]]</f>
        <v>0.94</v>
      </c>
      <c r="F208" s="92">
        <f>FullyVaccinated[[#This Row],[Building &amp; District/Central Office %]]</f>
        <v>0.83</v>
      </c>
      <c r="G208" s="93"/>
      <c r="H208" s="27">
        <f>FullyVaccinated[[#This Row],[Organization Overall %]]</f>
        <v>0.92</v>
      </c>
      <c r="I208" s="28" t="str">
        <f>IF(FullyVaccinated[[#This Row],[Data Quality Flag]]&lt;&gt;"NULL",FullyVaccinated[[#This Row],[Data Quality Flag]], "")</f>
        <v/>
      </c>
    </row>
    <row r="209" spans="1:9" x14ac:dyDescent="0.2">
      <c r="A209" s="21" t="str">
        <f>IF(FullyVaccinated[[#This Row],[Educational Service District]]&lt;&gt;"NULL", FullyVaccinated[[#This Row],[Educational Service District]], "")</f>
        <v>Educational Service District 123</v>
      </c>
      <c r="B209" s="22" t="str">
        <f>IF(FullyVaccinated[[#This Row],[County]]&lt;&gt;"NULL", FullyVaccinated[[#This Row],[County]], "")</f>
        <v>Garfield</v>
      </c>
      <c r="C209" s="22" t="str">
        <f>FullyVaccinated[[#This Row],[Organization Name ]]</f>
        <v>Pomeroy School District</v>
      </c>
      <c r="D209" s="22" t="str">
        <f>FullyVaccinated[[#This Row],[Vaccination and Exemption Status]]</f>
        <v>Fully vaccinated</v>
      </c>
      <c r="E209" s="4">
        <f>FullyVaccinated[[#This Row],[Classroom %]]</f>
        <v>0.87</v>
      </c>
      <c r="F209" s="92">
        <f>FullyVaccinated[[#This Row],[Building &amp; District/Central Office %]]</f>
        <v>0.83</v>
      </c>
      <c r="G209" s="93"/>
      <c r="H209" s="27">
        <f>FullyVaccinated[[#This Row],[Organization Overall %]]</f>
        <v>0.85</v>
      </c>
      <c r="I209" s="28" t="str">
        <f>IF(FullyVaccinated[[#This Row],[Data Quality Flag]]&lt;&gt;"NULL",FullyVaccinated[[#This Row],[Data Quality Flag]], "")</f>
        <v/>
      </c>
    </row>
    <row r="210" spans="1:9" ht="13.9" customHeight="1" x14ac:dyDescent="0.2">
      <c r="A210" s="21" t="str">
        <f>IF(FullyVaccinated[[#This Row],[Educational Service District]]&lt;&gt;"NULL", FullyVaccinated[[#This Row],[Educational Service District]], "")</f>
        <v>Olympic Educational Service District 114</v>
      </c>
      <c r="B210" s="22" t="str">
        <f>IF(FullyVaccinated[[#This Row],[County]]&lt;&gt;"NULL", FullyVaccinated[[#This Row],[County]], "")</f>
        <v>Clallam</v>
      </c>
      <c r="C210" s="22" t="str">
        <f>FullyVaccinated[[#This Row],[Organization Name ]]</f>
        <v>Port Angeles School District</v>
      </c>
      <c r="D210" s="22" t="str">
        <f>FullyVaccinated[[#This Row],[Vaccination and Exemption Status]]</f>
        <v>Fully vaccinated</v>
      </c>
      <c r="E210" s="4">
        <f>FullyVaccinated[[#This Row],[Classroom %]]</f>
        <v>0.95</v>
      </c>
      <c r="F210" s="4">
        <f>FullyVaccinated[[#This Row],[Building %]]</f>
        <v>0.94</v>
      </c>
      <c r="G210" s="50">
        <f>FullyVaccinated[[#This Row],[District/Central Office %]]</f>
        <v>0.77</v>
      </c>
      <c r="H210" s="27">
        <f>FullyVaccinated[[#This Row],[Organization Overall %]]</f>
        <v>0.93</v>
      </c>
      <c r="I210" s="28" t="str">
        <f>IF(FullyVaccinated[[#This Row],[Data Quality Flag]]&lt;&gt;"NULL",FullyVaccinated[[#This Row],[Data Quality Flag]], "")</f>
        <v/>
      </c>
    </row>
    <row r="211" spans="1:9" ht="13.9" customHeight="1" x14ac:dyDescent="0.2">
      <c r="A211" s="21" t="str">
        <f>IF(FullyVaccinated[[#This Row],[Educational Service District]]&lt;&gt;"NULL", FullyVaccinated[[#This Row],[Educational Service District]], "")</f>
        <v>Olympic Educational Service District 114</v>
      </c>
      <c r="B211" s="22" t="str">
        <f>IF(FullyVaccinated[[#This Row],[County]]&lt;&gt;"NULL", FullyVaccinated[[#This Row],[County]], "")</f>
        <v>Jefferson</v>
      </c>
      <c r="C211" s="22" t="str">
        <f>FullyVaccinated[[#This Row],[Organization Name ]]</f>
        <v>Port Townsend School District</v>
      </c>
      <c r="D211" s="22" t="str">
        <f>FullyVaccinated[[#This Row],[Vaccination and Exemption Status]]</f>
        <v>Fully vaccinated</v>
      </c>
      <c r="E211" s="4">
        <f>FullyVaccinated[[#This Row],[Classroom %]]</f>
        <v>0.93</v>
      </c>
      <c r="F211" s="92">
        <f>FullyVaccinated[[#This Row],[Building &amp; District/Central Office %]]</f>
        <v>0.9</v>
      </c>
      <c r="G211" s="93"/>
      <c r="H211" s="27">
        <f>FullyVaccinated[[#This Row],[Organization Overall %]]</f>
        <v>0.92</v>
      </c>
      <c r="I211" s="28" t="str">
        <f>IF(FullyVaccinated[[#This Row],[Data Quality Flag]]&lt;&gt;"NULL",FullyVaccinated[[#This Row],[Data Quality Flag]], "")</f>
        <v/>
      </c>
    </row>
    <row r="212" spans="1:9" ht="13.9" customHeight="1" x14ac:dyDescent="0.2">
      <c r="A212" s="21" t="str">
        <f>IF(FullyVaccinated[[#This Row],[Educational Service District]]&lt;&gt;"NULL", FullyVaccinated[[#This Row],[Educational Service District]], "")</f>
        <v>Educational Service District 123</v>
      </c>
      <c r="B212" s="22" t="str">
        <f>IF(FullyVaccinated[[#This Row],[County]]&lt;&gt;"NULL", FullyVaccinated[[#This Row],[County]], "")</f>
        <v>Walla Walla</v>
      </c>
      <c r="C212" s="22" t="str">
        <f>FullyVaccinated[[#This Row],[Organization Name ]]</f>
        <v>Prescott School District</v>
      </c>
      <c r="D212" s="22" t="str">
        <f>FullyVaccinated[[#This Row],[Vaccination and Exemption Status]]</f>
        <v>Fully vaccinated</v>
      </c>
      <c r="E212" s="4">
        <f>FullyVaccinated[[#This Row],[Classroom %]]</f>
        <v>0.91</v>
      </c>
      <c r="F212" s="92">
        <f>FullyVaccinated[[#This Row],[Building &amp; District/Central Office %]]</f>
        <v>0.75</v>
      </c>
      <c r="G212" s="93"/>
      <c r="H212" s="27">
        <f>FullyVaccinated[[#This Row],[Organization Overall %]]</f>
        <v>0.86</v>
      </c>
      <c r="I212" s="28" t="str">
        <f>IF(FullyVaccinated[[#This Row],[Data Quality Flag]]&lt;&gt;"NULL",FullyVaccinated[[#This Row],[Data Quality Flag]], "")</f>
        <v/>
      </c>
    </row>
    <row r="213" spans="1:9" x14ac:dyDescent="0.2">
      <c r="A213" s="21" t="str">
        <f>IF(FullyVaccinated[[#This Row],[Educational Service District]]&lt;&gt;"NULL", FullyVaccinated[[#This Row],[Educational Service District]], "")</f>
        <v>Spokane Public Schools Charter Authorizer</v>
      </c>
      <c r="B213" s="22" t="str">
        <f>IF(FullyVaccinated[[#This Row],[County]]&lt;&gt;"NULL", FullyVaccinated[[#This Row],[County]], "")</f>
        <v>Spokane</v>
      </c>
      <c r="C213" s="22" t="str">
        <f>FullyVaccinated[[#This Row],[Organization Name ]]</f>
        <v>PRIDE Prep Charter School District</v>
      </c>
      <c r="D213" s="22" t="str">
        <f>FullyVaccinated[[#This Row],[Vaccination and Exemption Status]]</f>
        <v>Fully vaccinated</v>
      </c>
      <c r="E213" s="4">
        <f>FullyVaccinated[[#This Row],[Classroom %]]</f>
        <v>0.88</v>
      </c>
      <c r="F213" s="92">
        <f>FullyVaccinated[[#This Row],[Building &amp; District/Central Office %]]</f>
        <v>0.87</v>
      </c>
      <c r="G213" s="93"/>
      <c r="H213" s="27">
        <f>FullyVaccinated[[#This Row],[Organization Overall %]]</f>
        <v>0.88</v>
      </c>
      <c r="I213" s="28" t="str">
        <f>IF(FullyVaccinated[[#This Row],[Data Quality Flag]]&lt;&gt;"NULL",FullyVaccinated[[#This Row],[Data Quality Flag]], "")</f>
        <v/>
      </c>
    </row>
    <row r="214" spans="1:9" ht="13.9" customHeight="1" x14ac:dyDescent="0.2">
      <c r="A214" s="21" t="str">
        <f>IF(FullyVaccinated[[#This Row],[Educational Service District]]&lt;&gt;"NULL", FullyVaccinated[[#This Row],[Educational Service District]], "")</f>
        <v>Educational Service District 123</v>
      </c>
      <c r="B214" s="22" t="str">
        <f>IF(FullyVaccinated[[#This Row],[County]]&lt;&gt;"NULL", FullyVaccinated[[#This Row],[County]], "")</f>
        <v>Benton</v>
      </c>
      <c r="C214" s="22" t="str">
        <f>FullyVaccinated[[#This Row],[Organization Name ]]</f>
        <v>Prosser School District</v>
      </c>
      <c r="D214" s="22" t="str">
        <f>FullyVaccinated[[#This Row],[Vaccination and Exemption Status]]</f>
        <v>Fully vaccinated</v>
      </c>
      <c r="E214" s="4">
        <f>FullyVaccinated[[#This Row],[Classroom %]]</f>
        <v>0.87</v>
      </c>
      <c r="F214" s="23">
        <f>FullyVaccinated[[#This Row],[Building %]]</f>
        <v>0.71</v>
      </c>
      <c r="G214" s="50">
        <f>FullyVaccinated[[#This Row],[District/Central Office %]]</f>
        <v>0.72</v>
      </c>
      <c r="H214" s="27">
        <f>FullyVaccinated[[#This Row],[Organization Overall %]]</f>
        <v>0.8</v>
      </c>
      <c r="I214" s="28" t="str">
        <f>IF(FullyVaccinated[[#This Row],[Data Quality Flag]]&lt;&gt;"NULL",FullyVaccinated[[#This Row],[Data Quality Flag]], "")</f>
        <v/>
      </c>
    </row>
    <row r="215" spans="1:9" x14ac:dyDescent="0.2">
      <c r="A215" s="21" t="str">
        <f>IF(FullyVaccinated[[#This Row],[Educational Service District]]&lt;&gt;"NULL", FullyVaccinated[[#This Row],[Educational Service District]], "")</f>
        <v>Not Affiliated with an Educational Service District</v>
      </c>
      <c r="B215" s="22" t="str">
        <f>IF(FullyVaccinated[[#This Row],[County]]&lt;&gt;"NULL", FullyVaccinated[[#This Row],[County]], "")</f>
        <v>Whitman</v>
      </c>
      <c r="C215" s="22" t="str">
        <f>FullyVaccinated[[#This Row],[Organization Name ]]</f>
        <v>Pullman Community Montessori</v>
      </c>
      <c r="D215" s="22" t="str">
        <f>FullyVaccinated[[#This Row],[Vaccination and Exemption Status]]</f>
        <v>Fully vaccinated</v>
      </c>
      <c r="E215" s="92" t="str">
        <f>FullyVaccinated[[#This Row],[Classroom, Building, &amp; District/Central Office %]]</f>
        <v>92-100%</v>
      </c>
      <c r="F215" s="94"/>
      <c r="G215" s="93"/>
      <c r="H215" s="27" t="str">
        <f>FullyVaccinated[[#This Row],[Organization Overall %]]</f>
        <v>92-100%</v>
      </c>
      <c r="I215" s="28" t="str">
        <f>IF(FullyVaccinated[[#This Row],[Data Quality Flag]]&lt;&gt;"NULL",FullyVaccinated[[#This Row],[Data Quality Flag]], "")</f>
        <v/>
      </c>
    </row>
    <row r="216" spans="1:9" x14ac:dyDescent="0.2">
      <c r="A216" s="21" t="str">
        <f>IF(FullyVaccinated[[#This Row],[Educational Service District]]&lt;&gt;"NULL", FullyVaccinated[[#This Row],[Educational Service District]], "")</f>
        <v>Educational Service District 101</v>
      </c>
      <c r="B216" s="22" t="str">
        <f>IF(FullyVaccinated[[#This Row],[County]]&lt;&gt;"NULL", FullyVaccinated[[#This Row],[County]], "")</f>
        <v>Whitman</v>
      </c>
      <c r="C216" s="22" t="str">
        <f>FullyVaccinated[[#This Row],[Organization Name ]]</f>
        <v>Pullman School District</v>
      </c>
      <c r="D216" s="22" t="str">
        <f>FullyVaccinated[[#This Row],[Vaccination and Exemption Status]]</f>
        <v>Fully vaccinated</v>
      </c>
      <c r="E216" s="4">
        <f>FullyVaccinated[[#This Row],[Classroom %]]</f>
        <v>0.95</v>
      </c>
      <c r="F216" s="23">
        <f>FullyVaccinated[[#This Row],[Building %]]</f>
        <v>0.91</v>
      </c>
      <c r="G216" s="50" t="str">
        <f>FullyVaccinated[[#This Row],[District/Central Office %]]</f>
        <v>98-100%</v>
      </c>
      <c r="H216" s="27">
        <f>FullyVaccinated[[#This Row],[Organization Overall %]]</f>
        <v>0.95</v>
      </c>
      <c r="I216" s="28" t="str">
        <f>IF(FullyVaccinated[[#This Row],[Data Quality Flag]]&lt;&gt;"NULL",FullyVaccinated[[#This Row],[Data Quality Flag]], "")</f>
        <v/>
      </c>
    </row>
    <row r="217" spans="1:9" ht="13.9" customHeight="1" x14ac:dyDescent="0.2">
      <c r="A217" s="21" t="str">
        <f>IF(FullyVaccinated[[#This Row],[Educational Service District]]&lt;&gt;"NULL", FullyVaccinated[[#This Row],[Educational Service District]], "")</f>
        <v>Puget Sound Educational Service District 121</v>
      </c>
      <c r="B217" s="22" t="str">
        <f>IF(FullyVaccinated[[#This Row],[County]]&lt;&gt;"NULL", FullyVaccinated[[#This Row],[County]], "")</f>
        <v>Pierce</v>
      </c>
      <c r="C217" s="22" t="str">
        <f>FullyVaccinated[[#This Row],[Organization Name ]]</f>
        <v>Puyallup School District</v>
      </c>
      <c r="D217" s="22" t="str">
        <f>FullyVaccinated[[#This Row],[Vaccination and Exemption Status]]</f>
        <v>Fully vaccinated</v>
      </c>
      <c r="E217" s="4">
        <f>FullyVaccinated[[#This Row],[Classroom %]]</f>
        <v>0.86</v>
      </c>
      <c r="F217" s="23">
        <f>FullyVaccinated[[#This Row],[Building %]]</f>
        <v>0.82</v>
      </c>
      <c r="G217" s="50">
        <f>FullyVaccinated[[#This Row],[District/Central Office %]]</f>
        <v>0.85</v>
      </c>
      <c r="H217" s="27">
        <f>FullyVaccinated[[#This Row],[Organization Overall %]]</f>
        <v>0.85</v>
      </c>
      <c r="I217" s="28" t="str">
        <f>IF(FullyVaccinated[[#This Row],[Data Quality Flag]]&lt;&gt;"NULL",FullyVaccinated[[#This Row],[Data Quality Flag]], "")</f>
        <v/>
      </c>
    </row>
    <row r="218" spans="1:9" ht="13.9" customHeight="1" x14ac:dyDescent="0.2">
      <c r="A218" s="21" t="str">
        <f>IF(FullyVaccinated[[#This Row],[Educational Service District]]&lt;&gt;"NULL", FullyVaccinated[[#This Row],[Educational Service District]], "")</f>
        <v>Olympic Educational Service District 114</v>
      </c>
      <c r="B218" s="22" t="str">
        <f>IF(FullyVaccinated[[#This Row],[County]]&lt;&gt;"NULL", FullyVaccinated[[#This Row],[County]], "")</f>
        <v>Jefferson</v>
      </c>
      <c r="C218" s="22" t="str">
        <f>FullyVaccinated[[#This Row],[Organization Name ]]</f>
        <v>Queets-Clearwater School District</v>
      </c>
      <c r="D218" s="22" t="str">
        <f>FullyVaccinated[[#This Row],[Vaccination and Exemption Status]]</f>
        <v>Fully vaccinated</v>
      </c>
      <c r="E218" s="92" t="str">
        <f>FullyVaccinated[[#This Row],[Classroom, Building, &amp; District/Central Office %]]</f>
        <v>92-100%</v>
      </c>
      <c r="F218" s="94"/>
      <c r="G218" s="93"/>
      <c r="H218" s="27" t="str">
        <f>FullyVaccinated[[#This Row],[Organization Overall %]]</f>
        <v>92-100%</v>
      </c>
      <c r="I218" s="28" t="str">
        <f>IF(FullyVaccinated[[#This Row],[Data Quality Flag]]&lt;&gt;"NULL",FullyVaccinated[[#This Row],[Data Quality Flag]], "")</f>
        <v/>
      </c>
    </row>
    <row r="219" spans="1:9" x14ac:dyDescent="0.2">
      <c r="A219" s="21" t="str">
        <f>IF(FullyVaccinated[[#This Row],[Educational Service District]]&lt;&gt;"NULL", FullyVaccinated[[#This Row],[Educational Service District]], "")</f>
        <v>Olympic Educational Service District 114</v>
      </c>
      <c r="B219" s="22" t="str">
        <f>IF(FullyVaccinated[[#This Row],[County]]&lt;&gt;"NULL", FullyVaccinated[[#This Row],[County]], "")</f>
        <v>Jefferson</v>
      </c>
      <c r="C219" s="22" t="str">
        <f>FullyVaccinated[[#This Row],[Organization Name ]]</f>
        <v>Quilcene School District</v>
      </c>
      <c r="D219" s="22" t="str">
        <f>FullyVaccinated[[#This Row],[Vaccination and Exemption Status]]</f>
        <v>Fully vaccinated</v>
      </c>
      <c r="E219" s="4">
        <f>FullyVaccinated[[#This Row],[Classroom %]]</f>
        <v>0.89</v>
      </c>
      <c r="F219" s="92">
        <f>FullyVaccinated[[#This Row],[Building &amp; District/Central Office %]]</f>
        <v>0.91</v>
      </c>
      <c r="G219" s="93"/>
      <c r="H219" s="27">
        <f>FullyVaccinated[[#This Row],[Organization Overall %]]</f>
        <v>0.9</v>
      </c>
      <c r="I219" s="28" t="str">
        <f>IF(FullyVaccinated[[#This Row],[Data Quality Flag]]&lt;&gt;"NULL",FullyVaccinated[[#This Row],[Data Quality Flag]], "")</f>
        <v/>
      </c>
    </row>
    <row r="220" spans="1:9" x14ac:dyDescent="0.2">
      <c r="A220" s="21" t="str">
        <f>IF(FullyVaccinated[[#This Row],[Educational Service District]]&lt;&gt;"NULL", FullyVaccinated[[#This Row],[Educational Service District]], "")</f>
        <v>Olympic Educational Service District 114</v>
      </c>
      <c r="B220" s="22" t="str">
        <f>IF(FullyVaccinated[[#This Row],[County]]&lt;&gt;"NULL", FullyVaccinated[[#This Row],[County]], "")</f>
        <v>Clallam</v>
      </c>
      <c r="C220" s="22" t="str">
        <f>FullyVaccinated[[#This Row],[Organization Name ]]</f>
        <v>Quillayute Valley School District</v>
      </c>
      <c r="D220" s="22" t="str">
        <f>FullyVaccinated[[#This Row],[Vaccination and Exemption Status]]</f>
        <v>Fully vaccinated</v>
      </c>
      <c r="E220" s="4">
        <f>FullyVaccinated[[#This Row],[Classroom %]]</f>
        <v>0.78</v>
      </c>
      <c r="F220" s="23">
        <f>FullyVaccinated[[#This Row],[Building %]]</f>
        <v>0.78</v>
      </c>
      <c r="G220" s="50">
        <f>FullyVaccinated[[#This Row],[District/Central Office %]]</f>
        <v>0.67</v>
      </c>
      <c r="H220" s="27">
        <f>FullyVaccinated[[#This Row],[Organization Overall %]]</f>
        <v>0.77</v>
      </c>
      <c r="I220" s="28" t="str">
        <f>IF(FullyVaccinated[[#This Row],[Data Quality Flag]]&lt;&gt;"NULL",FullyVaccinated[[#This Row],[Data Quality Flag]], "")</f>
        <v/>
      </c>
    </row>
    <row r="221" spans="1:9" ht="13.9" customHeight="1" x14ac:dyDescent="0.2">
      <c r="A221" s="21" t="str">
        <f>IF(FullyVaccinated[[#This Row],[Educational Service District]]&lt;&gt;"NULL", FullyVaccinated[[#This Row],[Educational Service District]], "")</f>
        <v>North Central Educational Service District 171</v>
      </c>
      <c r="B221" s="22" t="str">
        <f>IF(FullyVaccinated[[#This Row],[County]]&lt;&gt;"NULL", FullyVaccinated[[#This Row],[County]], "")</f>
        <v>Grant</v>
      </c>
      <c r="C221" s="22" t="str">
        <f>FullyVaccinated[[#This Row],[Organization Name ]]</f>
        <v>Quincy School District</v>
      </c>
      <c r="D221" s="22" t="str">
        <f>FullyVaccinated[[#This Row],[Vaccination and Exemption Status]]</f>
        <v>Fully vaccinated</v>
      </c>
      <c r="E221" s="4">
        <f>FullyVaccinated[[#This Row],[Classroom %]]</f>
        <v>0.83</v>
      </c>
      <c r="F221" s="23">
        <f>FullyVaccinated[[#This Row],[Building %]]</f>
        <v>0.94</v>
      </c>
      <c r="G221" s="50">
        <f>FullyVaccinated[[#This Row],[District/Central Office %]]</f>
        <v>0.86</v>
      </c>
      <c r="H221" s="27">
        <f>FullyVaccinated[[#This Row],[Organization Overall %]]</f>
        <v>0.86</v>
      </c>
      <c r="I221" s="28" t="str">
        <f>IF(FullyVaccinated[[#This Row],[Data Quality Flag]]&lt;&gt;"NULL",FullyVaccinated[[#This Row],[Data Quality Flag]], "")</f>
        <v/>
      </c>
    </row>
    <row r="222" spans="1:9" x14ac:dyDescent="0.2">
      <c r="A222" s="21" t="str">
        <f>IF(FullyVaccinated[[#This Row],[Educational Service District]]&lt;&gt;"NULL", FullyVaccinated[[#This Row],[Educational Service District]], "")</f>
        <v>Washington State Charter School Commission</v>
      </c>
      <c r="B222" s="22" t="str">
        <f>IF(FullyVaccinated[[#This Row],[County]]&lt;&gt;"NULL", FullyVaccinated[[#This Row],[County]], "")</f>
        <v>King</v>
      </c>
      <c r="C222" s="22" t="str">
        <f>FullyVaccinated[[#This Row],[Organization Name ]]</f>
        <v>Rainier Prep Charter School District</v>
      </c>
      <c r="D222" s="22" t="str">
        <f>FullyVaccinated[[#This Row],[Vaccination and Exemption Status]]</f>
        <v>Fully vaccinated</v>
      </c>
      <c r="E222" s="4" t="str">
        <f>FullyVaccinated[[#This Row],[Classroom %]]</f>
        <v>96-100%</v>
      </c>
      <c r="F222" s="92" t="str">
        <f>FullyVaccinated[[#This Row],[Building &amp; District/Central Office %]]</f>
        <v>91-100%</v>
      </c>
      <c r="G222" s="93"/>
      <c r="H222" s="27" t="str">
        <f>FullyVaccinated[[#This Row],[Organization Overall %]]</f>
        <v>97-100%</v>
      </c>
      <c r="I222" s="28" t="str">
        <f>IF(FullyVaccinated[[#This Row],[Data Quality Flag]]&lt;&gt;"NULL",FullyVaccinated[[#This Row],[Data Quality Flag]], "")</f>
        <v/>
      </c>
    </row>
    <row r="223" spans="1:9" ht="13.9" customHeight="1" x14ac:dyDescent="0.2">
      <c r="A223" s="21" t="str">
        <f>IF(FullyVaccinated[[#This Row],[Educational Service District]]&lt;&gt;"NULL", FullyVaccinated[[#This Row],[Educational Service District]], "")</f>
        <v>Capital Region ESD 113</v>
      </c>
      <c r="B223" s="22" t="str">
        <f>IF(FullyVaccinated[[#This Row],[County]]&lt;&gt;"NULL", FullyVaccinated[[#This Row],[County]], "")</f>
        <v>Thurston</v>
      </c>
      <c r="C223" s="22" t="str">
        <f>FullyVaccinated[[#This Row],[Organization Name ]]</f>
        <v>Rainier School District</v>
      </c>
      <c r="D223" s="22" t="str">
        <f>FullyVaccinated[[#This Row],[Vaccination and Exemption Status]]</f>
        <v>Fully vaccinated</v>
      </c>
      <c r="E223" s="4">
        <f>FullyVaccinated[[#This Row],[Classroom %]]</f>
        <v>0.79</v>
      </c>
      <c r="F223" s="4" t="str">
        <f>FullyVaccinated[[#This Row],[Building %]]</f>
        <v>94-100%</v>
      </c>
      <c r="G223" s="50">
        <f>FullyVaccinated[[#This Row],[District/Central Office %]]</f>
        <v>0.84</v>
      </c>
      <c r="H223" s="27">
        <f>FullyVaccinated[[#This Row],[Organization Overall %]]</f>
        <v>0.83</v>
      </c>
      <c r="I223" s="28" t="str">
        <f>IF(FullyVaccinated[[#This Row],[Data Quality Flag]]&lt;&gt;"NULL",FullyVaccinated[[#This Row],[Data Quality Flag]], "")</f>
        <v/>
      </c>
    </row>
    <row r="224" spans="1:9" ht="13.9" customHeight="1" x14ac:dyDescent="0.2">
      <c r="A224" s="21" t="str">
        <f>IF(FullyVaccinated[[#This Row],[Educational Service District]]&lt;&gt;"NULL", FullyVaccinated[[#This Row],[Educational Service District]], "")</f>
        <v>Washington State Charter School Commission</v>
      </c>
      <c r="B224" s="22" t="str">
        <f>IF(FullyVaccinated[[#This Row],[County]]&lt;&gt;"NULL", FullyVaccinated[[#This Row],[County]], "")</f>
        <v>King</v>
      </c>
      <c r="C224" s="22" t="str">
        <f>FullyVaccinated[[#This Row],[Organization Name ]]</f>
        <v>Rainier Valley Leadership Academy</v>
      </c>
      <c r="D224" s="22" t="str">
        <f>FullyVaccinated[[#This Row],[Vaccination and Exemption Status]]</f>
        <v>Fully Vaccinated</v>
      </c>
      <c r="E224" s="92">
        <f>FullyVaccinated[[#This Row],[Classroom, Building, &amp; District/Central Office %]]</f>
        <v>0.88</v>
      </c>
      <c r="F224" s="94"/>
      <c r="G224" s="93"/>
      <c r="H224" s="27">
        <f>FullyVaccinated[[#This Row],[Organization Overall %]]</f>
        <v>0.88</v>
      </c>
      <c r="I224" s="28" t="str">
        <f>IF(FullyVaccinated[[#This Row],[Data Quality Flag]]&lt;&gt;"NULL",FullyVaccinated[[#This Row],[Data Quality Flag]], "")</f>
        <v/>
      </c>
    </row>
    <row r="225" spans="1:9" ht="13.9" customHeight="1" x14ac:dyDescent="0.2">
      <c r="A225" s="21" t="str">
        <f>IF(FullyVaccinated[[#This Row],[Educational Service District]]&lt;&gt;"NULL", FullyVaccinated[[#This Row],[Educational Service District]], "")</f>
        <v>Capital Region ESD 113</v>
      </c>
      <c r="B225" s="22" t="str">
        <f>IF(FullyVaccinated[[#This Row],[County]]&lt;&gt;"NULL", FullyVaccinated[[#This Row],[County]], "")</f>
        <v>Pacific</v>
      </c>
      <c r="C225" s="22" t="str">
        <f>FullyVaccinated[[#This Row],[Organization Name ]]</f>
        <v>Raymond School District</v>
      </c>
      <c r="D225" s="22" t="str">
        <f>FullyVaccinated[[#This Row],[Vaccination and Exemption Status]]</f>
        <v>Fully vaccinated</v>
      </c>
      <c r="E225" s="4">
        <f>FullyVaccinated[[#This Row],[Classroom %]]</f>
        <v>0.76</v>
      </c>
      <c r="F225" s="92">
        <f>FullyVaccinated[[#This Row],[Building &amp; District/Central Office %]]</f>
        <v>0.87</v>
      </c>
      <c r="G225" s="93"/>
      <c r="H225" s="27">
        <f>FullyVaccinated[[#This Row],[Organization Overall %]]</f>
        <v>0.8</v>
      </c>
      <c r="I225" s="28" t="str">
        <f>IF(FullyVaccinated[[#This Row],[Data Quality Flag]]&lt;&gt;"NULL",FullyVaccinated[[#This Row],[Data Quality Flag]], "")</f>
        <v/>
      </c>
    </row>
    <row r="226" spans="1:9" x14ac:dyDescent="0.2">
      <c r="A226" s="21" t="str">
        <f>IF(FullyVaccinated[[#This Row],[Educational Service District]]&lt;&gt;"NULL", FullyVaccinated[[#This Row],[Educational Service District]], "")</f>
        <v>Educational Service District 101</v>
      </c>
      <c r="B226" s="22" t="str">
        <f>IF(FullyVaccinated[[#This Row],[County]]&lt;&gt;"NULL", FullyVaccinated[[#This Row],[County]], "")</f>
        <v>Lincoln</v>
      </c>
      <c r="C226" s="22" t="str">
        <f>FullyVaccinated[[#This Row],[Organization Name ]]</f>
        <v>Reardan-Edwall School District</v>
      </c>
      <c r="D226" s="22" t="str">
        <f>FullyVaccinated[[#This Row],[Vaccination and Exemption Status]]</f>
        <v>Fully vaccinated</v>
      </c>
      <c r="E226" s="4">
        <f>FullyVaccinated[[#This Row],[Classroom %]]</f>
        <v>0.65</v>
      </c>
      <c r="F226" s="92">
        <f>FullyVaccinated[[#This Row],[Building &amp; District/Central Office %]]</f>
        <v>0.77</v>
      </c>
      <c r="G226" s="93"/>
      <c r="H226" s="27">
        <f>FullyVaccinated[[#This Row],[Organization Overall %]]</f>
        <v>0.7</v>
      </c>
      <c r="I226" s="28" t="str">
        <f>IF(FullyVaccinated[[#This Row],[Data Quality Flag]]&lt;&gt;"NULL",FullyVaccinated[[#This Row],[Data Quality Flag]], "")</f>
        <v/>
      </c>
    </row>
    <row r="227" spans="1:9" ht="13.9" customHeight="1" x14ac:dyDescent="0.2">
      <c r="A227" s="21" t="str">
        <f>IF(FullyVaccinated[[#This Row],[Educational Service District]]&lt;&gt;"NULL", FullyVaccinated[[#This Row],[Educational Service District]], "")</f>
        <v>Puget Sound Educational Service District 121</v>
      </c>
      <c r="B227" s="22" t="str">
        <f>IF(FullyVaccinated[[#This Row],[County]]&lt;&gt;"NULL", FullyVaccinated[[#This Row],[County]], "")</f>
        <v>King</v>
      </c>
      <c r="C227" s="22" t="str">
        <f>FullyVaccinated[[#This Row],[Organization Name ]]</f>
        <v>Renton School District</v>
      </c>
      <c r="D227" s="22" t="str">
        <f>FullyVaccinated[[#This Row],[Vaccination and Exemption Status]]</f>
        <v>Fully vaccinated</v>
      </c>
      <c r="E227" s="4">
        <f>FullyVaccinated[[#This Row],[Classroom %]]</f>
        <v>0.96</v>
      </c>
      <c r="F227" s="4">
        <f>FullyVaccinated[[#This Row],[Building %]]</f>
        <v>0.93</v>
      </c>
      <c r="G227" s="50">
        <f>FullyVaccinated[[#This Row],[District/Central Office %]]</f>
        <v>0.96</v>
      </c>
      <c r="H227" s="27">
        <f>FullyVaccinated[[#This Row],[Organization Overall %]]</f>
        <v>0.95</v>
      </c>
      <c r="I227" s="28" t="str">
        <f>IF(FullyVaccinated[[#This Row],[Data Quality Flag]]&lt;&gt;"NULL",FullyVaccinated[[#This Row],[Data Quality Flag]], "")</f>
        <v/>
      </c>
    </row>
    <row r="228" spans="1:9" x14ac:dyDescent="0.2">
      <c r="A228" s="21" t="str">
        <f>IF(FullyVaccinated[[#This Row],[Educational Service District]]&lt;&gt;"NULL", FullyVaccinated[[#This Row],[Educational Service District]], "")</f>
        <v>Educational Service District 101</v>
      </c>
      <c r="B228" s="22" t="str">
        <f>IF(FullyVaccinated[[#This Row],[County]]&lt;&gt;"NULL", FullyVaccinated[[#This Row],[County]], "")</f>
        <v>Ferry</v>
      </c>
      <c r="C228" s="22" t="str">
        <f>FullyVaccinated[[#This Row],[Organization Name ]]</f>
        <v>Republic School District</v>
      </c>
      <c r="D228" s="22" t="str">
        <f>FullyVaccinated[[#This Row],[Vaccination and Exemption Status]]</f>
        <v>Fully vaccinated</v>
      </c>
      <c r="E228" s="4">
        <f>FullyVaccinated[[#This Row],[Classroom %]]</f>
        <v>0.68</v>
      </c>
      <c r="F228" s="92">
        <f>FullyVaccinated[[#This Row],[Building &amp; District/Central Office %]]</f>
        <v>0.68</v>
      </c>
      <c r="G228" s="93"/>
      <c r="H228" s="27">
        <f>FullyVaccinated[[#This Row],[Organization Overall %]]</f>
        <v>0.68</v>
      </c>
      <c r="I228" s="28" t="str">
        <f>IF(FullyVaccinated[[#This Row],[Data Quality Flag]]&lt;&gt;"NULL",FullyVaccinated[[#This Row],[Data Quality Flag]], "")</f>
        <v/>
      </c>
    </row>
    <row r="229" spans="1:9" x14ac:dyDescent="0.2">
      <c r="A229" s="21" t="str">
        <f>IF(FullyVaccinated[[#This Row],[Educational Service District]]&lt;&gt;"NULL", FullyVaccinated[[#This Row],[Educational Service District]], "")</f>
        <v>Educational Service District 123</v>
      </c>
      <c r="B229" s="22" t="str">
        <f>IF(FullyVaccinated[[#This Row],[County]]&lt;&gt;"NULL", FullyVaccinated[[#This Row],[County]], "")</f>
        <v>Benton</v>
      </c>
      <c r="C229" s="22" t="str">
        <f>FullyVaccinated[[#This Row],[Organization Name ]]</f>
        <v>Richland School District</v>
      </c>
      <c r="D229" s="22" t="str">
        <f>FullyVaccinated[[#This Row],[Vaccination and Exemption Status]]</f>
        <v>Fully vaccinated</v>
      </c>
      <c r="E229" s="4">
        <f>FullyVaccinated[[#This Row],[Classroom %]]</f>
        <v>0.87</v>
      </c>
      <c r="F229" s="23">
        <f>FullyVaccinated[[#This Row],[Building %]]</f>
        <v>0.84</v>
      </c>
      <c r="G229" s="50">
        <f>FullyVaccinated[[#This Row],[District/Central Office %]]</f>
        <v>0.95</v>
      </c>
      <c r="H229" s="27">
        <f>FullyVaccinated[[#This Row],[Organization Overall %]]</f>
        <v>0.89</v>
      </c>
      <c r="I229" s="28" t="str">
        <f>IF(FullyVaccinated[[#This Row],[Data Quality Flag]]&lt;&gt;"NULL",FullyVaccinated[[#This Row],[Data Quality Flag]], "")</f>
        <v/>
      </c>
    </row>
    <row r="230" spans="1:9" ht="13.9" customHeight="1" x14ac:dyDescent="0.2">
      <c r="A230" s="21" t="str">
        <f>IF(FullyVaccinated[[#This Row],[Educational Service District]]&lt;&gt;"NULL", FullyVaccinated[[#This Row],[Educational Service District]], "")</f>
        <v>Educational Service District 112</v>
      </c>
      <c r="B230" s="22" t="str">
        <f>IF(FullyVaccinated[[#This Row],[County]]&lt;&gt;"NULL", FullyVaccinated[[#This Row],[County]], "")</f>
        <v>Clark</v>
      </c>
      <c r="C230" s="22" t="str">
        <f>FullyVaccinated[[#This Row],[Organization Name ]]</f>
        <v>Ridgefield School District</v>
      </c>
      <c r="D230" s="22" t="str">
        <f>FullyVaccinated[[#This Row],[Vaccination and Exemption Status]]</f>
        <v>Fully vaccinated</v>
      </c>
      <c r="E230" s="4">
        <f>FullyVaccinated[[#This Row],[Classroom %]]</f>
        <v>0.91</v>
      </c>
      <c r="F230" s="23">
        <f>FullyVaccinated[[#This Row],[Building %]]</f>
        <v>0.96</v>
      </c>
      <c r="G230" s="50">
        <f>FullyVaccinated[[#This Row],[District/Central Office %]]</f>
        <v>0.82</v>
      </c>
      <c r="H230" s="27">
        <f>FullyVaccinated[[#This Row],[Organization Overall %]]</f>
        <v>0.91</v>
      </c>
      <c r="I230" s="28" t="str">
        <f>IF(FullyVaccinated[[#This Row],[Data Quality Flag]]&lt;&gt;"NULL",FullyVaccinated[[#This Row],[Data Quality Flag]], "")</f>
        <v/>
      </c>
    </row>
    <row r="231" spans="1:9" x14ac:dyDescent="0.2">
      <c r="A231" s="21" t="str">
        <f>IF(FullyVaccinated[[#This Row],[Educational Service District]]&lt;&gt;"NULL", FullyVaccinated[[#This Row],[Educational Service District]], "")</f>
        <v>Educational Service District 101</v>
      </c>
      <c r="B231" s="22" t="str">
        <f>IF(FullyVaccinated[[#This Row],[County]]&lt;&gt;"NULL", FullyVaccinated[[#This Row],[County]], "")</f>
        <v>Adams</v>
      </c>
      <c r="C231" s="22" t="str">
        <f>FullyVaccinated[[#This Row],[Organization Name ]]</f>
        <v>Ritzville School District</v>
      </c>
      <c r="D231" s="22" t="str">
        <f>FullyVaccinated[[#This Row],[Vaccination and Exemption Status]]</f>
        <v>Fully vaccinated</v>
      </c>
      <c r="E231" s="4">
        <f>FullyVaccinated[[#This Row],[Classroom %]]</f>
        <v>0.6</v>
      </c>
      <c r="F231" s="92">
        <f>FullyVaccinated[[#This Row],[Building &amp; District/Central Office %]]</f>
        <v>0.74</v>
      </c>
      <c r="G231" s="93"/>
      <c r="H231" s="27">
        <f>FullyVaccinated[[#This Row],[Organization Overall %]]</f>
        <v>0.65</v>
      </c>
      <c r="I231" s="28" t="str">
        <f>IF(FullyVaccinated[[#This Row],[Data Quality Flag]]&lt;&gt;"NULL",FullyVaccinated[[#This Row],[Data Quality Flag]], "")</f>
        <v/>
      </c>
    </row>
    <row r="232" spans="1:9" x14ac:dyDescent="0.2">
      <c r="A232" s="21" t="str">
        <f>IF(FullyVaccinated[[#This Row],[Educational Service District]]&lt;&gt;"NULL", FullyVaccinated[[#This Row],[Educational Service District]], "")</f>
        <v>Educational Service District 101</v>
      </c>
      <c r="B232" s="22" t="str">
        <f>IF(FullyVaccinated[[#This Row],[County]]&lt;&gt;"NULL", FullyVaccinated[[#This Row],[County]], "")</f>
        <v>Spokane</v>
      </c>
      <c r="C232" s="22" t="str">
        <f>FullyVaccinated[[#This Row],[Organization Name ]]</f>
        <v>Riverside School District</v>
      </c>
      <c r="D232" s="22" t="str">
        <f>FullyVaccinated[[#This Row],[Vaccination and Exemption Status]]</f>
        <v>Fully vaccinated</v>
      </c>
      <c r="E232" s="4">
        <f>FullyVaccinated[[#This Row],[Classroom %]]</f>
        <v>0.77</v>
      </c>
      <c r="F232" s="23">
        <f>FullyVaccinated[[#This Row],[Building %]]</f>
        <v>0.53</v>
      </c>
      <c r="G232" s="50">
        <f>FullyVaccinated[[#This Row],[District/Central Office %]]</f>
        <v>0.4</v>
      </c>
      <c r="H232" s="27">
        <f>FullyVaccinated[[#This Row],[Organization Overall %]]</f>
        <v>0.69</v>
      </c>
      <c r="I232" s="28" t="str">
        <f>IF(FullyVaccinated[[#This Row],[Data Quality Flag]]&lt;&gt;"NULL",FullyVaccinated[[#This Row],[Data Quality Flag]], "")</f>
        <v/>
      </c>
    </row>
    <row r="233" spans="1:9" x14ac:dyDescent="0.2">
      <c r="A233" s="21" t="str">
        <f>IF(FullyVaccinated[[#This Row],[Educational Service District]]&lt;&gt;"NULL", FullyVaccinated[[#This Row],[Educational Service District]], "")</f>
        <v>Puget Sound Educational Service District 121</v>
      </c>
      <c r="B233" s="22" t="str">
        <f>IF(FullyVaccinated[[#This Row],[County]]&lt;&gt;"NULL", FullyVaccinated[[#This Row],[County]], "")</f>
        <v>King</v>
      </c>
      <c r="C233" s="22" t="str">
        <f>FullyVaccinated[[#This Row],[Organization Name ]]</f>
        <v>Riverview School District</v>
      </c>
      <c r="D233" s="22" t="str">
        <f>FullyVaccinated[[#This Row],[Vaccination and Exemption Status]]</f>
        <v>Fully vaccinated</v>
      </c>
      <c r="E233" s="4">
        <f>FullyVaccinated[[#This Row],[Classroom %]]</f>
        <v>0.94</v>
      </c>
      <c r="F233" s="23">
        <f>FullyVaccinated[[#This Row],[Building %]]</f>
        <v>0.87</v>
      </c>
      <c r="G233" s="50" t="str">
        <f>FullyVaccinated[[#This Row],[District/Central Office %]]</f>
        <v>97-100%</v>
      </c>
      <c r="H233" s="27">
        <f>FullyVaccinated[[#This Row],[Organization Overall %]]</f>
        <v>0.93</v>
      </c>
      <c r="I233" s="28" t="str">
        <f>IF(FullyVaccinated[[#This Row],[Data Quality Flag]]&lt;&gt;"NULL",FullyVaccinated[[#This Row],[Data Quality Flag]], "")</f>
        <v/>
      </c>
    </row>
    <row r="234" spans="1:9" ht="13.9" customHeight="1" x14ac:dyDescent="0.2">
      <c r="A234" s="21" t="str">
        <f>IF(FullyVaccinated[[#This Row],[Educational Service District]]&lt;&gt;"NULL", FullyVaccinated[[#This Row],[Educational Service District]], "")</f>
        <v>Capital Region ESD 113</v>
      </c>
      <c r="B234" s="22" t="str">
        <f>IF(FullyVaccinated[[#This Row],[County]]&lt;&gt;"NULL", FullyVaccinated[[#This Row],[County]], "")</f>
        <v>Thurston</v>
      </c>
      <c r="C234" s="22" t="str">
        <f>FullyVaccinated[[#This Row],[Organization Name ]]</f>
        <v>Rochester School District</v>
      </c>
      <c r="D234" s="22" t="str">
        <f>FullyVaccinated[[#This Row],[Vaccination and Exemption Status]]</f>
        <v>Fully vaccinated</v>
      </c>
      <c r="E234" s="4">
        <f>FullyVaccinated[[#This Row],[Classroom %]]</f>
        <v>0.81</v>
      </c>
      <c r="F234" s="23">
        <f>FullyVaccinated[[#This Row],[Building %]]</f>
        <v>0.86</v>
      </c>
      <c r="G234" s="50" t="str">
        <f>FullyVaccinated[[#This Row],[District/Central Office %]]</f>
        <v>96-100%</v>
      </c>
      <c r="H234" s="27">
        <f>FullyVaccinated[[#This Row],[Organization Overall %]]</f>
        <v>0.84</v>
      </c>
      <c r="I234" s="28" t="str">
        <f>IF(FullyVaccinated[[#This Row],[Data Quality Flag]]&lt;&gt;"NULL",FullyVaccinated[[#This Row],[Data Quality Flag]], "")</f>
        <v/>
      </c>
    </row>
    <row r="235" spans="1:9" ht="13.9" customHeight="1" x14ac:dyDescent="0.2">
      <c r="A235" s="21" t="str">
        <f>IF(FullyVaccinated[[#This Row],[Educational Service District]]&lt;&gt;"NULL", FullyVaccinated[[#This Row],[Educational Service District]], "")</f>
        <v>Educational Service District 112</v>
      </c>
      <c r="B235" s="22" t="str">
        <f>IF(FullyVaccinated[[#This Row],[County]]&lt;&gt;"NULL", FullyVaccinated[[#This Row],[County]], "")</f>
        <v>Klickitat</v>
      </c>
      <c r="C235" s="22" t="str">
        <f>FullyVaccinated[[#This Row],[Organization Name ]]</f>
        <v>Roosevelt &amp; Wishram School Districts</v>
      </c>
      <c r="D235" s="22" t="str">
        <f>FullyVaccinated[[#This Row],[Vaccination and Exemption Status]]</f>
        <v>Fully vaccinated</v>
      </c>
      <c r="E235" s="92">
        <f>FullyVaccinated[[#This Row],[Classroom, Building, &amp; District/Central Office %]]</f>
        <v>0.85</v>
      </c>
      <c r="F235" s="94"/>
      <c r="G235" s="93"/>
      <c r="H235" s="27">
        <f>FullyVaccinated[[#This Row],[Organization Overall %]]</f>
        <v>0.85</v>
      </c>
      <c r="I235" s="28" t="str">
        <f>IF(FullyVaccinated[[#This Row],[Data Quality Flag]]&lt;&gt;"NULL",FullyVaccinated[[#This Row],[Data Quality Flag]], "")</f>
        <v/>
      </c>
    </row>
    <row r="236" spans="1:9" x14ac:dyDescent="0.2">
      <c r="A236" s="21" t="str">
        <f>IF(FullyVaccinated[[#This Row],[Educational Service District]]&lt;&gt;"NULL", FullyVaccinated[[#This Row],[Educational Service District]], "")</f>
        <v>Educational Service District 101</v>
      </c>
      <c r="B236" s="22" t="str">
        <f>IF(FullyVaccinated[[#This Row],[County]]&lt;&gt;"NULL", FullyVaccinated[[#This Row],[County]], "")</f>
        <v>Whitman</v>
      </c>
      <c r="C236" s="22" t="str">
        <f>FullyVaccinated[[#This Row],[Organization Name ]]</f>
        <v>Rosalia School District</v>
      </c>
      <c r="D236" s="22" t="str">
        <f>FullyVaccinated[[#This Row],[Vaccination and Exemption Status]]</f>
        <v>Fully vaccinated</v>
      </c>
      <c r="E236" s="4">
        <f>FullyVaccinated[[#This Row],[Classroom %]]</f>
        <v>0.76</v>
      </c>
      <c r="F236" s="92">
        <f>FullyVaccinated[[#This Row],[Building &amp; District/Central Office %]]</f>
        <v>0.79</v>
      </c>
      <c r="G236" s="93"/>
      <c r="H236" s="27">
        <f>FullyVaccinated[[#This Row],[Organization Overall %]]</f>
        <v>0.77</v>
      </c>
      <c r="I236" s="28" t="str">
        <f>IF(FullyVaccinated[[#This Row],[Data Quality Flag]]&lt;&gt;"NULL",FullyVaccinated[[#This Row],[Data Quality Flag]], "")</f>
        <v/>
      </c>
    </row>
    <row r="237" spans="1:9" ht="13.9" customHeight="1" x14ac:dyDescent="0.2">
      <c r="A237" s="21" t="str">
        <f>IF(FullyVaccinated[[#This Row],[Educational Service District]]&lt;&gt;"NULL", FullyVaccinated[[#This Row],[Educational Service District]], "")</f>
        <v>Educational Service District 105</v>
      </c>
      <c r="B237" s="22" t="str">
        <f>IF(FullyVaccinated[[#This Row],[County]]&lt;&gt;"NULL", FullyVaccinated[[#This Row],[County]], "")</f>
        <v>Grant</v>
      </c>
      <c r="C237" s="22" t="str">
        <f>FullyVaccinated[[#This Row],[Organization Name ]]</f>
        <v>Royal School District</v>
      </c>
      <c r="D237" s="22" t="str">
        <f>FullyVaccinated[[#This Row],[Vaccination and Exemption Status]]</f>
        <v>Fully vaccinated</v>
      </c>
      <c r="E237" s="4">
        <f>FullyVaccinated[[#This Row],[Classroom %]]</f>
        <v>0.7</v>
      </c>
      <c r="F237" s="23">
        <f>FullyVaccinated[[#This Row],[Building %]]</f>
        <v>0.5</v>
      </c>
      <c r="G237" s="50">
        <f>FullyVaccinated[[#This Row],[District/Central Office %]]</f>
        <v>0.59</v>
      </c>
      <c r="H237" s="27">
        <f>FullyVaccinated[[#This Row],[Organization Overall %]]</f>
        <v>0.65</v>
      </c>
      <c r="I237" s="28" t="str">
        <f>IF(FullyVaccinated[[#This Row],[Data Quality Flag]]&lt;&gt;"NULL",FullyVaccinated[[#This Row],[Data Quality Flag]], "")</f>
        <v/>
      </c>
    </row>
    <row r="238" spans="1:9" ht="13.9" customHeight="1" x14ac:dyDescent="0.2">
      <c r="A238" s="21" t="str">
        <f>IF(FullyVaccinated[[#This Row],[Educational Service District]]&lt;&gt;"NULL", FullyVaccinated[[#This Row],[Educational Service District]], "")</f>
        <v>Northwest Educational Service District 189</v>
      </c>
      <c r="B238" s="22" t="str">
        <f>IF(FullyVaccinated[[#This Row],[County]]&lt;&gt;"NULL", FullyVaccinated[[#This Row],[County]], "")</f>
        <v>San Juan</v>
      </c>
      <c r="C238" s="22" t="str">
        <f>FullyVaccinated[[#This Row],[Organization Name ]]</f>
        <v>San Juan Island School District</v>
      </c>
      <c r="D238" s="22" t="str">
        <f>FullyVaccinated[[#This Row],[Vaccination and Exemption Status]]</f>
        <v>Fully vaccinated</v>
      </c>
      <c r="E238" s="4">
        <f>FullyVaccinated[[#This Row],[Classroom %]]</f>
        <v>0.92</v>
      </c>
      <c r="F238" s="92">
        <f>FullyVaccinated[[#This Row],[Building &amp; District/Central Office %]]</f>
        <v>0.95</v>
      </c>
      <c r="G238" s="93"/>
      <c r="H238" s="27">
        <f>FullyVaccinated[[#This Row],[Organization Overall %]]</f>
        <v>0.93</v>
      </c>
      <c r="I238" s="28" t="str">
        <f>IF(FullyVaccinated[[#This Row],[Data Quality Flag]]&lt;&gt;"NULL",FullyVaccinated[[#This Row],[Data Quality Flag]], "")</f>
        <v/>
      </c>
    </row>
    <row r="239" spans="1:9" x14ac:dyDescent="0.2">
      <c r="A239" s="21" t="str">
        <f>IF(FullyVaccinated[[#This Row],[Educational Service District]]&lt;&gt;"NULL", FullyVaccinated[[#This Row],[Educational Service District]], "")</f>
        <v>Capital Region ESD 113</v>
      </c>
      <c r="B239" s="22" t="str">
        <f>IF(FullyVaccinated[[#This Row],[County]]&lt;&gt;"NULL", FullyVaccinated[[#This Row],[County]], "")</f>
        <v>Grays Harbor</v>
      </c>
      <c r="C239" s="22" t="str">
        <f>FullyVaccinated[[#This Row],[Organization Name ]]</f>
        <v>Satsop School District</v>
      </c>
      <c r="D239" s="22" t="str">
        <f>FullyVaccinated[[#This Row],[Vaccination and Exemption Status]]</f>
        <v>Fully vaccinated</v>
      </c>
      <c r="E239" s="92" t="str">
        <f>FullyVaccinated[[#This Row],[Classroom, Building, &amp; District/Central Office %]]</f>
        <v>91-100%</v>
      </c>
      <c r="F239" s="94"/>
      <c r="G239" s="93"/>
      <c r="H239" s="27" t="str">
        <f>FullyVaccinated[[#This Row],[Organization Overall %]]</f>
        <v>91-100%</v>
      </c>
      <c r="I239" s="28" t="str">
        <f>IF(FullyVaccinated[[#This Row],[Data Quality Flag]]&lt;&gt;"NULL",FullyVaccinated[[#This Row],[Data Quality Flag]], "")</f>
        <v/>
      </c>
    </row>
    <row r="240" spans="1:9" x14ac:dyDescent="0.2">
      <c r="A240" s="21" t="str">
        <f>IF(FullyVaccinated[[#This Row],[Educational Service District]]&lt;&gt;"NULL", FullyVaccinated[[#This Row],[Educational Service District]], "")</f>
        <v>Puget Sound Educational Service District 121</v>
      </c>
      <c r="B240" s="22" t="str">
        <f>IF(FullyVaccinated[[#This Row],[County]]&lt;&gt;"NULL", FullyVaccinated[[#This Row],[County]], "")</f>
        <v>King</v>
      </c>
      <c r="C240" s="22" t="str">
        <f>FullyVaccinated[[#This Row],[Organization Name ]]</f>
        <v>Seattle Public Schools</v>
      </c>
      <c r="D240" s="22" t="str">
        <f>FullyVaccinated[[#This Row],[Vaccination and Exemption Status]]</f>
        <v>Fully vaccinated</v>
      </c>
      <c r="E240" s="4">
        <f>FullyVaccinated[[#This Row],[Classroom %]]</f>
        <v>0.98</v>
      </c>
      <c r="F240" s="23">
        <f>FullyVaccinated[[#This Row],[Building %]]</f>
        <v>0.97</v>
      </c>
      <c r="G240" s="50">
        <f>FullyVaccinated[[#This Row],[District/Central Office %]]</f>
        <v>0.95</v>
      </c>
      <c r="H240" s="27">
        <f>FullyVaccinated[[#This Row],[Organization Overall %]]</f>
        <v>0.97</v>
      </c>
      <c r="I240" s="28" t="str">
        <f>IF(FullyVaccinated[[#This Row],[Data Quality Flag]]&lt;&gt;"NULL",FullyVaccinated[[#This Row],[Data Quality Flag]], "")</f>
        <v/>
      </c>
    </row>
    <row r="241" spans="1:9" x14ac:dyDescent="0.2">
      <c r="A241" s="21" t="str">
        <f>IF(FullyVaccinated[[#This Row],[Educational Service District]]&lt;&gt;"NULL", FullyVaccinated[[#This Row],[Educational Service District]], "")</f>
        <v>Northwest Educational Service District 189</v>
      </c>
      <c r="B241" s="22" t="str">
        <f>IF(FullyVaccinated[[#This Row],[County]]&lt;&gt;"NULL", FullyVaccinated[[#This Row],[County]], "")</f>
        <v>Skagit</v>
      </c>
      <c r="C241" s="22" t="str">
        <f>FullyVaccinated[[#This Row],[Organization Name ]]</f>
        <v>Sedro-Woolley School District</v>
      </c>
      <c r="D241" s="22" t="str">
        <f>FullyVaccinated[[#This Row],[Vaccination and Exemption Status]]</f>
        <v>Fully vaccinated</v>
      </c>
      <c r="E241" s="4">
        <f>FullyVaccinated[[#This Row],[Classroom %]]</f>
        <v>0.87</v>
      </c>
      <c r="F241" s="23">
        <f>FullyVaccinated[[#This Row],[Building %]]</f>
        <v>0.79</v>
      </c>
      <c r="G241" s="50">
        <f>FullyVaccinated[[#This Row],[District/Central Office %]]</f>
        <v>0.9</v>
      </c>
      <c r="H241" s="27">
        <f>FullyVaccinated[[#This Row],[Organization Overall %]]</f>
        <v>0.84</v>
      </c>
      <c r="I241" s="28" t="str">
        <f>IF(FullyVaccinated[[#This Row],[Data Quality Flag]]&lt;&gt;"NULL",FullyVaccinated[[#This Row],[Data Quality Flag]], "")</f>
        <v/>
      </c>
    </row>
    <row r="242" spans="1:9" ht="14.65" customHeight="1" x14ac:dyDescent="0.2">
      <c r="A242" s="21" t="str">
        <f>IF(FullyVaccinated[[#This Row],[Educational Service District]]&lt;&gt;"NULL", FullyVaccinated[[#This Row],[Educational Service District]], "")</f>
        <v>Educational Service District 105</v>
      </c>
      <c r="B242" s="22" t="str">
        <f>IF(FullyVaccinated[[#This Row],[County]]&lt;&gt;"NULL", FullyVaccinated[[#This Row],[County]], "")</f>
        <v>Yakima</v>
      </c>
      <c r="C242" s="22" t="str">
        <f>FullyVaccinated[[#This Row],[Organization Name ]]</f>
        <v>Selah School District</v>
      </c>
      <c r="D242" s="22" t="str">
        <f>FullyVaccinated[[#This Row],[Vaccination and Exemption Status]]</f>
        <v>Fully vaccinated</v>
      </c>
      <c r="E242" s="4">
        <f>FullyVaccinated[[#This Row],[Classroom %]]</f>
        <v>0.82</v>
      </c>
      <c r="F242" s="23">
        <f>FullyVaccinated[[#This Row],[Building %]]</f>
        <v>0.88</v>
      </c>
      <c r="G242" s="50">
        <f>FullyVaccinated[[#This Row],[District/Central Office %]]</f>
        <v>0.72</v>
      </c>
      <c r="H242" s="27">
        <f>FullyVaccinated[[#This Row],[Organization Overall %]]</f>
        <v>0.81</v>
      </c>
      <c r="I242" s="28" t="str">
        <f>IF(FullyVaccinated[[#This Row],[Data Quality Flag]]&lt;&gt;"NULL",FullyVaccinated[[#This Row],[Data Quality Flag]], "")</f>
        <v/>
      </c>
    </row>
    <row r="243" spans="1:9" x14ac:dyDescent="0.2">
      <c r="A243" s="21" t="str">
        <f>IF(FullyVaccinated[[#This Row],[Educational Service District]]&lt;&gt;"NULL", FullyVaccinated[[#This Row],[Educational Service District]], "")</f>
        <v>Educational Service District 101</v>
      </c>
      <c r="B243" s="22" t="str">
        <f>IF(FullyVaccinated[[#This Row],[County]]&lt;&gt;"NULL", FullyVaccinated[[#This Row],[County]], "")</f>
        <v>Pend Oreille</v>
      </c>
      <c r="C243" s="22" t="str">
        <f>FullyVaccinated[[#This Row],[Organization Name ]]</f>
        <v>Selkirk School District</v>
      </c>
      <c r="D243" s="22" t="str">
        <f>FullyVaccinated[[#This Row],[Vaccination and Exemption Status]]</f>
        <v>Fully vaccinated</v>
      </c>
      <c r="E243" s="4">
        <f>FullyVaccinated[[#This Row],[Classroom %]]</f>
        <v>0.79</v>
      </c>
      <c r="F243" s="92">
        <f>FullyVaccinated[[#This Row],[Building &amp; District/Central Office %]]</f>
        <v>0.32</v>
      </c>
      <c r="G243" s="93"/>
      <c r="H243" s="27">
        <f>FullyVaccinated[[#This Row],[Organization Overall %]]</f>
        <v>0.61</v>
      </c>
      <c r="I243" s="28" t="str">
        <f>IF(FullyVaccinated[[#This Row],[Data Quality Flag]]&lt;&gt;"NULL",FullyVaccinated[[#This Row],[Data Quality Flag]], "")</f>
        <v/>
      </c>
    </row>
    <row r="244" spans="1:9" x14ac:dyDescent="0.2">
      <c r="A244" s="21" t="str">
        <f>IF(FullyVaccinated[[#This Row],[Educational Service District]]&lt;&gt;"NULL", FullyVaccinated[[#This Row],[Educational Service District]], "")</f>
        <v>Olympic Educational Service District 114</v>
      </c>
      <c r="B244" s="22" t="str">
        <f>IF(FullyVaccinated[[#This Row],[County]]&lt;&gt;"NULL", FullyVaccinated[[#This Row],[County]], "")</f>
        <v>Clallam</v>
      </c>
      <c r="C244" s="22" t="str">
        <f>FullyVaccinated[[#This Row],[Organization Name ]]</f>
        <v>Sequim School District</v>
      </c>
      <c r="D244" s="22" t="str">
        <f>FullyVaccinated[[#This Row],[Vaccination and Exemption Status]]</f>
        <v>Fully vaccinated</v>
      </c>
      <c r="E244" s="4">
        <f>FullyVaccinated[[#This Row],[Classroom %]]</f>
        <v>0.9</v>
      </c>
      <c r="F244" s="23">
        <f>FullyVaccinated[[#This Row],[Building %]]</f>
        <v>0.88</v>
      </c>
      <c r="G244" s="50">
        <f>FullyVaccinated[[#This Row],[District/Central Office %]]</f>
        <v>0.9</v>
      </c>
      <c r="H244" s="27">
        <f>FullyVaccinated[[#This Row],[Organization Overall %]]</f>
        <v>0.9</v>
      </c>
      <c r="I244" s="28" t="str">
        <f>IF(FullyVaccinated[[#This Row],[Data Quality Flag]]&lt;&gt;"NULL",FullyVaccinated[[#This Row],[Data Quality Flag]], "")</f>
        <v/>
      </c>
    </row>
    <row r="245" spans="1:9" x14ac:dyDescent="0.2">
      <c r="A245" s="21" t="str">
        <f>IF(FullyVaccinated[[#This Row],[Educational Service District]]&lt;&gt;"NULL", FullyVaccinated[[#This Row],[Educational Service District]], "")</f>
        <v>Capital Region ESD 113</v>
      </c>
      <c r="B245" s="22" t="str">
        <f>IF(FullyVaccinated[[#This Row],[County]]&lt;&gt;"NULL", FullyVaccinated[[#This Row],[County]], "")</f>
        <v>Mason</v>
      </c>
      <c r="C245" s="22" t="str">
        <f>FullyVaccinated[[#This Row],[Organization Name ]]</f>
        <v>Shelton School District</v>
      </c>
      <c r="D245" s="22" t="str">
        <f>FullyVaccinated[[#This Row],[Vaccination and Exemption Status]]</f>
        <v>Fully vaccinated</v>
      </c>
      <c r="E245" s="4">
        <f>FullyVaccinated[[#This Row],[Classroom %]]</f>
        <v>0.94</v>
      </c>
      <c r="F245" s="23">
        <f>FullyVaccinated[[#This Row],[Building %]]</f>
        <v>0.95</v>
      </c>
      <c r="G245" s="50">
        <f>FullyVaccinated[[#This Row],[District/Central Office %]]</f>
        <v>0.84</v>
      </c>
      <c r="H245" s="27">
        <f>FullyVaccinated[[#This Row],[Organization Overall %]]</f>
        <v>0.92</v>
      </c>
      <c r="I245" s="28" t="str">
        <f>IF(FullyVaccinated[[#This Row],[Data Quality Flag]]&lt;&gt;"NULL",FullyVaccinated[[#This Row],[Data Quality Flag]], "")</f>
        <v/>
      </c>
    </row>
    <row r="246" spans="1:9" ht="13.9" customHeight="1" x14ac:dyDescent="0.2">
      <c r="A246" s="21" t="str">
        <f>IF(FullyVaccinated[[#This Row],[Educational Service District]]&lt;&gt;"NULL", FullyVaccinated[[#This Row],[Educational Service District]], "")</f>
        <v>Puget Sound Educational Service District 121</v>
      </c>
      <c r="B246" s="22" t="str">
        <f>IF(FullyVaccinated[[#This Row],[County]]&lt;&gt;"NULL", FullyVaccinated[[#This Row],[County]], "")</f>
        <v>King</v>
      </c>
      <c r="C246" s="22" t="str">
        <f>FullyVaccinated[[#This Row],[Organization Name ]]</f>
        <v>Shoreline School District</v>
      </c>
      <c r="D246" s="22" t="str">
        <f>FullyVaccinated[[#This Row],[Vaccination and Exemption Status]]</f>
        <v>Fully vaccinated</v>
      </c>
      <c r="E246" s="4">
        <f>FullyVaccinated[[#This Row],[Classroom %]]</f>
        <v>0.98</v>
      </c>
      <c r="F246" s="23" t="str">
        <f>FullyVaccinated[[#This Row],[Building %]]</f>
        <v>99-100%</v>
      </c>
      <c r="G246" s="50">
        <f>FullyVaccinated[[#This Row],[District/Central Office %]]</f>
        <v>0.93</v>
      </c>
      <c r="H246" s="27">
        <f>FullyVaccinated[[#This Row],[Organization Overall %]]</f>
        <v>0.98</v>
      </c>
      <c r="I246" s="28" t="str">
        <f>IF(FullyVaccinated[[#This Row],[Data Quality Flag]]&lt;&gt;"NULL",FullyVaccinated[[#This Row],[Data Quality Flag]], "")</f>
        <v/>
      </c>
    </row>
    <row r="247" spans="1:9" x14ac:dyDescent="0.2">
      <c r="A247" s="21" t="str">
        <f>IF(FullyVaccinated[[#This Row],[Educational Service District]]&lt;&gt;"NULL", FullyVaccinated[[#This Row],[Educational Service District]], "")</f>
        <v>Puget Sound Educational Service District 121</v>
      </c>
      <c r="B247" s="22" t="str">
        <f>IF(FullyVaccinated[[#This Row],[County]]&lt;&gt;"NULL", FullyVaccinated[[#This Row],[County]], "")</f>
        <v>King</v>
      </c>
      <c r="C247" s="22" t="str">
        <f>FullyVaccinated[[#This Row],[Organization Name ]]</f>
        <v>Skykomish School District</v>
      </c>
      <c r="D247" s="22" t="str">
        <f>FullyVaccinated[[#This Row],[Vaccination and Exemption Status]]</f>
        <v>Fully vaccinated</v>
      </c>
      <c r="E247" s="92" t="str">
        <f>FullyVaccinated[[#This Row],[Classroom, Building, &amp; District/Central Office %]]</f>
        <v>95-100%</v>
      </c>
      <c r="F247" s="94"/>
      <c r="G247" s="93"/>
      <c r="H247" s="27" t="str">
        <f>FullyVaccinated[[#This Row],[Organization Overall %]]</f>
        <v>95-100%</v>
      </c>
      <c r="I247" s="28" t="str">
        <f>IF(FullyVaccinated[[#This Row],[Data Quality Flag]]&lt;&gt;"NULL",FullyVaccinated[[#This Row],[Data Quality Flag]], "")</f>
        <v/>
      </c>
    </row>
    <row r="248" spans="1:9" x14ac:dyDescent="0.2">
      <c r="A248" s="21" t="str">
        <f>IF(FullyVaccinated[[#This Row],[Educational Service District]]&lt;&gt;"NULL", FullyVaccinated[[#This Row],[Educational Service District]], "")</f>
        <v>Northwest Educational Service District 189</v>
      </c>
      <c r="B248" s="22" t="str">
        <f>IF(FullyVaccinated[[#This Row],[County]]&lt;&gt;"NULL", FullyVaccinated[[#This Row],[County]], "")</f>
        <v>Snohomish</v>
      </c>
      <c r="C248" s="22" t="str">
        <f>FullyVaccinated[[#This Row],[Organization Name ]]</f>
        <v>Snohomish School District</v>
      </c>
      <c r="D248" s="22" t="str">
        <f>FullyVaccinated[[#This Row],[Vaccination and Exemption Status]]</f>
        <v>Fully vaccinated</v>
      </c>
      <c r="E248" s="4">
        <f>FullyVaccinated[[#This Row],[Classroom %]]</f>
        <v>0.95</v>
      </c>
      <c r="F248" s="23">
        <f>FullyVaccinated[[#This Row],[Building %]]</f>
        <v>0.93</v>
      </c>
      <c r="G248" s="50">
        <f>FullyVaccinated[[#This Row],[District/Central Office %]]</f>
        <v>0.98</v>
      </c>
      <c r="H248" s="27">
        <f>FullyVaccinated[[#This Row],[Organization Overall %]]</f>
        <v>0.95</v>
      </c>
      <c r="I248" s="28" t="str">
        <f>IF(FullyVaccinated[[#This Row],[Data Quality Flag]]&lt;&gt;"NULL",FullyVaccinated[[#This Row],[Data Quality Flag]], "")</f>
        <v/>
      </c>
    </row>
    <row r="249" spans="1:9" x14ac:dyDescent="0.2">
      <c r="A249" s="21" t="str">
        <f>IF(FullyVaccinated[[#This Row],[Educational Service District]]&lt;&gt;"NULL", FullyVaccinated[[#This Row],[Educational Service District]], "")</f>
        <v>Puget Sound Educational Service District 121</v>
      </c>
      <c r="B249" s="22" t="str">
        <f>IF(FullyVaccinated[[#This Row],[County]]&lt;&gt;"NULL", FullyVaccinated[[#This Row],[County]], "")</f>
        <v>King</v>
      </c>
      <c r="C249" s="22" t="str">
        <f>FullyVaccinated[[#This Row],[Organization Name ]]</f>
        <v>Snoqualmie Valley School District</v>
      </c>
      <c r="D249" s="22" t="str">
        <f>FullyVaccinated[[#This Row],[Vaccination and Exemption Status]]</f>
        <v>Fully vaccinated</v>
      </c>
      <c r="E249" s="4">
        <f>FullyVaccinated[[#This Row],[Classroom %]]</f>
        <v>0.94</v>
      </c>
      <c r="F249" s="23">
        <f>FullyVaccinated[[#This Row],[Building %]]</f>
        <v>0.94</v>
      </c>
      <c r="G249" s="50">
        <f>FullyVaccinated[[#This Row],[District/Central Office %]]</f>
        <v>0.91</v>
      </c>
      <c r="H249" s="27">
        <f>FullyVaccinated[[#This Row],[Organization Overall %]]</f>
        <v>0.93</v>
      </c>
      <c r="I249" s="28" t="str">
        <f>IF(FullyVaccinated[[#This Row],[Data Quality Flag]]&lt;&gt;"NULL",FullyVaccinated[[#This Row],[Data Quality Flag]], "")</f>
        <v/>
      </c>
    </row>
    <row r="250" spans="1:9" x14ac:dyDescent="0.2">
      <c r="A250" s="21" t="str">
        <f>IF(FullyVaccinated[[#This Row],[Educational Service District]]&lt;&gt;"NULL", FullyVaccinated[[#This Row],[Educational Service District]], "")</f>
        <v>North Central Educational Service District 171</v>
      </c>
      <c r="B250" s="22" t="str">
        <f>IF(FullyVaccinated[[#This Row],[County]]&lt;&gt;"NULL", FullyVaccinated[[#This Row],[County]], "")</f>
        <v>Grant</v>
      </c>
      <c r="C250" s="22" t="str">
        <f>FullyVaccinated[[#This Row],[Organization Name ]]</f>
        <v>Soap Lake School District</v>
      </c>
      <c r="D250" s="22" t="str">
        <f>FullyVaccinated[[#This Row],[Vaccination and Exemption Status]]</f>
        <v>Fully vaccinated</v>
      </c>
      <c r="E250" s="4">
        <f>FullyVaccinated[[#This Row],[Classroom %]]</f>
        <v>0.7</v>
      </c>
      <c r="F250" s="23">
        <f>FullyVaccinated[[#This Row],[Building %]]</f>
        <v>0.64</v>
      </c>
      <c r="G250" s="50">
        <f>FullyVaccinated[[#This Row],[District/Central Office %]]</f>
        <v>0.72</v>
      </c>
      <c r="H250" s="27">
        <f>FullyVaccinated[[#This Row],[Organization Overall %]]</f>
        <v>0.7</v>
      </c>
      <c r="I250" s="28" t="str">
        <f>IF(FullyVaccinated[[#This Row],[Data Quality Flag]]&lt;&gt;"NULL",FullyVaccinated[[#This Row],[Data Quality Flag]], "")</f>
        <v/>
      </c>
    </row>
    <row r="251" spans="1:9" x14ac:dyDescent="0.2">
      <c r="A251" s="21" t="str">
        <f>IF(FullyVaccinated[[#This Row],[Educational Service District]]&lt;&gt;"NULL", FullyVaccinated[[#This Row],[Educational Service District]], "")</f>
        <v>Capital Region ESD 113</v>
      </c>
      <c r="B251" s="22" t="str">
        <f>IF(FullyVaccinated[[#This Row],[County]]&lt;&gt;"NULL", FullyVaccinated[[#This Row],[County]], "")</f>
        <v>Pacific</v>
      </c>
      <c r="C251" s="22" t="str">
        <f>FullyVaccinated[[#This Row],[Organization Name ]]</f>
        <v>South Bend School District</v>
      </c>
      <c r="D251" s="22" t="str">
        <f>FullyVaccinated[[#This Row],[Vaccination and Exemption Status]]</f>
        <v>Fully vaccinated</v>
      </c>
      <c r="E251" s="4" t="str">
        <f>FullyVaccinated[[#This Row],[Classroom %]]</f>
        <v>NULL</v>
      </c>
      <c r="F251" s="4" t="str">
        <f>FullyVaccinated[[#This Row],[Building %]]</f>
        <v>NULL</v>
      </c>
      <c r="G251" s="50" t="str">
        <f>FullyVaccinated[[#This Row],[District/Central Office %]]</f>
        <v>NULL</v>
      </c>
      <c r="H251" s="27" t="str">
        <f>FullyVaccinated[[#This Row],[Organization Overall %]]</f>
        <v>NULL</v>
      </c>
      <c r="I251" s="28" t="str">
        <f>IF(FullyVaccinated[[#This Row],[Data Quality Flag]]&lt;&gt;"NULL",FullyVaccinated[[#This Row],[Data Quality Flag]], "")</f>
        <v>District has not complied with employee vaccination and exemption status reporting requirement</v>
      </c>
    </row>
    <row r="252" spans="1:9" x14ac:dyDescent="0.2">
      <c r="A252" s="21" t="str">
        <f>IF(FullyVaccinated[[#This Row],[Educational Service District]]&lt;&gt;"NULL", FullyVaccinated[[#This Row],[Educational Service District]], "")</f>
        <v>Olympic Educational Service District 114</v>
      </c>
      <c r="B252" s="22" t="str">
        <f>IF(FullyVaccinated[[#This Row],[County]]&lt;&gt;"NULL", FullyVaccinated[[#This Row],[County]], "")</f>
        <v>Kitsap</v>
      </c>
      <c r="C252" s="22" t="str">
        <f>FullyVaccinated[[#This Row],[Organization Name ]]</f>
        <v>South Kitsap School District</v>
      </c>
      <c r="D252" s="22" t="str">
        <f>FullyVaccinated[[#This Row],[Vaccination and Exemption Status]]</f>
        <v>Fully vaccinated</v>
      </c>
      <c r="E252" s="4">
        <f>FullyVaccinated[[#This Row],[Classroom %]]</f>
        <v>0.9</v>
      </c>
      <c r="F252" s="23">
        <f>FullyVaccinated[[#This Row],[Building %]]</f>
        <v>0.94</v>
      </c>
      <c r="G252" s="50">
        <f>FullyVaccinated[[#This Row],[District/Central Office %]]</f>
        <v>0.75</v>
      </c>
      <c r="H252" s="27">
        <f>FullyVaccinated[[#This Row],[Organization Overall %]]</f>
        <v>0.9</v>
      </c>
      <c r="I252" s="28" t="str">
        <f>IF(FullyVaccinated[[#This Row],[Data Quality Flag]]&lt;&gt;"NULL",FullyVaccinated[[#This Row],[Data Quality Flag]], "")</f>
        <v/>
      </c>
    </row>
    <row r="253" spans="1:9" ht="13.9" customHeight="1" x14ac:dyDescent="0.2">
      <c r="A253" s="21" t="str">
        <f>IF(FullyVaccinated[[#This Row],[Educational Service District]]&lt;&gt;"NULL", FullyVaccinated[[#This Row],[Educational Service District]], "")</f>
        <v>Northwest Educational Service District 189</v>
      </c>
      <c r="B253" s="22" t="str">
        <f>IF(FullyVaccinated[[#This Row],[County]]&lt;&gt;"NULL", FullyVaccinated[[#This Row],[County]], "")</f>
        <v>Island</v>
      </c>
      <c r="C253" s="22" t="str">
        <f>FullyVaccinated[[#This Row],[Organization Name ]]</f>
        <v>South Whidbey School District</v>
      </c>
      <c r="D253" s="22" t="str">
        <f>FullyVaccinated[[#This Row],[Vaccination and Exemption Status]]</f>
        <v>Fully vaccinated</v>
      </c>
      <c r="E253" s="4">
        <f>FullyVaccinated[[#This Row],[Classroom %]]</f>
        <v>0.98</v>
      </c>
      <c r="F253" s="23">
        <f>FullyVaccinated[[#This Row],[Building %]]</f>
        <v>0.93</v>
      </c>
      <c r="G253" s="50">
        <f>FullyVaccinated[[#This Row],[District/Central Office %]]</f>
        <v>0.94</v>
      </c>
      <c r="H253" s="27">
        <f>FullyVaccinated[[#This Row],[Organization Overall %]]</f>
        <v>0.96</v>
      </c>
      <c r="I253" s="28" t="str">
        <f>IF(FullyVaccinated[[#This Row],[Data Quality Flag]]&lt;&gt;"NULL",FullyVaccinated[[#This Row],[Data Quality Flag]], "")</f>
        <v/>
      </c>
    </row>
    <row r="254" spans="1:9" ht="13.9" customHeight="1" x14ac:dyDescent="0.2">
      <c r="A254" s="21" t="str">
        <f>IF(FullyVaccinated[[#This Row],[Educational Service District]]&lt;&gt;"NULL", FullyVaccinated[[#This Row],[Educational Service District]], "")</f>
        <v>Capital Region ESD 113</v>
      </c>
      <c r="B254" s="22" t="str">
        <f>IF(FullyVaccinated[[#This Row],[County]]&lt;&gt;"NULL", FullyVaccinated[[#This Row],[County]], "")</f>
        <v>Mason</v>
      </c>
      <c r="C254" s="22" t="str">
        <f>FullyVaccinated[[#This Row],[Organization Name ]]</f>
        <v>Southside School District</v>
      </c>
      <c r="D254" s="22" t="str">
        <f>FullyVaccinated[[#This Row],[Vaccination and Exemption Status]]</f>
        <v>Fully vaccinated</v>
      </c>
      <c r="E254" s="4">
        <f>FullyVaccinated[[#This Row],[Classroom %]]</f>
        <v>0.85</v>
      </c>
      <c r="F254" s="92">
        <f>FullyVaccinated[[#This Row],[Building &amp; District/Central Office %]]</f>
        <v>0.57999999999999996</v>
      </c>
      <c r="G254" s="93"/>
      <c r="H254" s="27">
        <f>FullyVaccinated[[#This Row],[Organization Overall %]]</f>
        <v>0.75</v>
      </c>
      <c r="I254" s="28" t="str">
        <f>IF(FullyVaccinated[[#This Row],[Data Quality Flag]]&lt;&gt;"NULL",FullyVaccinated[[#This Row],[Data Quality Flag]], "")</f>
        <v/>
      </c>
    </row>
    <row r="255" spans="1:9" x14ac:dyDescent="0.2">
      <c r="A255" s="21" t="str">
        <f>IF(FullyVaccinated[[#This Row],[Educational Service District]]&lt;&gt;"NULL", FullyVaccinated[[#This Row],[Educational Service District]], "")</f>
        <v>Washington State Charter School Commission</v>
      </c>
      <c r="B255" s="22" t="str">
        <f>IF(FullyVaccinated[[#This Row],[County]]&lt;&gt;"NULL", FullyVaccinated[[#This Row],[County]], "")</f>
        <v>Spokane</v>
      </c>
      <c r="C255" s="22" t="str">
        <f>FullyVaccinated[[#This Row],[Organization Name ]]</f>
        <v>Spokane International Academy</v>
      </c>
      <c r="D255" s="22" t="str">
        <f>FullyVaccinated[[#This Row],[Vaccination and Exemption Status]]</f>
        <v>Fully vaccinated</v>
      </c>
      <c r="E255" s="4">
        <f>FullyVaccinated[[#This Row],[Classroom %]]</f>
        <v>0.97</v>
      </c>
      <c r="F255" s="92">
        <f>FullyVaccinated[[#This Row],[Building &amp; District/Central Office %]]</f>
        <v>0.79</v>
      </c>
      <c r="G255" s="93"/>
      <c r="H255" s="27">
        <f>FullyVaccinated[[#This Row],[Organization Overall %]]</f>
        <v>0.91</v>
      </c>
      <c r="I255" s="28" t="str">
        <f>IF(FullyVaccinated[[#This Row],[Data Quality Flag]]&lt;&gt;"NULL",FullyVaccinated[[#This Row],[Data Quality Flag]], "")</f>
        <v/>
      </c>
    </row>
    <row r="256" spans="1:9" ht="13.9" customHeight="1" x14ac:dyDescent="0.2">
      <c r="A256" s="21" t="str">
        <f>IF(FullyVaccinated[[#This Row],[Educational Service District]]&lt;&gt;"NULL", FullyVaccinated[[#This Row],[Educational Service District]], "")</f>
        <v>Educational Service District 101</v>
      </c>
      <c r="B256" s="22" t="str">
        <f>IF(FullyVaccinated[[#This Row],[County]]&lt;&gt;"NULL", FullyVaccinated[[#This Row],[County]], "")</f>
        <v>Spokane</v>
      </c>
      <c r="C256" s="22" t="str">
        <f>FullyVaccinated[[#This Row],[Organization Name ]]</f>
        <v>Spokane School District</v>
      </c>
      <c r="D256" s="22" t="str">
        <f>FullyVaccinated[[#This Row],[Vaccination and Exemption Status]]</f>
        <v>Fully vaccinated</v>
      </c>
      <c r="E256" s="4">
        <f>FullyVaccinated[[#This Row],[Classroom %]]</f>
        <v>0.92</v>
      </c>
      <c r="F256" s="23">
        <f>FullyVaccinated[[#This Row],[Building %]]</f>
        <v>0.91</v>
      </c>
      <c r="G256" s="50">
        <f>FullyVaccinated[[#This Row],[District/Central Office %]]</f>
        <v>0.87</v>
      </c>
      <c r="H256" s="27">
        <f>FullyVaccinated[[#This Row],[Organization Overall %]]</f>
        <v>0.91</v>
      </c>
      <c r="I256" s="28" t="str">
        <f>IF(FullyVaccinated[[#This Row],[Data Quality Flag]]&lt;&gt;"NULL",FullyVaccinated[[#This Row],[Data Quality Flag]], "")</f>
        <v/>
      </c>
    </row>
    <row r="257" spans="1:9" x14ac:dyDescent="0.2">
      <c r="A257" s="21" t="str">
        <f>IF(FullyVaccinated[[#This Row],[Educational Service District]]&lt;&gt;"NULL", FullyVaccinated[[#This Row],[Educational Service District]], "")</f>
        <v>Educational Service District 101</v>
      </c>
      <c r="B257" s="22" t="str">
        <f>IF(FullyVaccinated[[#This Row],[County]]&lt;&gt;"NULL", FullyVaccinated[[#This Row],[County]], "")</f>
        <v>Lincoln</v>
      </c>
      <c r="C257" s="22" t="str">
        <f>FullyVaccinated[[#This Row],[Organization Name ]]</f>
        <v>Sprague School District</v>
      </c>
      <c r="D257" s="22" t="str">
        <f>FullyVaccinated[[#This Row],[Vaccination and Exemption Status]]</f>
        <v>Fully vaccinated</v>
      </c>
      <c r="E257" s="92">
        <f>FullyVaccinated[[#This Row],[Classroom, Building, &amp; District/Central Office %]]</f>
        <v>0.78</v>
      </c>
      <c r="F257" s="94"/>
      <c r="G257" s="93"/>
      <c r="H257" s="27">
        <f>FullyVaccinated[[#This Row],[Organization Overall %]]</f>
        <v>0.78</v>
      </c>
      <c r="I257" s="28" t="str">
        <f>IF(FullyVaccinated[[#This Row],[Data Quality Flag]]&lt;&gt;"NULL",FullyVaccinated[[#This Row],[Data Quality Flag]], "")</f>
        <v/>
      </c>
    </row>
    <row r="258" spans="1:9" x14ac:dyDescent="0.2">
      <c r="A258" s="21" t="str">
        <f>IF(FullyVaccinated[[#This Row],[Educational Service District]]&lt;&gt;"NULL", FullyVaccinated[[#This Row],[Educational Service District]], "")</f>
        <v>Educational Service District 101</v>
      </c>
      <c r="B258" s="22" t="str">
        <f>IF(FullyVaccinated[[#This Row],[County]]&lt;&gt;"NULL", FullyVaccinated[[#This Row],[County]], "")</f>
        <v>Whitman</v>
      </c>
      <c r="C258" s="22" t="str">
        <f>FullyVaccinated[[#This Row],[Organization Name ]]</f>
        <v>St. John School District</v>
      </c>
      <c r="D258" s="22" t="str">
        <f>FullyVaccinated[[#This Row],[Vaccination and Exemption Status]]</f>
        <v>Fully vaccinated</v>
      </c>
      <c r="E258" s="4">
        <f>FullyVaccinated[[#This Row],[Classroom %]]</f>
        <v>0.82</v>
      </c>
      <c r="F258" s="23">
        <f>FullyVaccinated[[#This Row],[Building %]]</f>
        <v>0.44</v>
      </c>
      <c r="G258" s="50">
        <f>FullyVaccinated[[#This Row],[District/Central Office %]]</f>
        <v>0.47</v>
      </c>
      <c r="H258" s="27">
        <f>FullyVaccinated[[#This Row],[Organization Overall %]]</f>
        <v>0.59</v>
      </c>
      <c r="I258" s="28" t="str">
        <f>IF(FullyVaccinated[[#This Row],[Data Quality Flag]]&lt;&gt;"NULL",FullyVaccinated[[#This Row],[Data Quality Flag]], "")</f>
        <v/>
      </c>
    </row>
    <row r="259" spans="1:9" ht="13.9" customHeight="1" x14ac:dyDescent="0.2">
      <c r="A259" s="21" t="str">
        <f>IF(FullyVaccinated[[#This Row],[Educational Service District]]&lt;&gt;"NULL", FullyVaccinated[[#This Row],[Educational Service District]], "")</f>
        <v>Northwest Educational Service District 189</v>
      </c>
      <c r="B259" s="22" t="str">
        <f>IF(FullyVaccinated[[#This Row],[County]]&lt;&gt;"NULL", FullyVaccinated[[#This Row],[County]], "")</f>
        <v>Snohomish</v>
      </c>
      <c r="C259" s="22" t="str">
        <f>FullyVaccinated[[#This Row],[Organization Name ]]</f>
        <v>Stanwood-Camano School District</v>
      </c>
      <c r="D259" s="22" t="str">
        <f>FullyVaccinated[[#This Row],[Vaccination and Exemption Status]]</f>
        <v>Fully vaccinated</v>
      </c>
      <c r="E259" s="4">
        <f>FullyVaccinated[[#This Row],[Classroom %]]</f>
        <v>0.85</v>
      </c>
      <c r="F259" s="4">
        <f>FullyVaccinated[[#This Row],[Building %]]</f>
        <v>0.75</v>
      </c>
      <c r="G259" s="50">
        <f>FullyVaccinated[[#This Row],[District/Central Office %]]</f>
        <v>0.9</v>
      </c>
      <c r="H259" s="27">
        <f>FullyVaccinated[[#This Row],[Organization Overall %]]</f>
        <v>0.83</v>
      </c>
      <c r="I259" s="28" t="str">
        <f>IF(FullyVaccinated[[#This Row],[Data Quality Flag]]&lt;&gt;"NULL",FullyVaccinated[[#This Row],[Data Quality Flag]], "")</f>
        <v/>
      </c>
    </row>
    <row r="260" spans="1:9" x14ac:dyDescent="0.2">
      <c r="A260" s="21" t="str">
        <f>IF(FullyVaccinated[[#This Row],[Educational Service District]]&lt;&gt;"NULL", FullyVaccinated[[#This Row],[Educational Service District]], "")</f>
        <v>Educational Service District 123</v>
      </c>
      <c r="B260" s="22" t="str">
        <f>IF(FullyVaccinated[[#This Row],[County]]&lt;&gt;"NULL", FullyVaccinated[[#This Row],[County]], "")</f>
        <v>Columbia</v>
      </c>
      <c r="C260" s="22" t="str">
        <f>FullyVaccinated[[#This Row],[Organization Name ]]</f>
        <v>Starbuck School District</v>
      </c>
      <c r="D260" s="22" t="str">
        <f>FullyVaccinated[[#This Row],[Vaccination and Exemption Status]]</f>
        <v>Fully vaccinated</v>
      </c>
      <c r="E260" s="92">
        <f>FullyVaccinated[[#This Row],[Classroom, Building, &amp; District/Central Office %]]</f>
        <v>0.56999999999999995</v>
      </c>
      <c r="F260" s="94"/>
      <c r="G260" s="93"/>
      <c r="H260" s="27">
        <f>FullyVaccinated[[#This Row],[Organization Overall %]]</f>
        <v>0.56999999999999995</v>
      </c>
      <c r="I260" s="28" t="str">
        <f>IF(FullyVaccinated[[#This Row],[Data Quality Flag]]&lt;&gt;"NULL",FullyVaccinated[[#This Row],[Data Quality Flag]], "")</f>
        <v/>
      </c>
    </row>
    <row r="261" spans="1:9" ht="13.9" customHeight="1" x14ac:dyDescent="0.2">
      <c r="A261" s="21" t="str">
        <f>IF(FullyVaccinated[[#This Row],[Educational Service District]]&lt;&gt;"NULL", FullyVaccinated[[#This Row],[Educational Service District]], "")</f>
        <v>Puget Sound Educational Service District 121</v>
      </c>
      <c r="B261" s="22" t="str">
        <f>IF(FullyVaccinated[[#This Row],[County]]&lt;&gt;"NULL", FullyVaccinated[[#This Row],[County]], "")</f>
        <v>Pierce</v>
      </c>
      <c r="C261" s="22" t="str">
        <f>FullyVaccinated[[#This Row],[Organization Name ]]</f>
        <v>Steilacoom Hist. School District</v>
      </c>
      <c r="D261" s="22" t="str">
        <f>FullyVaccinated[[#This Row],[Vaccination and Exemption Status]]</f>
        <v>Fully vaccinated</v>
      </c>
      <c r="E261" s="4">
        <f>FullyVaccinated[[#This Row],[Classroom %]]</f>
        <v>0.92</v>
      </c>
      <c r="F261" s="23">
        <f>FullyVaccinated[[#This Row],[Building %]]</f>
        <v>0.92</v>
      </c>
      <c r="G261" s="50" t="str">
        <f>FullyVaccinated[[#This Row],[District/Central Office %]]</f>
        <v>96-100%</v>
      </c>
      <c r="H261" s="27">
        <f>FullyVaccinated[[#This Row],[Organization Overall %]]</f>
        <v>0.92</v>
      </c>
      <c r="I261" s="28" t="str">
        <f>IF(FullyVaccinated[[#This Row],[Data Quality Flag]]&lt;&gt;"NULL",FullyVaccinated[[#This Row],[Data Quality Flag]], "")</f>
        <v/>
      </c>
    </row>
    <row r="262" spans="1:9" x14ac:dyDescent="0.2">
      <c r="A262" s="21" t="str">
        <f>IF(FullyVaccinated[[#This Row],[Educational Service District]]&lt;&gt;"NULL", FullyVaccinated[[#This Row],[Educational Service District]], "")</f>
        <v>Educational Service District 101</v>
      </c>
      <c r="B262" s="22" t="str">
        <f>IF(FullyVaccinated[[#This Row],[County]]&lt;&gt;"NULL", FullyVaccinated[[#This Row],[County]], "")</f>
        <v>Whitman</v>
      </c>
      <c r="C262" s="22" t="str">
        <f>FullyVaccinated[[#This Row],[Organization Name ]]</f>
        <v>Steptoe School District</v>
      </c>
      <c r="D262" s="22" t="str">
        <f>FullyVaccinated[[#This Row],[Vaccination and Exemption Status]]</f>
        <v>Fully vaccinated</v>
      </c>
      <c r="E262" s="92" t="str">
        <f>FullyVaccinated[[#This Row],[Classroom, Building, &amp; District/Central Office %]]</f>
        <v>92-100%</v>
      </c>
      <c r="F262" s="94"/>
      <c r="G262" s="93"/>
      <c r="H262" s="27" t="str">
        <f>FullyVaccinated[[#This Row],[Organization Overall %]]</f>
        <v>92-100%</v>
      </c>
      <c r="I262" s="28" t="str">
        <f>IF(FullyVaccinated[[#This Row],[Data Quality Flag]]&lt;&gt;"NULL",FullyVaccinated[[#This Row],[Data Quality Flag]], "")</f>
        <v/>
      </c>
    </row>
    <row r="263" spans="1:9" x14ac:dyDescent="0.2">
      <c r="A263" s="21" t="str">
        <f>IF(FullyVaccinated[[#This Row],[Educational Service District]]&lt;&gt;"NULL", FullyVaccinated[[#This Row],[Educational Service District]], "")</f>
        <v>Educational Service District 112</v>
      </c>
      <c r="B263" s="22" t="str">
        <f>IF(FullyVaccinated[[#This Row],[County]]&lt;&gt;"NULL", FullyVaccinated[[#This Row],[County]], "")</f>
        <v>Skamania</v>
      </c>
      <c r="C263" s="22" t="str">
        <f>FullyVaccinated[[#This Row],[Organization Name ]]</f>
        <v>Stevenson-Carson School District</v>
      </c>
      <c r="D263" s="22" t="str">
        <f>FullyVaccinated[[#This Row],[Vaccination and Exemption Status]]</f>
        <v>Fully vaccinated</v>
      </c>
      <c r="E263" s="4" t="str">
        <f>FullyVaccinated[[#This Row],[Classroom %]]</f>
        <v>99-100%</v>
      </c>
      <c r="F263" s="4">
        <f>FullyVaccinated[[#This Row],[Building %]]</f>
        <v>0.83</v>
      </c>
      <c r="G263" s="50" t="str">
        <f>FullyVaccinated[[#This Row],[District/Central Office %]]</f>
        <v>94-100%</v>
      </c>
      <c r="H263" s="27" t="str">
        <f>FullyVaccinated[[#This Row],[Organization Overall %]]</f>
        <v>94-95%</v>
      </c>
      <c r="I263" s="28" t="str">
        <f>IF(FullyVaccinated[[#This Row],[Data Quality Flag]]&lt;&gt;"NULL",FullyVaccinated[[#This Row],[Data Quality Flag]], "")</f>
        <v/>
      </c>
    </row>
    <row r="264" spans="1:9" ht="13.9" customHeight="1" x14ac:dyDescent="0.2">
      <c r="A264" s="21" t="str">
        <f>IF(FullyVaccinated[[#This Row],[Educational Service District]]&lt;&gt;"NULL", FullyVaccinated[[#This Row],[Educational Service District]], "")</f>
        <v>Northwest Educational Service District 189</v>
      </c>
      <c r="B264" s="22" t="str">
        <f>IF(FullyVaccinated[[#This Row],[County]]&lt;&gt;"NULL", FullyVaccinated[[#This Row],[County]], "")</f>
        <v>Snohomish</v>
      </c>
      <c r="C264" s="22" t="str">
        <f>FullyVaccinated[[#This Row],[Organization Name ]]</f>
        <v>Sultan School District</v>
      </c>
      <c r="D264" s="22" t="str">
        <f>FullyVaccinated[[#This Row],[Vaccination and Exemption Status]]</f>
        <v>Fully vaccinated</v>
      </c>
      <c r="E264" s="4">
        <f>FullyVaccinated[[#This Row],[Classroom %]]</f>
        <v>0.88</v>
      </c>
      <c r="F264" s="23">
        <f>FullyVaccinated[[#This Row],[Building %]]</f>
        <v>0.86</v>
      </c>
      <c r="G264" s="50" t="str">
        <f>FullyVaccinated[[#This Row],[District/Central Office %]]</f>
        <v>93-100%</v>
      </c>
      <c r="H264" s="27">
        <f>FullyVaccinated[[#This Row],[Organization Overall %]]</f>
        <v>0.88</v>
      </c>
      <c r="I264" s="28" t="str">
        <f>IF(FullyVaccinated[[#This Row],[Data Quality Flag]]&lt;&gt;"NULL",FullyVaccinated[[#This Row],[Data Quality Flag]], "")</f>
        <v/>
      </c>
    </row>
    <row r="265" spans="1:9" ht="13.9" customHeight="1" x14ac:dyDescent="0.2">
      <c r="A265" s="21" t="str">
        <f>IF(FullyVaccinated[[#This Row],[Educational Service District]]&lt;&gt;"NULL", FullyVaccinated[[#This Row],[Educational Service District]], "")</f>
        <v>Washington State Charter School Commission</v>
      </c>
      <c r="B265" s="22" t="str">
        <f>IF(FullyVaccinated[[#This Row],[County]]&lt;&gt;"NULL", FullyVaccinated[[#This Row],[County]], "")</f>
        <v>King</v>
      </c>
      <c r="C265" s="22" t="str">
        <f>FullyVaccinated[[#This Row],[Organization Name ]]</f>
        <v>Summit Public School: Atlas</v>
      </c>
      <c r="D265" s="22" t="str">
        <f>FullyVaccinated[[#This Row],[Vaccination and Exemption Status]]</f>
        <v>Fully vaccinated</v>
      </c>
      <c r="E265" s="4" t="str">
        <f>FullyVaccinated[[#This Row],[Classroom %]]</f>
        <v>97-100%</v>
      </c>
      <c r="F265" s="92" t="str">
        <f>FullyVaccinated[[#This Row],[Building &amp; District/Central Office %]]</f>
        <v>92-100%</v>
      </c>
      <c r="G265" s="93"/>
      <c r="H265" s="27" t="str">
        <f>FullyVaccinated[[#This Row],[Organization Overall %]]</f>
        <v>98-100%</v>
      </c>
      <c r="I265" s="28" t="str">
        <f>IF(FullyVaccinated[[#This Row],[Data Quality Flag]]&lt;&gt;"NULL",FullyVaccinated[[#This Row],[Data Quality Flag]], "")</f>
        <v/>
      </c>
    </row>
    <row r="266" spans="1:9" ht="13.9" customHeight="1" x14ac:dyDescent="0.2">
      <c r="A266" s="21" t="str">
        <f>IF(FullyVaccinated[[#This Row],[Educational Service District]]&lt;&gt;"NULL", FullyVaccinated[[#This Row],[Educational Service District]], "")</f>
        <v>Washington State Charter School Commission</v>
      </c>
      <c r="B266" s="22" t="str">
        <f>IF(FullyVaccinated[[#This Row],[County]]&lt;&gt;"NULL", FullyVaccinated[[#This Row],[County]], "")</f>
        <v>Pierce</v>
      </c>
      <c r="C266" s="22" t="str">
        <f>FullyVaccinated[[#This Row],[Organization Name ]]</f>
        <v>Summit Public School: Olympus</v>
      </c>
      <c r="D266" s="22" t="str">
        <f>FullyVaccinated[[#This Row],[Vaccination and Exemption Status]]</f>
        <v>Fully vaccinated</v>
      </c>
      <c r="E266" s="92" t="str">
        <f>FullyVaccinated[[#This Row],[Classroom, Building, &amp; District/Central Office %]]</f>
        <v>96-100%</v>
      </c>
      <c r="F266" s="94"/>
      <c r="G266" s="93"/>
      <c r="H266" s="27" t="str">
        <f>FullyVaccinated[[#This Row],[Organization Overall %]]</f>
        <v>96-100%</v>
      </c>
      <c r="I266" s="28" t="str">
        <f>IF(FullyVaccinated[[#This Row],[Data Quality Flag]]&lt;&gt;"NULL",FullyVaccinated[[#This Row],[Data Quality Flag]], "")</f>
        <v/>
      </c>
    </row>
    <row r="267" spans="1:9" ht="13.9" customHeight="1" x14ac:dyDescent="0.2">
      <c r="A267" s="21" t="str">
        <f>IF(FullyVaccinated[[#This Row],[Educational Service District]]&lt;&gt;"NULL", FullyVaccinated[[#This Row],[Educational Service District]], "")</f>
        <v>Washington State Charter School Commission</v>
      </c>
      <c r="B267" s="22" t="str">
        <f>IF(FullyVaccinated[[#This Row],[County]]&lt;&gt;"NULL", FullyVaccinated[[#This Row],[County]], "")</f>
        <v>King</v>
      </c>
      <c r="C267" s="22" t="str">
        <f>FullyVaccinated[[#This Row],[Organization Name ]]</f>
        <v>Summit Public School: Sierra</v>
      </c>
      <c r="D267" s="22" t="str">
        <f>FullyVaccinated[[#This Row],[Vaccination and Exemption Status]]</f>
        <v>Fully vaccinated</v>
      </c>
      <c r="E267" s="92">
        <f>FullyVaccinated[[#This Row],[Classroom, Building, &amp; District/Central Office %]]</f>
        <v>0.91</v>
      </c>
      <c r="F267" s="94"/>
      <c r="G267" s="93"/>
      <c r="H267" s="27">
        <f>FullyVaccinated[[#This Row],[Organization Overall %]]</f>
        <v>0.91</v>
      </c>
      <c r="I267" s="28" t="str">
        <f>IF(FullyVaccinated[[#This Row],[Data Quality Flag]]&lt;&gt;"NULL",FullyVaccinated[[#This Row],[Data Quality Flag]], "")</f>
        <v/>
      </c>
    </row>
    <row r="268" spans="1:9" x14ac:dyDescent="0.2">
      <c r="A268" s="21" t="str">
        <f>IF(FullyVaccinated[[#This Row],[Educational Service District]]&lt;&gt;"NULL", FullyVaccinated[[#This Row],[Educational Service District]], "")</f>
        <v>Educational Service District 101</v>
      </c>
      <c r="B268" s="22" t="str">
        <f>IF(FullyVaccinated[[#This Row],[County]]&lt;&gt;"NULL", FullyVaccinated[[#This Row],[County]], "")</f>
        <v>Stevens</v>
      </c>
      <c r="C268" s="22" t="str">
        <f>FullyVaccinated[[#This Row],[Organization Name ]]</f>
        <v>Summit Valley School District</v>
      </c>
      <c r="D268" s="22" t="str">
        <f>FullyVaccinated[[#This Row],[Vaccination and Exemption Status]]</f>
        <v>Fully vaccinated</v>
      </c>
      <c r="E268" s="92">
        <f>FullyVaccinated[[#This Row],[Classroom, Building, &amp; District/Central Office %]]</f>
        <v>0.79</v>
      </c>
      <c r="F268" s="94"/>
      <c r="G268" s="93"/>
      <c r="H268" s="27">
        <f>FullyVaccinated[[#This Row],[Organization Overall %]]</f>
        <v>0.79</v>
      </c>
      <c r="I268" s="28" t="str">
        <f>IF(FullyVaccinated[[#This Row],[Data Quality Flag]]&lt;&gt;"NULL",FullyVaccinated[[#This Row],[Data Quality Flag]], "")</f>
        <v/>
      </c>
    </row>
    <row r="269" spans="1:9" x14ac:dyDescent="0.2">
      <c r="A269" s="21" t="str">
        <f>IF(FullyVaccinated[[#This Row],[Educational Service District]]&lt;&gt;"NULL", FullyVaccinated[[#This Row],[Educational Service District]], "")</f>
        <v>Puget Sound Educational Service District 121</v>
      </c>
      <c r="B269" s="22" t="str">
        <f>IF(FullyVaccinated[[#This Row],[County]]&lt;&gt;"NULL", FullyVaccinated[[#This Row],[County]], "")</f>
        <v>Pierce</v>
      </c>
      <c r="C269" s="22" t="str">
        <f>FullyVaccinated[[#This Row],[Organization Name ]]</f>
        <v>Sumner School District</v>
      </c>
      <c r="D269" s="22" t="str">
        <f>FullyVaccinated[[#This Row],[Vaccination and Exemption Status]]</f>
        <v>Fully vaccinated</v>
      </c>
      <c r="E269" s="4">
        <f>FullyVaccinated[[#This Row],[Classroom %]]</f>
        <v>0.89</v>
      </c>
      <c r="F269" s="23">
        <f>FullyVaccinated[[#This Row],[Building %]]</f>
        <v>0.84</v>
      </c>
      <c r="G269" s="50">
        <f>FullyVaccinated[[#This Row],[District/Central Office %]]</f>
        <v>0.89</v>
      </c>
      <c r="H269" s="27">
        <f>FullyVaccinated[[#This Row],[Organization Overall %]]</f>
        <v>0.87</v>
      </c>
      <c r="I269" s="28" t="str">
        <f>IF(FullyVaccinated[[#This Row],[Data Quality Flag]]&lt;&gt;"NULL",FullyVaccinated[[#This Row],[Data Quality Flag]], "")</f>
        <v/>
      </c>
    </row>
    <row r="270" spans="1:9" ht="13.9" customHeight="1" x14ac:dyDescent="0.2">
      <c r="A270" s="21" t="str">
        <f>IF(FullyVaccinated[[#This Row],[Educational Service District]]&lt;&gt;"NULL", FullyVaccinated[[#This Row],[Educational Service District]], "")</f>
        <v>Educational Service District 105</v>
      </c>
      <c r="B270" s="22" t="str">
        <f>IF(FullyVaccinated[[#This Row],[County]]&lt;&gt;"NULL", FullyVaccinated[[#This Row],[County]], "")</f>
        <v>Yakima</v>
      </c>
      <c r="C270" s="22" t="str">
        <f>FullyVaccinated[[#This Row],[Organization Name ]]</f>
        <v>Sunnyside School District</v>
      </c>
      <c r="D270" s="22" t="str">
        <f>FullyVaccinated[[#This Row],[Vaccination and Exemption Status]]</f>
        <v>Fully vaccinated</v>
      </c>
      <c r="E270" s="4">
        <f>FullyVaccinated[[#This Row],[Classroom %]]</f>
        <v>0.86</v>
      </c>
      <c r="F270" s="23">
        <f>FullyVaccinated[[#This Row],[Building %]]</f>
        <v>0.85</v>
      </c>
      <c r="G270" s="50">
        <f>FullyVaccinated[[#This Row],[District/Central Office %]]</f>
        <v>0.9</v>
      </c>
      <c r="H270" s="27">
        <f>FullyVaccinated[[#This Row],[Organization Overall %]]</f>
        <v>0.86</v>
      </c>
      <c r="I270" s="28" t="str">
        <f>IF(FullyVaccinated[[#This Row],[Data Quality Flag]]&lt;&gt;"NULL",FullyVaccinated[[#This Row],[Data Quality Flag]], "")</f>
        <v/>
      </c>
    </row>
    <row r="271" spans="1:9" x14ac:dyDescent="0.2">
      <c r="A271" s="21" t="str">
        <f>IF(FullyVaccinated[[#This Row],[Educational Service District]]&lt;&gt;"NULL", FullyVaccinated[[#This Row],[Educational Service District]], "")</f>
        <v>Not Affiliated with an Educational Service District</v>
      </c>
      <c r="B271" s="22" t="str">
        <f>IF(FullyVaccinated[[#This Row],[County]]&lt;&gt;"NULL", FullyVaccinated[[#This Row],[County]], "")</f>
        <v>Kitsap</v>
      </c>
      <c r="C271" s="22" t="str">
        <f>FullyVaccinated[[#This Row],[Organization Name ]]</f>
        <v>Suquamish Tribal Education Department</v>
      </c>
      <c r="D271" s="22" t="str">
        <f>FullyVaccinated[[#This Row],[Vaccination and Exemption Status]]</f>
        <v>Fully vaccinated</v>
      </c>
      <c r="E271" s="92" t="str">
        <f>FullyVaccinated[[#This Row],[Classroom, Building, &amp; District/Central Office %]]</f>
        <v>96-100%</v>
      </c>
      <c r="F271" s="94"/>
      <c r="G271" s="93"/>
      <c r="H271" s="27" t="str">
        <f>FullyVaccinated[[#This Row],[Organization Overall %]]</f>
        <v>96-100%</v>
      </c>
      <c r="I271" s="28" t="str">
        <f>IF(FullyVaccinated[[#This Row],[Data Quality Flag]]&lt;&gt;"NULL",FullyVaccinated[[#This Row],[Data Quality Flag]], "")</f>
        <v/>
      </c>
    </row>
    <row r="272" spans="1:9" ht="13.9" customHeight="1" x14ac:dyDescent="0.2">
      <c r="A272" s="21" t="str">
        <f>IF(FullyVaccinated[[#This Row],[Educational Service District]]&lt;&gt;"NULL", FullyVaccinated[[#This Row],[Educational Service District]], "")</f>
        <v>Puget Sound Educational Service District 121</v>
      </c>
      <c r="B272" s="22" t="str">
        <f>IF(FullyVaccinated[[#This Row],[County]]&lt;&gt;"NULL", FullyVaccinated[[#This Row],[County]], "")</f>
        <v>Pierce</v>
      </c>
      <c r="C272" s="22" t="str">
        <f>FullyVaccinated[[#This Row],[Organization Name ]]</f>
        <v>Tacoma School District</v>
      </c>
      <c r="D272" s="22" t="str">
        <f>FullyVaccinated[[#This Row],[Vaccination and Exemption Status]]</f>
        <v>Fully vaccinated</v>
      </c>
      <c r="E272" s="4">
        <f>FullyVaccinated[[#This Row],[Classroom %]]</f>
        <v>0.95</v>
      </c>
      <c r="F272" s="23">
        <f>FullyVaccinated[[#This Row],[Building %]]</f>
        <v>0.9</v>
      </c>
      <c r="G272" s="50">
        <f>FullyVaccinated[[#This Row],[District/Central Office %]]</f>
        <v>0.9</v>
      </c>
      <c r="H272" s="27">
        <f>FullyVaccinated[[#This Row],[Organization Overall %]]</f>
        <v>0.93</v>
      </c>
      <c r="I272" s="28" t="str">
        <f>IF(FullyVaccinated[[#This Row],[Data Quality Flag]]&lt;&gt;"NULL",FullyVaccinated[[#This Row],[Data Quality Flag]], "")</f>
        <v/>
      </c>
    </row>
    <row r="273" spans="1:9" x14ac:dyDescent="0.2">
      <c r="A273" s="21" t="str">
        <f>IF(FullyVaccinated[[#This Row],[Educational Service District]]&lt;&gt;"NULL", FullyVaccinated[[#This Row],[Educational Service District]], "")</f>
        <v>Capital Region ESD 113</v>
      </c>
      <c r="B273" s="22" t="str">
        <f>IF(FullyVaccinated[[#This Row],[County]]&lt;&gt;"NULL", FullyVaccinated[[#This Row],[County]], "")</f>
        <v>Grays Harbor</v>
      </c>
      <c r="C273" s="22" t="str">
        <f>FullyVaccinated[[#This Row],[Organization Name ]]</f>
        <v>Taholah School District</v>
      </c>
      <c r="D273" s="22" t="str">
        <f>FullyVaccinated[[#This Row],[Vaccination and Exemption Status]]</f>
        <v>Fully vaccinated</v>
      </c>
      <c r="E273" s="4">
        <f>FullyVaccinated[[#This Row],[Classroom %]]</f>
        <v>0.9</v>
      </c>
      <c r="F273" s="92" t="str">
        <f>FullyVaccinated[[#This Row],[Building &amp; District/Central Office %]]</f>
        <v>94-100%</v>
      </c>
      <c r="G273" s="93"/>
      <c r="H273" s="27" t="str">
        <f>FullyVaccinated[[#This Row],[Organization Overall %]]</f>
        <v>92-93%</v>
      </c>
      <c r="I273" s="28" t="str">
        <f>IF(FullyVaccinated[[#This Row],[Data Quality Flag]]&lt;&gt;"NULL",FullyVaccinated[[#This Row],[Data Quality Flag]], "")</f>
        <v/>
      </c>
    </row>
    <row r="274" spans="1:9" ht="13.9" customHeight="1" x14ac:dyDescent="0.2">
      <c r="A274" s="21" t="str">
        <f>IF(FullyVaccinated[[#This Row],[Educational Service District]]&lt;&gt;"NULL", FullyVaccinated[[#This Row],[Educational Service District]], "")</f>
        <v>Puget Sound Educational Service District 121</v>
      </c>
      <c r="B274" s="22" t="str">
        <f>IF(FullyVaccinated[[#This Row],[County]]&lt;&gt;"NULL", FullyVaccinated[[#This Row],[County]], "")</f>
        <v>King</v>
      </c>
      <c r="C274" s="22" t="str">
        <f>FullyVaccinated[[#This Row],[Organization Name ]]</f>
        <v>Tahoma School District</v>
      </c>
      <c r="D274" s="22" t="str">
        <f>FullyVaccinated[[#This Row],[Vaccination and Exemption Status]]</f>
        <v>Fully vaccinated</v>
      </c>
      <c r="E274" s="4">
        <f>FullyVaccinated[[#This Row],[Classroom %]]</f>
        <v>0.92</v>
      </c>
      <c r="F274" s="23">
        <f>FullyVaccinated[[#This Row],[Building %]]</f>
        <v>0.87</v>
      </c>
      <c r="G274" s="50">
        <f>FullyVaccinated[[#This Row],[District/Central Office %]]</f>
        <v>0.91</v>
      </c>
      <c r="H274" s="27">
        <f>FullyVaccinated[[#This Row],[Organization Overall %]]</f>
        <v>0.9</v>
      </c>
      <c r="I274" s="28" t="str">
        <f>IF(FullyVaccinated[[#This Row],[Data Quality Flag]]&lt;&gt;"NULL",FullyVaccinated[[#This Row],[Data Quality Flag]], "")</f>
        <v/>
      </c>
    </row>
    <row r="275" spans="1:9" ht="13.9" customHeight="1" x14ac:dyDescent="0.2">
      <c r="A275" s="21" t="str">
        <f>IF(FullyVaccinated[[#This Row],[Educational Service District]]&lt;&gt;"NULL", FullyVaccinated[[#This Row],[Educational Service District]], "")</f>
        <v>Educational Service District 101</v>
      </c>
      <c r="B275" s="22" t="str">
        <f>IF(FullyVaccinated[[#This Row],[County]]&lt;&gt;"NULL", FullyVaccinated[[#This Row],[County]], "")</f>
        <v>Whitman</v>
      </c>
      <c r="C275" s="22" t="str">
        <f>FullyVaccinated[[#This Row],[Organization Name ]]</f>
        <v>Tekoa School District</v>
      </c>
      <c r="D275" s="22" t="str">
        <f>FullyVaccinated[[#This Row],[Vaccination and Exemption Status]]</f>
        <v>Fully vaccinated</v>
      </c>
      <c r="E275" s="4">
        <f>FullyVaccinated[[#This Row],[Classroom %]]</f>
        <v>0.92</v>
      </c>
      <c r="F275" s="92">
        <f>FullyVaccinated[[#This Row],[Building &amp; District/Central Office %]]</f>
        <v>0.88</v>
      </c>
      <c r="G275" s="93"/>
      <c r="H275" s="27">
        <f>FullyVaccinated[[#This Row],[Organization Overall %]]</f>
        <v>0.9</v>
      </c>
      <c r="I275" s="28" t="str">
        <f>IF(FullyVaccinated[[#This Row],[Data Quality Flag]]&lt;&gt;"NULL",FullyVaccinated[[#This Row],[Data Quality Flag]], "")</f>
        <v/>
      </c>
    </row>
    <row r="276" spans="1:9" ht="13.9" customHeight="1" x14ac:dyDescent="0.2">
      <c r="A276" s="21" t="str">
        <f>IF(FullyVaccinated[[#This Row],[Educational Service District]]&lt;&gt;"NULL", FullyVaccinated[[#This Row],[Educational Service District]], "")</f>
        <v>Capital Region ESD 113</v>
      </c>
      <c r="B276" s="22" t="str">
        <f>IF(FullyVaccinated[[#This Row],[County]]&lt;&gt;"NULL", FullyVaccinated[[#This Row],[County]], "")</f>
        <v>Thurston</v>
      </c>
      <c r="C276" s="22" t="str">
        <f>FullyVaccinated[[#This Row],[Organization Name ]]</f>
        <v>Tenino School District</v>
      </c>
      <c r="D276" s="22" t="str">
        <f>FullyVaccinated[[#This Row],[Vaccination and Exemption Status]]</f>
        <v>Fully vaccinated</v>
      </c>
      <c r="E276" s="4">
        <f>FullyVaccinated[[#This Row],[Classroom %]]</f>
        <v>0.85</v>
      </c>
      <c r="F276" s="92">
        <f>FullyVaccinated[[#This Row],[Building &amp; District/Central Office %]]</f>
        <v>0.79</v>
      </c>
      <c r="G276" s="93"/>
      <c r="H276" s="27">
        <f>FullyVaccinated[[#This Row],[Organization Overall %]]</f>
        <v>0.83</v>
      </c>
      <c r="I276" s="28" t="str">
        <f>IF(FullyVaccinated[[#This Row],[Data Quality Flag]]&lt;&gt;"NULL",FullyVaccinated[[#This Row],[Data Quality Flag]], "")</f>
        <v/>
      </c>
    </row>
    <row r="277" spans="1:9" x14ac:dyDescent="0.2">
      <c r="A277" s="21" t="str">
        <f>IF(FullyVaccinated[[#This Row],[Educational Service District]]&lt;&gt;"NULL", FullyVaccinated[[#This Row],[Educational Service District]], "")</f>
        <v>Educational Service District 105</v>
      </c>
      <c r="B277" s="22" t="str">
        <f>IF(FullyVaccinated[[#This Row],[County]]&lt;&gt;"NULL", FullyVaccinated[[#This Row],[County]], "")</f>
        <v>Kittitas</v>
      </c>
      <c r="C277" s="22" t="str">
        <f>FullyVaccinated[[#This Row],[Organization Name ]]</f>
        <v>Thorp School District</v>
      </c>
      <c r="D277" s="22" t="str">
        <f>FullyVaccinated[[#This Row],[Vaccination and Exemption Status]]</f>
        <v>Fully vaccinated</v>
      </c>
      <c r="E277" s="4">
        <f>FullyVaccinated[[#This Row],[Classroom %]]</f>
        <v>0.73</v>
      </c>
      <c r="F277" s="92">
        <f>FullyVaccinated[[#This Row],[Building &amp; District/Central Office %]]</f>
        <v>0.84</v>
      </c>
      <c r="G277" s="93"/>
      <c r="H277" s="27">
        <f>FullyVaccinated[[#This Row],[Organization Overall %]]</f>
        <v>0.77</v>
      </c>
      <c r="I277" s="28" t="str">
        <f>IF(FullyVaccinated[[#This Row],[Data Quality Flag]]&lt;&gt;"NULL",FullyVaccinated[[#This Row],[Data Quality Flag]], "")</f>
        <v/>
      </c>
    </row>
    <row r="278" spans="1:9" ht="13.9" customHeight="1" x14ac:dyDescent="0.2">
      <c r="A278" s="21" t="str">
        <f>IF(FullyVaccinated[[#This Row],[Educational Service District]]&lt;&gt;"NULL", FullyVaccinated[[#This Row],[Educational Service District]], "")</f>
        <v>Capital Region ESD 113</v>
      </c>
      <c r="B278" s="22" t="str">
        <f>IF(FullyVaccinated[[#This Row],[County]]&lt;&gt;"NULL", FullyVaccinated[[#This Row],[County]], "")</f>
        <v>Lewis</v>
      </c>
      <c r="C278" s="22" t="str">
        <f>FullyVaccinated[[#This Row],[Organization Name ]]</f>
        <v>Toledo School District</v>
      </c>
      <c r="D278" s="22" t="str">
        <f>FullyVaccinated[[#This Row],[Vaccination and Exemption Status]]</f>
        <v>Fully vaccinated</v>
      </c>
      <c r="E278" s="4">
        <f>FullyVaccinated[[#This Row],[Classroom %]]</f>
        <v>0.75</v>
      </c>
      <c r="F278" s="23">
        <f>FullyVaccinated[[#This Row],[Building %]]</f>
        <v>0.8</v>
      </c>
      <c r="G278" s="50">
        <f>FullyVaccinated[[#This Row],[District/Central Office %]]</f>
        <v>0.86</v>
      </c>
      <c r="H278" s="27">
        <f>FullyVaccinated[[#This Row],[Organization Overall %]]</f>
        <v>0.78</v>
      </c>
      <c r="I278" s="28" t="str">
        <f>IF(FullyVaccinated[[#This Row],[Data Quality Flag]]&lt;&gt;"NULL",FullyVaccinated[[#This Row],[Data Quality Flag]], "")</f>
        <v/>
      </c>
    </row>
    <row r="279" spans="1:9" x14ac:dyDescent="0.2">
      <c r="A279" s="21" t="str">
        <f>IF(FullyVaccinated[[#This Row],[Educational Service District]]&lt;&gt;"NULL", FullyVaccinated[[#This Row],[Educational Service District]], "")</f>
        <v>North Central Educational Service District 171</v>
      </c>
      <c r="B279" s="22" t="str">
        <f>IF(FullyVaccinated[[#This Row],[County]]&lt;&gt;"NULL", FullyVaccinated[[#This Row],[County]], "")</f>
        <v>Okanogan</v>
      </c>
      <c r="C279" s="22" t="str">
        <f>FullyVaccinated[[#This Row],[Organization Name ]]</f>
        <v>Tonasket School District</v>
      </c>
      <c r="D279" s="22" t="str">
        <f>FullyVaccinated[[#This Row],[Vaccination and Exemption Status]]</f>
        <v>Fully vaccinated</v>
      </c>
      <c r="E279" s="4">
        <f>FullyVaccinated[[#This Row],[Classroom %]]</f>
        <v>0.71</v>
      </c>
      <c r="F279" s="92">
        <f>FullyVaccinated[[#This Row],[Building &amp; District/Central Office %]]</f>
        <v>0.41</v>
      </c>
      <c r="G279" s="93"/>
      <c r="H279" s="27">
        <f>FullyVaccinated[[#This Row],[Organization Overall %]]</f>
        <v>0.57999999999999996</v>
      </c>
      <c r="I279" s="28" t="str">
        <f>IF(FullyVaccinated[[#This Row],[Data Quality Flag]]&lt;&gt;"NULL",FullyVaccinated[[#This Row],[Data Quality Flag]], "")</f>
        <v/>
      </c>
    </row>
    <row r="280" spans="1:9" ht="13.9" customHeight="1" x14ac:dyDescent="0.2">
      <c r="A280" s="21" t="str">
        <f>IF(FullyVaccinated[[#This Row],[Educational Service District]]&lt;&gt;"NULL", FullyVaccinated[[#This Row],[Educational Service District]], "")</f>
        <v>Educational Service District 105</v>
      </c>
      <c r="B280" s="22" t="str">
        <f>IF(FullyVaccinated[[#This Row],[County]]&lt;&gt;"NULL", FullyVaccinated[[#This Row],[County]], "")</f>
        <v>Yakima</v>
      </c>
      <c r="C280" s="22" t="str">
        <f>FullyVaccinated[[#This Row],[Organization Name ]]</f>
        <v>Toppenish School District</v>
      </c>
      <c r="D280" s="22" t="str">
        <f>FullyVaccinated[[#This Row],[Vaccination and Exemption Status]]</f>
        <v>Fully vaccinated</v>
      </c>
      <c r="E280" s="4">
        <f>FullyVaccinated[[#This Row],[Classroom %]]</f>
        <v>0.86</v>
      </c>
      <c r="F280" s="23">
        <f>FullyVaccinated[[#This Row],[Building %]]</f>
        <v>0.87</v>
      </c>
      <c r="G280" s="50">
        <f>FullyVaccinated[[#This Row],[District/Central Office %]]</f>
        <v>0.96</v>
      </c>
      <c r="H280" s="27">
        <f>FullyVaccinated[[#This Row],[Organization Overall %]]</f>
        <v>0.87</v>
      </c>
      <c r="I280" s="28" t="str">
        <f>IF(FullyVaccinated[[#This Row],[Data Quality Flag]]&lt;&gt;"NULL",FullyVaccinated[[#This Row],[Data Quality Flag]], "")</f>
        <v/>
      </c>
    </row>
    <row r="281" spans="1:9" x14ac:dyDescent="0.2">
      <c r="A281" s="21" t="str">
        <f>IF(FullyVaccinated[[#This Row],[Educational Service District]]&lt;&gt;"NULL", FullyVaccinated[[#This Row],[Educational Service District]], "")</f>
        <v>Educational Service District 123</v>
      </c>
      <c r="B281" s="22" t="str">
        <f>IF(FullyVaccinated[[#This Row],[County]]&lt;&gt;"NULL", FullyVaccinated[[#This Row],[County]], "")</f>
        <v>Walla Walla</v>
      </c>
      <c r="C281" s="22" t="str">
        <f>FullyVaccinated[[#This Row],[Organization Name ]]</f>
        <v>Touchet School District</v>
      </c>
      <c r="D281" s="22" t="str">
        <f>FullyVaccinated[[#This Row],[Vaccination and Exemption Status]]</f>
        <v>Fully vaccinated</v>
      </c>
      <c r="E281" s="4">
        <f>FullyVaccinated[[#This Row],[Classroom %]]</f>
        <v>0.83</v>
      </c>
      <c r="F281" s="92">
        <f>FullyVaccinated[[#This Row],[Building &amp; District/Central Office %]]</f>
        <v>0.75</v>
      </c>
      <c r="G281" s="93"/>
      <c r="H281" s="27">
        <f>FullyVaccinated[[#This Row],[Organization Overall %]]</f>
        <v>0.79</v>
      </c>
      <c r="I281" s="28" t="str">
        <f>IF(FullyVaccinated[[#This Row],[Data Quality Flag]]&lt;&gt;"NULL",FullyVaccinated[[#This Row],[Data Quality Flag]], "")</f>
        <v/>
      </c>
    </row>
    <row r="282" spans="1:9" ht="13.9" customHeight="1" x14ac:dyDescent="0.2">
      <c r="A282" s="21" t="str">
        <f>IF(FullyVaccinated[[#This Row],[Educational Service District]]&lt;&gt;"NULL", FullyVaccinated[[#This Row],[Educational Service District]], "")</f>
        <v>Educational Service District 112</v>
      </c>
      <c r="B282" s="22" t="str">
        <f>IF(FullyVaccinated[[#This Row],[County]]&lt;&gt;"NULL", FullyVaccinated[[#This Row],[County]], "")</f>
        <v>Cowlitz</v>
      </c>
      <c r="C282" s="22" t="str">
        <f>FullyVaccinated[[#This Row],[Organization Name ]]</f>
        <v>Toutle Lake School District</v>
      </c>
      <c r="D282" s="22" t="str">
        <f>FullyVaccinated[[#This Row],[Vaccination and Exemption Status]]</f>
        <v>Fully vaccinated</v>
      </c>
      <c r="E282" s="4">
        <f>FullyVaccinated[[#This Row],[Classroom %]]</f>
        <v>0.72</v>
      </c>
      <c r="F282" s="23">
        <f>FullyVaccinated[[#This Row],[Building %]]</f>
        <v>0.63</v>
      </c>
      <c r="G282" s="50">
        <f>FullyVaccinated[[#This Row],[District/Central Office %]]</f>
        <v>0.56000000000000005</v>
      </c>
      <c r="H282" s="27">
        <f>FullyVaccinated[[#This Row],[Organization Overall %]]</f>
        <v>0.66</v>
      </c>
      <c r="I282" s="28" t="str">
        <f>IF(FullyVaccinated[[#This Row],[Data Quality Flag]]&lt;&gt;"NULL",FullyVaccinated[[#This Row],[Data Quality Flag]], "")</f>
        <v/>
      </c>
    </row>
    <row r="283" spans="1:9" x14ac:dyDescent="0.2">
      <c r="A283" s="21" t="str">
        <f>IF(FullyVaccinated[[#This Row],[Educational Service District]]&lt;&gt;"NULL", FullyVaccinated[[#This Row],[Educational Service District]], "")</f>
        <v>Educational Service District 112</v>
      </c>
      <c r="B283" s="22" t="str">
        <f>IF(FullyVaccinated[[#This Row],[County]]&lt;&gt;"NULL", FullyVaccinated[[#This Row],[County]], "")</f>
        <v>Klickitat</v>
      </c>
      <c r="C283" s="22" t="str">
        <f>FullyVaccinated[[#This Row],[Organization Name ]]</f>
        <v>Trout Lake School District</v>
      </c>
      <c r="D283" s="22" t="str">
        <f>FullyVaccinated[[#This Row],[Vaccination and Exemption Status]]</f>
        <v>Fully vaccinated</v>
      </c>
      <c r="E283" s="4">
        <f>FullyVaccinated[[#This Row],[Classroom %]]</f>
        <v>0.9</v>
      </c>
      <c r="F283" s="92">
        <f>FullyVaccinated[[#This Row],[Building &amp; District/Central Office %]]</f>
        <v>0.75</v>
      </c>
      <c r="G283" s="93"/>
      <c r="H283" s="27">
        <f>FullyVaccinated[[#This Row],[Organization Overall %]]</f>
        <v>0.85</v>
      </c>
      <c r="I283" s="28" t="str">
        <f>IF(FullyVaccinated[[#This Row],[Data Quality Flag]]&lt;&gt;"NULL",FullyVaccinated[[#This Row],[Data Quality Flag]], "")</f>
        <v/>
      </c>
    </row>
    <row r="284" spans="1:9" x14ac:dyDescent="0.2">
      <c r="A284" s="21" t="str">
        <f>IF(FullyVaccinated[[#This Row],[Educational Service District]]&lt;&gt;"NULL", FullyVaccinated[[#This Row],[Educational Service District]], "")</f>
        <v>Puget Sound Educational Service District 121</v>
      </c>
      <c r="B284" s="22" t="str">
        <f>IF(FullyVaccinated[[#This Row],[County]]&lt;&gt;"NULL", FullyVaccinated[[#This Row],[County]], "")</f>
        <v>King</v>
      </c>
      <c r="C284" s="22" t="str">
        <f>FullyVaccinated[[#This Row],[Organization Name ]]</f>
        <v>Tukwila School District</v>
      </c>
      <c r="D284" s="22" t="str">
        <f>FullyVaccinated[[#This Row],[Vaccination and Exemption Status]]</f>
        <v>Fully vaccinated</v>
      </c>
      <c r="E284" s="4">
        <f>FullyVaccinated[[#This Row],[Classroom %]]</f>
        <v>0.94</v>
      </c>
      <c r="F284" s="23">
        <f>FullyVaccinated[[#This Row],[Building %]]</f>
        <v>0.93</v>
      </c>
      <c r="G284" s="50">
        <f>FullyVaccinated[[#This Row],[District/Central Office %]]</f>
        <v>0.86</v>
      </c>
      <c r="H284" s="27">
        <f>FullyVaccinated[[#This Row],[Organization Overall %]]</f>
        <v>0.94</v>
      </c>
      <c r="I284" s="28" t="str">
        <f>IF(FullyVaccinated[[#This Row],[Data Quality Flag]]&lt;&gt;"NULL",FullyVaccinated[[#This Row],[Data Quality Flag]], "")</f>
        <v/>
      </c>
    </row>
    <row r="285" spans="1:9" ht="13.9" customHeight="1" x14ac:dyDescent="0.2">
      <c r="A285" s="21" t="str">
        <f>IF(FullyVaccinated[[#This Row],[Educational Service District]]&lt;&gt;"NULL", FullyVaccinated[[#This Row],[Educational Service District]], "")</f>
        <v>Capital Region ESD 113</v>
      </c>
      <c r="B285" s="22" t="str">
        <f>IF(FullyVaccinated[[#This Row],[County]]&lt;&gt;"NULL", FullyVaccinated[[#This Row],[County]], "")</f>
        <v>Thurston</v>
      </c>
      <c r="C285" s="22" t="str">
        <f>FullyVaccinated[[#This Row],[Organization Name ]]</f>
        <v>Tumwater School District</v>
      </c>
      <c r="D285" s="22" t="str">
        <f>FullyVaccinated[[#This Row],[Vaccination and Exemption Status]]</f>
        <v>Fully vaccinated</v>
      </c>
      <c r="E285" s="4">
        <f>FullyVaccinated[[#This Row],[Classroom %]]</f>
        <v>0.9</v>
      </c>
      <c r="F285" s="23">
        <f>FullyVaccinated[[#This Row],[Building %]]</f>
        <v>0.78</v>
      </c>
      <c r="G285" s="50" t="str">
        <f>FullyVaccinated[[#This Row],[District/Central Office %]]</f>
        <v>97-100%</v>
      </c>
      <c r="H285" s="27">
        <f>FullyVaccinated[[#This Row],[Organization Overall %]]</f>
        <v>0.87</v>
      </c>
      <c r="I285" s="28" t="str">
        <f>IF(FullyVaccinated[[#This Row],[Data Quality Flag]]&lt;&gt;"NULL",FullyVaccinated[[#This Row],[Data Quality Flag]], "")</f>
        <v/>
      </c>
    </row>
    <row r="286" spans="1:9" x14ac:dyDescent="0.2">
      <c r="A286" s="21" t="str">
        <f>IF(FullyVaccinated[[#This Row],[Educational Service District]]&lt;&gt;"NULL", FullyVaccinated[[#This Row],[Educational Service District]], "")</f>
        <v>Educational Service District 105</v>
      </c>
      <c r="B286" s="22" t="str">
        <f>IF(FullyVaccinated[[#This Row],[County]]&lt;&gt;"NULL", FullyVaccinated[[#This Row],[County]], "")</f>
        <v>Yakima</v>
      </c>
      <c r="C286" s="22" t="str">
        <f>FullyVaccinated[[#This Row],[Organization Name ]]</f>
        <v>Union Gap School District</v>
      </c>
      <c r="D286" s="22" t="str">
        <f>FullyVaccinated[[#This Row],[Vaccination and Exemption Status]]</f>
        <v>Fully vaccinated</v>
      </c>
      <c r="E286" s="4">
        <f>FullyVaccinated[[#This Row],[Classroom %]]</f>
        <v>0.85</v>
      </c>
      <c r="F286" s="92">
        <f>FullyVaccinated[[#This Row],[Building &amp; District/Central Office %]]</f>
        <v>0.75</v>
      </c>
      <c r="G286" s="93"/>
      <c r="H286" s="27">
        <f>FullyVaccinated[[#This Row],[Organization Overall %]]</f>
        <v>0.82</v>
      </c>
      <c r="I286" s="28" t="str">
        <f>IF(FullyVaccinated[[#This Row],[Data Quality Flag]]&lt;&gt;"NULL",FullyVaccinated[[#This Row],[Data Quality Flag]], "")</f>
        <v/>
      </c>
    </row>
    <row r="287" spans="1:9" x14ac:dyDescent="0.2">
      <c r="A287" s="21" t="str">
        <f>IF(FullyVaccinated[[#This Row],[Educational Service District]]&lt;&gt;"NULL", FullyVaccinated[[#This Row],[Educational Service District]], "")</f>
        <v>Puget Sound Educational Service District 121</v>
      </c>
      <c r="B287" s="22" t="str">
        <f>IF(FullyVaccinated[[#This Row],[County]]&lt;&gt;"NULL", FullyVaccinated[[#This Row],[County]], "")</f>
        <v>Pierce</v>
      </c>
      <c r="C287" s="22" t="str">
        <f>FullyVaccinated[[#This Row],[Organization Name ]]</f>
        <v>University Place School District</v>
      </c>
      <c r="D287" s="22" t="str">
        <f>FullyVaccinated[[#This Row],[Vaccination and Exemption Status]]</f>
        <v>Fully vaccinated</v>
      </c>
      <c r="E287" s="4">
        <f>FullyVaccinated[[#This Row],[Classroom %]]</f>
        <v>0.95</v>
      </c>
      <c r="F287" s="4">
        <f>FullyVaccinated[[#This Row],[Building %]]</f>
        <v>0.89</v>
      </c>
      <c r="G287" s="50">
        <f>FullyVaccinated[[#This Row],[District/Central Office %]]</f>
        <v>0.84</v>
      </c>
      <c r="H287" s="27">
        <f>FullyVaccinated[[#This Row],[Organization Overall %]]</f>
        <v>0.92</v>
      </c>
      <c r="I287" s="28" t="str">
        <f>IF(FullyVaccinated[[#This Row],[Data Quality Flag]]&lt;&gt;"NULL",FullyVaccinated[[#This Row],[Data Quality Flag]], "")</f>
        <v/>
      </c>
    </row>
    <row r="288" spans="1:9" x14ac:dyDescent="0.2">
      <c r="A288" s="21" t="str">
        <f>IF(FullyVaccinated[[#This Row],[Educational Service District]]&lt;&gt;"NULL", FullyVaccinated[[#This Row],[Educational Service District]], "")</f>
        <v>Educational Service District 101</v>
      </c>
      <c r="B288" s="22" t="str">
        <f>IF(FullyVaccinated[[#This Row],[County]]&lt;&gt;"NULL", FullyVaccinated[[#This Row],[County]], "")</f>
        <v>Stevens</v>
      </c>
      <c r="C288" s="22" t="str">
        <f>FullyVaccinated[[#This Row],[Organization Name ]]</f>
        <v>Valley School District</v>
      </c>
      <c r="D288" s="22" t="str">
        <f>FullyVaccinated[[#This Row],[Vaccination and Exemption Status]]</f>
        <v>Fully vaccinated</v>
      </c>
      <c r="E288" s="4">
        <f>FullyVaccinated[[#This Row],[Classroom %]]</f>
        <v>0.65</v>
      </c>
      <c r="F288" s="23">
        <f>FullyVaccinated[[#This Row],[Building %]]</f>
        <v>0.89</v>
      </c>
      <c r="G288" s="50">
        <f>FullyVaccinated[[#This Row],[District/Central Office %]]</f>
        <v>0.68</v>
      </c>
      <c r="H288" s="27">
        <f>FullyVaccinated[[#This Row],[Organization Overall %]]</f>
        <v>0.73</v>
      </c>
      <c r="I288" s="28" t="str">
        <f>IF(FullyVaccinated[[#This Row],[Data Quality Flag]]&lt;&gt;"NULL",FullyVaccinated[[#This Row],[Data Quality Flag]], "")</f>
        <v/>
      </c>
    </row>
    <row r="289" spans="1:9" x14ac:dyDescent="0.2">
      <c r="A289" s="21" t="str">
        <f>IF(FullyVaccinated[[#This Row],[Educational Service District]]&lt;&gt;"NULL", FullyVaccinated[[#This Row],[Educational Service District]], "")</f>
        <v>Educational Service District 112</v>
      </c>
      <c r="B289" s="22" t="str">
        <f>IF(FullyVaccinated[[#This Row],[County]]&lt;&gt;"NULL", FullyVaccinated[[#This Row],[County]], "")</f>
        <v>Clark</v>
      </c>
      <c r="C289" s="22" t="str">
        <f>FullyVaccinated[[#This Row],[Organization Name ]]</f>
        <v>Vancouver School District</v>
      </c>
      <c r="D289" s="22" t="str">
        <f>FullyVaccinated[[#This Row],[Vaccination and Exemption Status]]</f>
        <v>Fully vaccinated</v>
      </c>
      <c r="E289" s="4">
        <f>FullyVaccinated[[#This Row],[Classroom %]]</f>
        <v>0.93</v>
      </c>
      <c r="F289" s="23">
        <f>FullyVaccinated[[#This Row],[Building %]]</f>
        <v>0.92</v>
      </c>
      <c r="G289" s="50">
        <f>FullyVaccinated[[#This Row],[District/Central Office %]]</f>
        <v>0.85</v>
      </c>
      <c r="H289" s="27">
        <f>FullyVaccinated[[#This Row],[Organization Overall %]]</f>
        <v>0.91</v>
      </c>
      <c r="I289" s="28" t="str">
        <f>IF(FullyVaccinated[[#This Row],[Data Quality Flag]]&lt;&gt;"NULL",FullyVaccinated[[#This Row],[Data Quality Flag]], "")</f>
        <v/>
      </c>
    </row>
    <row r="290" spans="1:9" ht="13.9" customHeight="1" x14ac:dyDescent="0.2">
      <c r="A290" s="21" t="str">
        <f>IF(FullyVaccinated[[#This Row],[Educational Service District]]&lt;&gt;"NULL", FullyVaccinated[[#This Row],[Educational Service District]], "")</f>
        <v>Puget Sound Educational Service District 121</v>
      </c>
      <c r="B290" s="22" t="str">
        <f>IF(FullyVaccinated[[#This Row],[County]]&lt;&gt;"NULL", FullyVaccinated[[#This Row],[County]], "")</f>
        <v>King</v>
      </c>
      <c r="C290" s="22" t="str">
        <f>FullyVaccinated[[#This Row],[Organization Name ]]</f>
        <v>Vashon Island School District</v>
      </c>
      <c r="D290" s="22" t="str">
        <f>FullyVaccinated[[#This Row],[Vaccination and Exemption Status]]</f>
        <v>Fully vaccinated</v>
      </c>
      <c r="E290" s="4">
        <f>FullyVaccinated[[#This Row],[Classroom %]]</f>
        <v>0.98</v>
      </c>
      <c r="F290" s="23" t="str">
        <f>FullyVaccinated[[#This Row],[Building %]]</f>
        <v>97-100%</v>
      </c>
      <c r="G290" s="50" t="str">
        <f>FullyVaccinated[[#This Row],[District/Central Office %]]</f>
        <v>97-100%</v>
      </c>
      <c r="H290" s="27">
        <f>FullyVaccinated[[#This Row],[Organization Overall %]]</f>
        <v>0.98</v>
      </c>
      <c r="I290" s="28" t="str">
        <f>IF(FullyVaccinated[[#This Row],[Data Quality Flag]]&lt;&gt;"NULL",FullyVaccinated[[#This Row],[Data Quality Flag]], "")</f>
        <v/>
      </c>
    </row>
    <row r="291" spans="1:9" x14ac:dyDescent="0.2">
      <c r="A291" s="21" t="str">
        <f>IF(FullyVaccinated[[#This Row],[Educational Service District]]&lt;&gt;"NULL", FullyVaccinated[[#This Row],[Educational Service District]], "")</f>
        <v>Not Affiliated with an Educational Service District</v>
      </c>
      <c r="B291" s="22" t="str">
        <f>IF(FullyVaccinated[[#This Row],[County]]&lt;&gt;"NULL", FullyVaccinated[[#This Row],[County]], "")</f>
        <v>Thurston</v>
      </c>
      <c r="C291" s="22" t="str">
        <f>FullyVaccinated[[#This Row],[Organization Name ]]</f>
        <v>WA HE LUT Indian School Agency</v>
      </c>
      <c r="D291" s="22" t="str">
        <f>FullyVaccinated[[#This Row],[Vaccination and Exemption Status]]</f>
        <v>Fully vaccinated</v>
      </c>
      <c r="E291" s="4" t="str">
        <f>FullyVaccinated[[#This Row],[Classroom %]]</f>
        <v>93-100%</v>
      </c>
      <c r="F291" s="92" t="str">
        <f>FullyVaccinated[[#This Row],[Building &amp; District/Central Office %]]</f>
        <v>94-100%</v>
      </c>
      <c r="G291" s="93"/>
      <c r="H291" s="27" t="str">
        <f>FullyVaccinated[[#This Row],[Organization Overall %]]</f>
        <v>97-100%</v>
      </c>
      <c r="I291" s="28" t="str">
        <f>IF(FullyVaccinated[[#This Row],[Data Quality Flag]]&lt;&gt;"NULL",FullyVaccinated[[#This Row],[Data Quality Flag]], "")</f>
        <v/>
      </c>
    </row>
    <row r="292" spans="1:9" x14ac:dyDescent="0.2">
      <c r="A292" s="21" t="str">
        <f>IF(FullyVaccinated[[#This Row],[Educational Service District]]&lt;&gt;"NULL", FullyVaccinated[[#This Row],[Educational Service District]], "")</f>
        <v>Educational Service District 112</v>
      </c>
      <c r="B292" s="22" t="str">
        <f>IF(FullyVaccinated[[#This Row],[County]]&lt;&gt;"NULL", FullyVaccinated[[#This Row],[County]], "")</f>
        <v>Wahkiakum</v>
      </c>
      <c r="C292" s="22" t="str">
        <f>FullyVaccinated[[#This Row],[Organization Name ]]</f>
        <v>Wahkiakum School District</v>
      </c>
      <c r="D292" s="22" t="str">
        <f>FullyVaccinated[[#This Row],[Vaccination and Exemption Status]]</f>
        <v>Fully vaccinated</v>
      </c>
      <c r="E292" s="4">
        <f>FullyVaccinated[[#This Row],[Classroom %]]</f>
        <v>0.95</v>
      </c>
      <c r="F292" s="23" t="str">
        <f>FullyVaccinated[[#This Row],[Building %]]</f>
        <v>96-100%</v>
      </c>
      <c r="G292" s="50">
        <f>FullyVaccinated[[#This Row],[District/Central Office %]]</f>
        <v>0.93</v>
      </c>
      <c r="H292" s="27" t="str">
        <f>FullyVaccinated[[#This Row],[Organization Overall %]]</f>
        <v>94-96%</v>
      </c>
      <c r="I292" s="28" t="str">
        <f>IF(FullyVaccinated[[#This Row],[Data Quality Flag]]&lt;&gt;"NULL",FullyVaccinated[[#This Row],[Data Quality Flag]], "")</f>
        <v/>
      </c>
    </row>
    <row r="293" spans="1:9" ht="13.9" customHeight="1" x14ac:dyDescent="0.2">
      <c r="A293" s="21" t="str">
        <f>IF(FullyVaccinated[[#This Row],[Educational Service District]]&lt;&gt;"NULL", FullyVaccinated[[#This Row],[Educational Service District]], "")</f>
        <v>Educational Service District 105</v>
      </c>
      <c r="B293" s="22" t="str">
        <f>IF(FullyVaccinated[[#This Row],[County]]&lt;&gt;"NULL", FullyVaccinated[[#This Row],[County]], "")</f>
        <v>Grant</v>
      </c>
      <c r="C293" s="22" t="str">
        <f>FullyVaccinated[[#This Row],[Organization Name ]]</f>
        <v>Wahluke School District</v>
      </c>
      <c r="D293" s="22" t="str">
        <f>FullyVaccinated[[#This Row],[Vaccination and Exemption Status]]</f>
        <v>Fully vaccinated</v>
      </c>
      <c r="E293" s="4">
        <f>FullyVaccinated[[#This Row],[Classroom %]]</f>
        <v>0.78</v>
      </c>
      <c r="F293" s="23">
        <f>FullyVaccinated[[#This Row],[Building %]]</f>
        <v>0.88</v>
      </c>
      <c r="G293" s="50">
        <f>FullyVaccinated[[#This Row],[District/Central Office %]]</f>
        <v>0.79</v>
      </c>
      <c r="H293" s="27">
        <f>FullyVaccinated[[#This Row],[Organization Overall %]]</f>
        <v>0.8</v>
      </c>
      <c r="I293" s="28" t="str">
        <f>IF(FullyVaccinated[[#This Row],[Data Quality Flag]]&lt;&gt;"NULL",FullyVaccinated[[#This Row],[Data Quality Flag]], "")</f>
        <v/>
      </c>
    </row>
    <row r="294" spans="1:9" x14ac:dyDescent="0.2">
      <c r="A294" s="21" t="str">
        <f>IF(FullyVaccinated[[#This Row],[Educational Service District]]&lt;&gt;"NULL", FullyVaccinated[[#This Row],[Educational Service District]], "")</f>
        <v>Educational Service District 123</v>
      </c>
      <c r="B294" s="22" t="str">
        <f>IF(FullyVaccinated[[#This Row],[County]]&lt;&gt;"NULL", FullyVaccinated[[#This Row],[County]], "")</f>
        <v>Walla Walla</v>
      </c>
      <c r="C294" s="22" t="str">
        <f>FullyVaccinated[[#This Row],[Organization Name ]]</f>
        <v>Waitsburg School District</v>
      </c>
      <c r="D294" s="22" t="str">
        <f>FullyVaccinated[[#This Row],[Vaccination and Exemption Status]]</f>
        <v>Fully vaccinated</v>
      </c>
      <c r="E294" s="4">
        <f>FullyVaccinated[[#This Row],[Classroom %]]</f>
        <v>0.83</v>
      </c>
      <c r="F294" s="92" t="str">
        <f>FullyVaccinated[[#This Row],[Building &amp; District/Central Office %]]</f>
        <v>93-100%</v>
      </c>
      <c r="G294" s="93"/>
      <c r="H294" s="27" t="str">
        <f>FullyVaccinated[[#This Row],[Organization Overall %]]</f>
        <v>87-90%</v>
      </c>
      <c r="I294" s="28" t="str">
        <f>IF(FullyVaccinated[[#This Row],[Data Quality Flag]]&lt;&gt;"NULL",FullyVaccinated[[#This Row],[Data Quality Flag]], "")</f>
        <v/>
      </c>
    </row>
    <row r="295" spans="1:9" x14ac:dyDescent="0.2">
      <c r="A295" s="21" t="str">
        <f>IF(FullyVaccinated[[#This Row],[Educational Service District]]&lt;&gt;"NULL", FullyVaccinated[[#This Row],[Educational Service District]], "")</f>
        <v>Educational Service District 123</v>
      </c>
      <c r="B295" s="22" t="str">
        <f>IF(FullyVaccinated[[#This Row],[County]]&lt;&gt;"NULL", FullyVaccinated[[#This Row],[County]], "")</f>
        <v>Walla Walla</v>
      </c>
      <c r="C295" s="22" t="str">
        <f>FullyVaccinated[[#This Row],[Organization Name ]]</f>
        <v>Walla Walla Public Schools</v>
      </c>
      <c r="D295" s="22" t="str">
        <f>FullyVaccinated[[#This Row],[Vaccination and Exemption Status]]</f>
        <v>Fully vaccinated</v>
      </c>
      <c r="E295" s="4">
        <f>FullyVaccinated[[#This Row],[Classroom %]]</f>
        <v>0.92</v>
      </c>
      <c r="F295" s="4">
        <f>FullyVaccinated[[#This Row],[Building %]]</f>
        <v>0.89</v>
      </c>
      <c r="G295" s="50">
        <f>FullyVaccinated[[#This Row],[District/Central Office %]]</f>
        <v>0.96</v>
      </c>
      <c r="H295" s="27">
        <f>FullyVaccinated[[#This Row],[Organization Overall %]]</f>
        <v>0.91</v>
      </c>
      <c r="I295" s="28" t="str">
        <f>IF(FullyVaccinated[[#This Row],[Data Quality Flag]]&lt;&gt;"NULL",FullyVaccinated[[#This Row],[Data Quality Flag]], "")</f>
        <v/>
      </c>
    </row>
    <row r="296" spans="1:9" x14ac:dyDescent="0.2">
      <c r="A296" s="21" t="str">
        <f>IF(FullyVaccinated[[#This Row],[Educational Service District]]&lt;&gt;"NULL", FullyVaccinated[[#This Row],[Educational Service District]], "")</f>
        <v>Educational Service District 105</v>
      </c>
      <c r="B296" s="22" t="str">
        <f>IF(FullyVaccinated[[#This Row],[County]]&lt;&gt;"NULL", FullyVaccinated[[#This Row],[County]], "")</f>
        <v>Yakima</v>
      </c>
      <c r="C296" s="22" t="str">
        <f>FullyVaccinated[[#This Row],[Organization Name ]]</f>
        <v>Wapato School District</v>
      </c>
      <c r="D296" s="22" t="str">
        <f>FullyVaccinated[[#This Row],[Vaccination and Exemption Status]]</f>
        <v>Fully vaccinated</v>
      </c>
      <c r="E296" s="4">
        <f>FullyVaccinated[[#This Row],[Classroom %]]</f>
        <v>0.88</v>
      </c>
      <c r="F296" s="23">
        <f>FullyVaccinated[[#This Row],[Building %]]</f>
        <v>0.87</v>
      </c>
      <c r="G296" s="50">
        <f>FullyVaccinated[[#This Row],[District/Central Office %]]</f>
        <v>0.84</v>
      </c>
      <c r="H296" s="27">
        <f>FullyVaccinated[[#This Row],[Organization Overall %]]</f>
        <v>0.87</v>
      </c>
      <c r="I296" s="28" t="str">
        <f>IF(FullyVaccinated[[#This Row],[Data Quality Flag]]&lt;&gt;"NULL",FullyVaccinated[[#This Row],[Data Quality Flag]], "")</f>
        <v/>
      </c>
    </row>
    <row r="297" spans="1:9" x14ac:dyDescent="0.2">
      <c r="A297" s="21" t="str">
        <f>IF(FullyVaccinated[[#This Row],[Educational Service District]]&lt;&gt;"NULL", FullyVaccinated[[#This Row],[Educational Service District]], "")</f>
        <v>North Central Educational Service District 171</v>
      </c>
      <c r="B297" s="22" t="str">
        <f>IF(FullyVaccinated[[#This Row],[County]]&lt;&gt;"NULL", FullyVaccinated[[#This Row],[County]], "")</f>
        <v>Grant</v>
      </c>
      <c r="C297" s="22" t="str">
        <f>FullyVaccinated[[#This Row],[Organization Name ]]</f>
        <v>Warden School District</v>
      </c>
      <c r="D297" s="22" t="str">
        <f>FullyVaccinated[[#This Row],[Vaccination and Exemption Status]]</f>
        <v>Fully vaccinated</v>
      </c>
      <c r="E297" s="4">
        <f>FullyVaccinated[[#This Row],[Classroom %]]</f>
        <v>0.74</v>
      </c>
      <c r="F297" s="23">
        <f>FullyVaccinated[[#This Row],[Building %]]</f>
        <v>0.78</v>
      </c>
      <c r="G297" s="50">
        <f>FullyVaccinated[[#This Row],[District/Central Office %]]</f>
        <v>0.73</v>
      </c>
      <c r="H297" s="27">
        <f>FullyVaccinated[[#This Row],[Organization Overall %]]</f>
        <v>0.75</v>
      </c>
      <c r="I297" s="28" t="str">
        <f>IF(FullyVaccinated[[#This Row],[Data Quality Flag]]&lt;&gt;"NULL",FullyVaccinated[[#This Row],[Data Quality Flag]], "")</f>
        <v/>
      </c>
    </row>
    <row r="298" spans="1:9" x14ac:dyDescent="0.2">
      <c r="A298" s="21" t="str">
        <f>IF(FullyVaccinated[[#This Row],[Educational Service District]]&lt;&gt;"NULL", FullyVaccinated[[#This Row],[Educational Service District]], "")</f>
        <v>Not Affiliated with an Educational Service District</v>
      </c>
      <c r="B298" s="22" t="str">
        <f>IF(FullyVaccinated[[#This Row],[County]]&lt;&gt;"NULL", FullyVaccinated[[#This Row],[County]], "")</f>
        <v>Clark</v>
      </c>
      <c r="C298" s="22" t="str">
        <f>FullyVaccinated[[#This Row],[Organization Name ]]</f>
        <v>Washington Center for Deaf and Hard of Hearing Youth</v>
      </c>
      <c r="D298" s="22" t="str">
        <f>FullyVaccinated[[#This Row],[Vaccination and Exemption Status]]</f>
        <v>Fully vaccinated</v>
      </c>
      <c r="E298" s="4" t="str">
        <f>FullyVaccinated[[#This Row],[Classroom %]]</f>
        <v>98-100%</v>
      </c>
      <c r="F298" s="23" t="str">
        <f>FullyVaccinated[[#This Row],[Building %]]</f>
        <v>93-100%</v>
      </c>
      <c r="G298" s="50">
        <f>FullyVaccinated[[#This Row],[District/Central Office %]]</f>
        <v>0.94</v>
      </c>
      <c r="H298" s="27" t="str">
        <f>FullyVaccinated[[#This Row],[Organization Overall %]]</f>
        <v>97-98%</v>
      </c>
      <c r="I298" s="28" t="str">
        <f>IF(FullyVaccinated[[#This Row],[Data Quality Flag]]&lt;&gt;"NULL",FullyVaccinated[[#This Row],[Data Quality Flag]], "")</f>
        <v/>
      </c>
    </row>
    <row r="299" spans="1:9" ht="13.9" customHeight="1" x14ac:dyDescent="0.2">
      <c r="A299" s="21" t="str">
        <f>IF(FullyVaccinated[[#This Row],[Educational Service District]]&lt;&gt;"NULL", FullyVaccinated[[#This Row],[Educational Service District]], "")</f>
        <v>Educational Service District 112</v>
      </c>
      <c r="B299" s="22" t="str">
        <f>IF(FullyVaccinated[[#This Row],[County]]&lt;&gt;"NULL", FullyVaccinated[[#This Row],[County]], "")</f>
        <v>Clark</v>
      </c>
      <c r="C299" s="22" t="str">
        <f>FullyVaccinated[[#This Row],[Organization Name ]]</f>
        <v>Washougal School District</v>
      </c>
      <c r="D299" s="22" t="str">
        <f>FullyVaccinated[[#This Row],[Vaccination and Exemption Status]]</f>
        <v>Fully vaccinated</v>
      </c>
      <c r="E299" s="4">
        <f>FullyVaccinated[[#This Row],[Classroom %]]</f>
        <v>0.93</v>
      </c>
      <c r="F299" s="4">
        <f>FullyVaccinated[[#This Row],[Building %]]</f>
        <v>0.89</v>
      </c>
      <c r="G299" s="50">
        <f>FullyVaccinated[[#This Row],[District/Central Office %]]</f>
        <v>0.76</v>
      </c>
      <c r="H299" s="27">
        <f>FullyVaccinated[[#This Row],[Organization Overall %]]</f>
        <v>0.89</v>
      </c>
      <c r="I299" s="28" t="str">
        <f>IF(FullyVaccinated[[#This Row],[Data Quality Flag]]&lt;&gt;"NULL",FullyVaccinated[[#This Row],[Data Quality Flag]], "")</f>
        <v/>
      </c>
    </row>
    <row r="300" spans="1:9" x14ac:dyDescent="0.2">
      <c r="A300" s="21" t="str">
        <f>IF(FullyVaccinated[[#This Row],[Educational Service District]]&lt;&gt;"NULL", FullyVaccinated[[#This Row],[Educational Service District]], "")</f>
        <v>North Central Educational Service District 171</v>
      </c>
      <c r="B300" s="22" t="str">
        <f>IF(FullyVaccinated[[#This Row],[County]]&lt;&gt;"NULL", FullyVaccinated[[#This Row],[County]], "")</f>
        <v>Douglas</v>
      </c>
      <c r="C300" s="22" t="str">
        <f>FullyVaccinated[[#This Row],[Organization Name ]]</f>
        <v>Waterville School District</v>
      </c>
      <c r="D300" s="22" t="str">
        <f>FullyVaccinated[[#This Row],[Vaccination and Exemption Status]]</f>
        <v>Fully vaccinated</v>
      </c>
      <c r="E300" s="4">
        <f>FullyVaccinated[[#This Row],[Classroom %]]</f>
        <v>0.81</v>
      </c>
      <c r="F300" s="92">
        <f>FullyVaccinated[[#This Row],[Building &amp; District/Central Office %]]</f>
        <v>0.75</v>
      </c>
      <c r="G300" s="93"/>
      <c r="H300" s="27">
        <f>FullyVaccinated[[#This Row],[Organization Overall %]]</f>
        <v>0.78</v>
      </c>
      <c r="I300" s="28" t="str">
        <f>IF(FullyVaccinated[[#This Row],[Data Quality Flag]]&lt;&gt;"NULL",FullyVaccinated[[#This Row],[Data Quality Flag]], "")</f>
        <v/>
      </c>
    </row>
    <row r="301" spans="1:9" x14ac:dyDescent="0.2">
      <c r="A301" s="21" t="str">
        <f>IF(FullyVaccinated[[#This Row],[Educational Service District]]&lt;&gt;"NULL", FullyVaccinated[[#This Row],[Educational Service District]], "")</f>
        <v>Educational Service District 101</v>
      </c>
      <c r="B301" s="22" t="str">
        <f>IF(FullyVaccinated[[#This Row],[County]]&lt;&gt;"NULL", FullyVaccinated[[#This Row],[County]], "")</f>
        <v>Stevens</v>
      </c>
      <c r="C301" s="22" t="str">
        <f>FullyVaccinated[[#This Row],[Organization Name ]]</f>
        <v>Wellpinit School District</v>
      </c>
      <c r="D301" s="22" t="str">
        <f>FullyVaccinated[[#This Row],[Vaccination and Exemption Status]]</f>
        <v>Fully vaccinated</v>
      </c>
      <c r="E301" s="4">
        <f>FullyVaccinated[[#This Row],[Classroom %]]</f>
        <v>0.83</v>
      </c>
      <c r="F301" s="23" t="str">
        <f>FullyVaccinated[[#This Row],[Building %]]</f>
        <v>92-100%</v>
      </c>
      <c r="G301" s="50" t="str">
        <f>FullyVaccinated[[#This Row],[District/Central Office %]]</f>
        <v>93-100%</v>
      </c>
      <c r="H301" s="27" t="str">
        <f>FullyVaccinated[[#This Row],[Organization Overall %]]</f>
        <v>88-89%</v>
      </c>
      <c r="I301" s="28" t="str">
        <f>IF(FullyVaccinated[[#This Row],[Data Quality Flag]]&lt;&gt;"NULL",FullyVaccinated[[#This Row],[Data Quality Flag]], "")</f>
        <v/>
      </c>
    </row>
    <row r="302" spans="1:9" x14ac:dyDescent="0.2">
      <c r="A302" s="21" t="str">
        <f>IF(FullyVaccinated[[#This Row],[Educational Service District]]&lt;&gt;"NULL", FullyVaccinated[[#This Row],[Educational Service District]], "")</f>
        <v>North Central Educational Service District 171</v>
      </c>
      <c r="B302" s="22" t="str">
        <f>IF(FullyVaccinated[[#This Row],[County]]&lt;&gt;"NULL", FullyVaccinated[[#This Row],[County]], "")</f>
        <v>Chelan</v>
      </c>
      <c r="C302" s="22" t="str">
        <f>FullyVaccinated[[#This Row],[Organization Name ]]</f>
        <v>Wenatchee School District</v>
      </c>
      <c r="D302" s="22" t="str">
        <f>FullyVaccinated[[#This Row],[Vaccination and Exemption Status]]</f>
        <v>Fully vaccinated</v>
      </c>
      <c r="E302" s="4">
        <f>FullyVaccinated[[#This Row],[Classroom %]]</f>
        <v>0.88</v>
      </c>
      <c r="F302" s="4">
        <f>FullyVaccinated[[#This Row],[Building %]]</f>
        <v>0.88</v>
      </c>
      <c r="G302" s="50">
        <f>FullyVaccinated[[#This Row],[District/Central Office %]]</f>
        <v>0.79</v>
      </c>
      <c r="H302" s="27">
        <f>FullyVaccinated[[#This Row],[Organization Overall %]]</f>
        <v>0.87</v>
      </c>
      <c r="I302" s="28" t="str">
        <f>IF(FullyVaccinated[[#This Row],[Data Quality Flag]]&lt;&gt;"NULL",FullyVaccinated[[#This Row],[Data Quality Flag]], "")</f>
        <v/>
      </c>
    </row>
    <row r="303" spans="1:9" x14ac:dyDescent="0.2">
      <c r="A303" s="21" t="str">
        <f>IF(FullyVaccinated[[#This Row],[Educational Service District]]&lt;&gt;"NULL", FullyVaccinated[[#This Row],[Educational Service District]], "")</f>
        <v>Educational Service District 101</v>
      </c>
      <c r="B303" s="22" t="str">
        <f>IF(FullyVaccinated[[#This Row],[County]]&lt;&gt;"NULL", FullyVaccinated[[#This Row],[County]], "")</f>
        <v>Spokane</v>
      </c>
      <c r="C303" s="22" t="str">
        <f>FullyVaccinated[[#This Row],[Organization Name ]]</f>
        <v>West Valley School District (Spokane)</v>
      </c>
      <c r="D303" s="22" t="str">
        <f>FullyVaccinated[[#This Row],[Vaccination and Exemption Status]]</f>
        <v>Fully vaccinated</v>
      </c>
      <c r="E303" s="4">
        <f>FullyVaccinated[[#This Row],[Classroom %]]</f>
        <v>0.86</v>
      </c>
      <c r="F303" s="23">
        <f>FullyVaccinated[[#This Row],[Building %]]</f>
        <v>0.87</v>
      </c>
      <c r="G303" s="50">
        <f>FullyVaccinated[[#This Row],[District/Central Office %]]</f>
        <v>0.76</v>
      </c>
      <c r="H303" s="27">
        <f>FullyVaccinated[[#This Row],[Organization Overall %]]</f>
        <v>0.86</v>
      </c>
      <c r="I303" s="28" t="str">
        <f>IF(FullyVaccinated[[#This Row],[Data Quality Flag]]&lt;&gt;"NULL",FullyVaccinated[[#This Row],[Data Quality Flag]], "")</f>
        <v/>
      </c>
    </row>
    <row r="304" spans="1:9" x14ac:dyDescent="0.2">
      <c r="A304" s="21" t="str">
        <f>IF(FullyVaccinated[[#This Row],[Educational Service District]]&lt;&gt;"NULL", FullyVaccinated[[#This Row],[Educational Service District]], "")</f>
        <v>Educational Service District 105</v>
      </c>
      <c r="B304" s="22" t="str">
        <f>IF(FullyVaccinated[[#This Row],[County]]&lt;&gt;"NULL", FullyVaccinated[[#This Row],[County]], "")</f>
        <v>Yakima</v>
      </c>
      <c r="C304" s="22" t="str">
        <f>FullyVaccinated[[#This Row],[Organization Name ]]</f>
        <v>West Valley School District (Yakima)</v>
      </c>
      <c r="D304" s="22" t="str">
        <f>FullyVaccinated[[#This Row],[Vaccination and Exemption Status]]</f>
        <v>Fully vaccinated</v>
      </c>
      <c r="E304" s="4">
        <f>FullyVaccinated[[#This Row],[Classroom %]]</f>
        <v>0.86</v>
      </c>
      <c r="F304" s="23">
        <f>FullyVaccinated[[#This Row],[Building %]]</f>
        <v>0.76</v>
      </c>
      <c r="G304" s="50">
        <f>FullyVaccinated[[#This Row],[District/Central Office %]]</f>
        <v>0.71</v>
      </c>
      <c r="H304" s="27">
        <f>FullyVaccinated[[#This Row],[Organization Overall %]]</f>
        <v>0.81</v>
      </c>
      <c r="I304" s="28" t="str">
        <f>IF(FullyVaccinated[[#This Row],[Data Quality Flag]]&lt;&gt;"NULL",FullyVaccinated[[#This Row],[Data Quality Flag]], "")</f>
        <v/>
      </c>
    </row>
    <row r="305" spans="1:9" x14ac:dyDescent="0.2">
      <c r="A305" s="21" t="str">
        <f>IF(FullyVaccinated[[#This Row],[Educational Service District]]&lt;&gt;"NULL", FullyVaccinated[[#This Row],[Educational Service District]], "")</f>
        <v>Capital Region ESD 113</v>
      </c>
      <c r="B305" s="22" t="str">
        <f>IF(FullyVaccinated[[#This Row],[County]]&lt;&gt;"NULL", FullyVaccinated[[#This Row],[County]], "")</f>
        <v>Lewis</v>
      </c>
      <c r="C305" s="22" t="str">
        <f>FullyVaccinated[[#This Row],[Organization Name ]]</f>
        <v>White Pass School District</v>
      </c>
      <c r="D305" s="22" t="str">
        <f>FullyVaccinated[[#This Row],[Vaccination and Exemption Status]]</f>
        <v>Fully vaccinated</v>
      </c>
      <c r="E305" s="4">
        <f>FullyVaccinated[[#This Row],[Classroom %]]</f>
        <v>0.72</v>
      </c>
      <c r="F305" s="23">
        <f>FullyVaccinated[[#This Row],[Building %]]</f>
        <v>0.8</v>
      </c>
      <c r="G305" s="50">
        <f>FullyVaccinated[[#This Row],[District/Central Office %]]</f>
        <v>0.36</v>
      </c>
      <c r="H305" s="27">
        <f>FullyVaccinated[[#This Row],[Organization Overall %]]</f>
        <v>0.62</v>
      </c>
      <c r="I305" s="28" t="str">
        <f>IF(FullyVaccinated[[#This Row],[Data Quality Flag]]&lt;&gt;"NULL",FullyVaccinated[[#This Row],[Data Quality Flag]], "")</f>
        <v/>
      </c>
    </row>
    <row r="306" spans="1:9" x14ac:dyDescent="0.2">
      <c r="A306" s="21" t="str">
        <f>IF(FullyVaccinated[[#This Row],[Educational Service District]]&lt;&gt;"NULL", FullyVaccinated[[#This Row],[Educational Service District]], "")</f>
        <v>Puget Sound Educational Service District 121</v>
      </c>
      <c r="B306" s="22" t="str">
        <f>IF(FullyVaccinated[[#This Row],[County]]&lt;&gt;"NULL", FullyVaccinated[[#This Row],[County]], "")</f>
        <v>Pierce</v>
      </c>
      <c r="C306" s="22" t="str">
        <f>FullyVaccinated[[#This Row],[Organization Name ]]</f>
        <v>White River School District</v>
      </c>
      <c r="D306" s="22" t="str">
        <f>FullyVaccinated[[#This Row],[Vaccination and Exemption Status]]</f>
        <v>Fully vaccinated</v>
      </c>
      <c r="E306" s="4">
        <f>FullyVaccinated[[#This Row],[Classroom %]]</f>
        <v>0.84</v>
      </c>
      <c r="F306" s="4">
        <f>FullyVaccinated[[#This Row],[Building %]]</f>
        <v>0.71</v>
      </c>
      <c r="G306" s="50">
        <f>FullyVaccinated[[#This Row],[District/Central Office %]]</f>
        <v>0.68</v>
      </c>
      <c r="H306" s="27">
        <f>FullyVaccinated[[#This Row],[Organization Overall %]]</f>
        <v>0.79</v>
      </c>
      <c r="I306" s="28" t="str">
        <f>IF(FullyVaccinated[[#This Row],[Data Quality Flag]]&lt;&gt;"NULL",FullyVaccinated[[#This Row],[Data Quality Flag]], "")</f>
        <v/>
      </c>
    </row>
    <row r="307" spans="1:9" ht="13.9" customHeight="1" x14ac:dyDescent="0.2">
      <c r="A307" s="21" t="str">
        <f>IF(FullyVaccinated[[#This Row],[Educational Service District]]&lt;&gt;"NULL", FullyVaccinated[[#This Row],[Educational Service District]], "")</f>
        <v>Educational Service District 112</v>
      </c>
      <c r="B307" s="22" t="str">
        <f>IF(FullyVaccinated[[#This Row],[County]]&lt;&gt;"NULL", FullyVaccinated[[#This Row],[County]], "")</f>
        <v>Klickitat</v>
      </c>
      <c r="C307" s="22" t="str">
        <f>FullyVaccinated[[#This Row],[Organization Name ]]</f>
        <v>White Salmon Valley School District</v>
      </c>
      <c r="D307" s="22" t="str">
        <f>FullyVaccinated[[#This Row],[Vaccination and Exemption Status]]</f>
        <v>Fully vaccinated</v>
      </c>
      <c r="E307" s="4">
        <f>FullyVaccinated[[#This Row],[Classroom %]]</f>
        <v>0.95</v>
      </c>
      <c r="F307" s="23">
        <f>FullyVaccinated[[#This Row],[Building %]]</f>
        <v>0.89</v>
      </c>
      <c r="G307" s="50" t="str">
        <f>FullyVaccinated[[#This Row],[District/Central Office %]]</f>
        <v>95-100%</v>
      </c>
      <c r="H307" s="27" t="str">
        <f>FullyVaccinated[[#This Row],[Organization Overall %]]</f>
        <v>93-94%</v>
      </c>
      <c r="I307" s="28" t="str">
        <f>IF(FullyVaccinated[[#This Row],[Data Quality Flag]]&lt;&gt;"NULL",FullyVaccinated[[#This Row],[Data Quality Flag]], "")</f>
        <v/>
      </c>
    </row>
    <row r="308" spans="1:9" ht="13.9" customHeight="1" x14ac:dyDescent="0.2">
      <c r="A308" s="21" t="str">
        <f>IF(FullyVaccinated[[#This Row],[Educational Service District]]&lt;&gt;"NULL", FullyVaccinated[[#This Row],[Educational Service District]], "")</f>
        <v>Educational Service District 101</v>
      </c>
      <c r="B308" s="22" t="str">
        <f>IF(FullyVaccinated[[#This Row],[County]]&lt;&gt;"NULL", FullyVaccinated[[#This Row],[County]], "")</f>
        <v>Lincoln</v>
      </c>
      <c r="C308" s="22" t="str">
        <f>FullyVaccinated[[#This Row],[Organization Name ]]</f>
        <v>Wilbur School District</v>
      </c>
      <c r="D308" s="22" t="str">
        <f>FullyVaccinated[[#This Row],[Vaccination and Exemption Status]]</f>
        <v>Fully vaccinated</v>
      </c>
      <c r="E308" s="4">
        <f>FullyVaccinated[[#This Row],[Classroom %]]</f>
        <v>0.85</v>
      </c>
      <c r="F308" s="92">
        <f>FullyVaccinated[[#This Row],[Building &amp; District/Central Office %]]</f>
        <v>0.76</v>
      </c>
      <c r="G308" s="93"/>
      <c r="H308" s="27">
        <f>FullyVaccinated[[#This Row],[Organization Overall %]]</f>
        <v>0.81</v>
      </c>
      <c r="I308" s="28" t="str">
        <f>IF(FullyVaccinated[[#This Row],[Data Quality Flag]]&lt;&gt;"NULL",FullyVaccinated[[#This Row],[Data Quality Flag]], "")</f>
        <v/>
      </c>
    </row>
    <row r="309" spans="1:9" x14ac:dyDescent="0.2">
      <c r="A309" s="21" t="str">
        <f>IF(FullyVaccinated[[#This Row],[Educational Service District]]&lt;&gt;"NULL", FullyVaccinated[[#This Row],[Educational Service District]], "")</f>
        <v>Capital Region ESD 113</v>
      </c>
      <c r="B309" s="22" t="str">
        <f>IF(FullyVaccinated[[#This Row],[County]]&lt;&gt;"NULL", FullyVaccinated[[#This Row],[County]], "")</f>
        <v>Pacific</v>
      </c>
      <c r="C309" s="22" t="str">
        <f>FullyVaccinated[[#This Row],[Organization Name ]]</f>
        <v>Willapa Valley School District</v>
      </c>
      <c r="D309" s="22" t="str">
        <f>FullyVaccinated[[#This Row],[Vaccination and Exemption Status]]</f>
        <v>Fully vaccinated</v>
      </c>
      <c r="E309" s="4">
        <f>FullyVaccinated[[#This Row],[Classroom %]]</f>
        <v>0.9</v>
      </c>
      <c r="F309" s="92">
        <f>FullyVaccinated[[#This Row],[Building &amp; District/Central Office %]]</f>
        <v>0.81</v>
      </c>
      <c r="G309" s="93"/>
      <c r="H309" s="27">
        <f>FullyVaccinated[[#This Row],[Organization Overall %]]</f>
        <v>0.85</v>
      </c>
      <c r="I309" s="28" t="str">
        <f>IF(FullyVaccinated[[#This Row],[Data Quality Flag]]&lt;&gt;"NULL",FullyVaccinated[[#This Row],[Data Quality Flag]], "")</f>
        <v/>
      </c>
    </row>
    <row r="310" spans="1:9" ht="13.9" customHeight="1" x14ac:dyDescent="0.2">
      <c r="A310" s="21" t="str">
        <f>IF(FullyVaccinated[[#This Row],[Educational Service District]]&lt;&gt;"NULL", FullyVaccinated[[#This Row],[Educational Service District]], "")</f>
        <v>North Central Educational Service District 171</v>
      </c>
      <c r="B310" s="22" t="str">
        <f>IF(FullyVaccinated[[#This Row],[County]]&lt;&gt;"NULL", FullyVaccinated[[#This Row],[County]], "")</f>
        <v>Grant</v>
      </c>
      <c r="C310" s="22" t="str">
        <f>FullyVaccinated[[#This Row],[Organization Name ]]</f>
        <v>Wilson Creek School District</v>
      </c>
      <c r="D310" s="22" t="str">
        <f>FullyVaccinated[[#This Row],[Vaccination and Exemption Status]]</f>
        <v>Fully vaccinated</v>
      </c>
      <c r="E310" s="4">
        <f>FullyVaccinated[[#This Row],[Classroom %]]</f>
        <v>0.71</v>
      </c>
      <c r="F310" s="4">
        <f>FullyVaccinated[[#This Row],[Building %]]</f>
        <v>0.3</v>
      </c>
      <c r="G310" s="50">
        <f>FullyVaccinated[[#This Row],[District/Central Office %]]</f>
        <v>0.53</v>
      </c>
      <c r="H310" s="27">
        <f>FullyVaccinated[[#This Row],[Organization Overall %]]</f>
        <v>0.53</v>
      </c>
      <c r="I310" s="28" t="str">
        <f>IF(FullyVaccinated[[#This Row],[Data Quality Flag]]&lt;&gt;"NULL",FullyVaccinated[[#This Row],[Data Quality Flag]], "")</f>
        <v/>
      </c>
    </row>
    <row r="311" spans="1:9" ht="13.9" customHeight="1" x14ac:dyDescent="0.2">
      <c r="A311" s="21" t="str">
        <f>IF(FullyVaccinated[[#This Row],[Educational Service District]]&lt;&gt;"NULL", FullyVaccinated[[#This Row],[Educational Service District]], "")</f>
        <v>Capital Region ESD 113</v>
      </c>
      <c r="B311" s="22" t="str">
        <f>IF(FullyVaccinated[[#This Row],[County]]&lt;&gt;"NULL", FullyVaccinated[[#This Row],[County]], "")</f>
        <v>Lewis</v>
      </c>
      <c r="C311" s="22" t="str">
        <f>FullyVaccinated[[#This Row],[Organization Name ]]</f>
        <v>Winlock School District</v>
      </c>
      <c r="D311" s="22" t="str">
        <f>FullyVaccinated[[#This Row],[Vaccination and Exemption Status]]</f>
        <v>Fully vaccinated</v>
      </c>
      <c r="E311" s="4">
        <f>FullyVaccinated[[#This Row],[Classroom %]]</f>
        <v>0.8</v>
      </c>
      <c r="F311" s="92">
        <f>FullyVaccinated[[#This Row],[Building &amp; District/Central Office %]]</f>
        <v>0.76</v>
      </c>
      <c r="G311" s="93"/>
      <c r="H311" s="27">
        <f>FullyVaccinated[[#This Row],[Organization Overall %]]</f>
        <v>0.79</v>
      </c>
      <c r="I311" s="28" t="str">
        <f>IF(FullyVaccinated[[#This Row],[Data Quality Flag]]&lt;&gt;"NULL",FullyVaccinated[[#This Row],[Data Quality Flag]], "")</f>
        <v/>
      </c>
    </row>
    <row r="312" spans="1:9" x14ac:dyDescent="0.2">
      <c r="A312" s="21" t="str">
        <f>IF(FullyVaccinated[[#This Row],[Educational Service District]]&lt;&gt;"NULL", FullyVaccinated[[#This Row],[Educational Service District]], "")</f>
        <v>Capital Region ESD 113</v>
      </c>
      <c r="B312" s="22" t="str">
        <f>IF(FullyVaccinated[[#This Row],[County]]&lt;&gt;"NULL", FullyVaccinated[[#This Row],[County]], "")</f>
        <v>Grays Harbor</v>
      </c>
      <c r="C312" s="22" t="str">
        <f>FullyVaccinated[[#This Row],[Organization Name ]]</f>
        <v>Wishkah Valley School District</v>
      </c>
      <c r="D312" s="22" t="str">
        <f>FullyVaccinated[[#This Row],[Vaccination and Exemption Status]]</f>
        <v>Fully vaccinated</v>
      </c>
      <c r="E312" s="4">
        <f>FullyVaccinated[[#This Row],[Classroom %]]</f>
        <v>0.71</v>
      </c>
      <c r="F312" s="92">
        <f>FullyVaccinated[[#This Row],[Building &amp; District/Central Office %]]</f>
        <v>0.55000000000000004</v>
      </c>
      <c r="G312" s="93"/>
      <c r="H312" s="27">
        <f>FullyVaccinated[[#This Row],[Organization Overall %]]</f>
        <v>0.66</v>
      </c>
      <c r="I312" s="28" t="str">
        <f>IF(FullyVaccinated[[#This Row],[Data Quality Flag]]&lt;&gt;"NULL",FullyVaccinated[[#This Row],[Data Quality Flag]], "")</f>
        <v/>
      </c>
    </row>
    <row r="313" spans="1:9" x14ac:dyDescent="0.2">
      <c r="A313" s="21" t="str">
        <f>IF(FullyVaccinated[[#This Row],[Educational Service District]]&lt;&gt;"NULL", FullyVaccinated[[#This Row],[Educational Service District]], "")</f>
        <v>Educational Service District 112</v>
      </c>
      <c r="B313" s="22" t="str">
        <f>IF(FullyVaccinated[[#This Row],[County]]&lt;&gt;"NULL", FullyVaccinated[[#This Row],[County]], "")</f>
        <v>Cowlitz</v>
      </c>
      <c r="C313" s="22" t="str">
        <f>FullyVaccinated[[#This Row],[Organization Name ]]</f>
        <v>Woodland School District</v>
      </c>
      <c r="D313" s="22" t="str">
        <f>FullyVaccinated[[#This Row],[Vaccination and Exemption Status]]</f>
        <v>Fully vaccinated</v>
      </c>
      <c r="E313" s="4">
        <f>FullyVaccinated[[#This Row],[Classroom %]]</f>
        <v>0.83</v>
      </c>
      <c r="F313" s="23">
        <f>FullyVaccinated[[#This Row],[Building %]]</f>
        <v>0.75</v>
      </c>
      <c r="G313" s="50">
        <f>FullyVaccinated[[#This Row],[District/Central Office %]]</f>
        <v>0.8</v>
      </c>
      <c r="H313" s="27">
        <f>FullyVaccinated[[#This Row],[Organization Overall %]]</f>
        <v>0.81</v>
      </c>
      <c r="I313" s="28" t="str">
        <f>IF(FullyVaccinated[[#This Row],[Data Quality Flag]]&lt;&gt;"NULL",FullyVaccinated[[#This Row],[Data Quality Flag]], "")</f>
        <v/>
      </c>
    </row>
    <row r="314" spans="1:9" x14ac:dyDescent="0.2">
      <c r="A314" s="21" t="str">
        <f>IF(FullyVaccinated[[#This Row],[Educational Service District]]&lt;&gt;"NULL", FullyVaccinated[[#This Row],[Educational Service District]], "")</f>
        <v>Educational Service District 105</v>
      </c>
      <c r="B314" s="22" t="str">
        <f>IF(FullyVaccinated[[#This Row],[County]]&lt;&gt;"NULL", FullyVaccinated[[#This Row],[County]], "")</f>
        <v>Yakima</v>
      </c>
      <c r="C314" s="22" t="str">
        <f>FullyVaccinated[[#This Row],[Organization Name ]]</f>
        <v>Yakima School District</v>
      </c>
      <c r="D314" s="22" t="str">
        <f>FullyVaccinated[[#This Row],[Vaccination and Exemption Status]]</f>
        <v>Fully vaccinated</v>
      </c>
      <c r="E314" s="4">
        <f>FullyVaccinated[[#This Row],[Classroom %]]</f>
        <v>0.85</v>
      </c>
      <c r="F314" s="4">
        <f>FullyVaccinated[[#This Row],[Building %]]</f>
        <v>0.86</v>
      </c>
      <c r="G314" s="50">
        <f>FullyVaccinated[[#This Row],[District/Central Office %]]</f>
        <v>0.81</v>
      </c>
      <c r="H314" s="27">
        <f>FullyVaccinated[[#This Row],[Organization Overall %]]</f>
        <v>0.85</v>
      </c>
      <c r="I314" s="28" t="str">
        <f>IF(FullyVaccinated[[#This Row],[Data Quality Flag]]&lt;&gt;"NULL",FullyVaccinated[[#This Row],[Data Quality Flag]], "")</f>
        <v/>
      </c>
    </row>
    <row r="315" spans="1:9" x14ac:dyDescent="0.2">
      <c r="A315" s="21" t="str">
        <f>IF(FullyVaccinated[[#This Row],[Educational Service District]]&lt;&gt;"NULL", FullyVaccinated[[#This Row],[Educational Service District]], "")</f>
        <v>Capital Region ESD 113</v>
      </c>
      <c r="B315" s="22" t="str">
        <f>IF(FullyVaccinated[[#This Row],[County]]&lt;&gt;"NULL", FullyVaccinated[[#This Row],[County]], "")</f>
        <v>Thurston</v>
      </c>
      <c r="C315" s="22" t="str">
        <f>FullyVaccinated[[#This Row],[Organization Name ]]</f>
        <v>Yelm School District</v>
      </c>
      <c r="D315" s="22" t="str">
        <f>FullyVaccinated[[#This Row],[Vaccination and Exemption Status]]</f>
        <v>Fully vaccinated</v>
      </c>
      <c r="E315" s="4">
        <f>FullyVaccinated[[#This Row],[Classroom %]]</f>
        <v>0.88</v>
      </c>
      <c r="F315" s="23">
        <f>FullyVaccinated[[#This Row],[Building %]]</f>
        <v>0.79</v>
      </c>
      <c r="G315" s="50">
        <f>FullyVaccinated[[#This Row],[District/Central Office %]]</f>
        <v>0.81</v>
      </c>
      <c r="H315" s="27">
        <f>FullyVaccinated[[#This Row],[Organization Overall %]]</f>
        <v>0.85</v>
      </c>
      <c r="I315" s="28" t="str">
        <f>IF(FullyVaccinated[[#This Row],[Data Quality Flag]]&lt;&gt;"NULL",FullyVaccinated[[#This Row],[Data Quality Flag]], "")</f>
        <v/>
      </c>
    </row>
    <row r="316" spans="1:9" x14ac:dyDescent="0.2">
      <c r="A316" s="21" t="str">
        <f>IF(FullyVaccinated[[#This Row],[Educational Service District]]&lt;&gt;"NULL", FullyVaccinated[[#This Row],[Educational Service District]], "")</f>
        <v>Educational Service District 105</v>
      </c>
      <c r="B316" s="22" t="str">
        <f>IF(FullyVaccinated[[#This Row],[County]]&lt;&gt;"NULL", FullyVaccinated[[#This Row],[County]], "")</f>
        <v>Yakima</v>
      </c>
      <c r="C316" s="22" t="str">
        <f>FullyVaccinated[[#This Row],[Organization Name ]]</f>
        <v>Zillah School District</v>
      </c>
      <c r="D316" s="22" t="str">
        <f>FullyVaccinated[[#This Row],[Vaccination and Exemption Status]]</f>
        <v>Fully vaccinated</v>
      </c>
      <c r="E316" s="4">
        <f>FullyVaccinated[[#This Row],[Classroom %]]</f>
        <v>0.82</v>
      </c>
      <c r="F316" s="23">
        <f>FullyVaccinated[[#This Row],[Building %]]</f>
        <v>0.57999999999999996</v>
      </c>
      <c r="G316" s="50">
        <f>FullyVaccinated[[#This Row],[District/Central Office %]]</f>
        <v>0.77</v>
      </c>
      <c r="H316" s="27">
        <f>FullyVaccinated[[#This Row],[Organization Overall %]]</f>
        <v>0.78</v>
      </c>
      <c r="I316" s="28" t="str">
        <f>IF(FullyVaccinated[[#This Row],[Data Quality Flag]]&lt;&gt;"NULL",FullyVaccinated[[#This Row],[Data Quality Flag]], "")</f>
        <v/>
      </c>
    </row>
    <row r="317" spans="1:9" x14ac:dyDescent="0.2">
      <c r="A317" s="21" t="str">
        <f>IF(FullyVaccinated[[#This Row],[Educational Service District]]&lt;&gt;"NULL", FullyVaccinated[[#This Row],[Educational Service District]], "")</f>
        <v/>
      </c>
      <c r="B317" s="22" t="str">
        <f>IF(FullyVaccinated[[#This Row],[County]]&lt;&gt;"NULL", FullyVaccinated[[#This Row],[County]], "")</f>
        <v/>
      </c>
      <c r="C317" s="22" t="str">
        <f>FullyVaccinated[[#This Row],[Organization Name ]]</f>
        <v>State Education Agencies: OSPI, PESB, SBE, FEPP, CSC</v>
      </c>
      <c r="D317" s="22" t="str">
        <f>FullyVaccinated[[#This Row],[Vaccination and Exemption Status]]</f>
        <v>Fully vaccinated</v>
      </c>
      <c r="E317" s="4" t="str">
        <f>FullyVaccinated[[#This Row],[Classroom %]]</f>
        <v>NULL</v>
      </c>
      <c r="F317" s="23" t="str">
        <f>FullyVaccinated[[#This Row],[Building %]]</f>
        <v>NULL</v>
      </c>
      <c r="G317" s="50" t="str">
        <f>FullyVaccinated[[#This Row],[District/Central Office %]]</f>
        <v>NULL</v>
      </c>
      <c r="H317" s="45">
        <f>FullyVaccinated[[#This Row],[Organization Overall %]]</f>
        <v>0.97599999999999998</v>
      </c>
      <c r="I317" s="28" t="str">
        <f>IF(FullyVaccinated[[#This Row],[Data Quality Flag]]&lt;&gt;"NULL",FullyVaccinated[[#This Row],[Data Quality Flag]], "")</f>
        <v/>
      </c>
    </row>
    <row r="318" spans="1:9" ht="15" thickBot="1" x14ac:dyDescent="0.25">
      <c r="A318" s="42" t="str">
        <f>IF(FullyVaccinated[[#This Row],[Educational Service District]]&lt;&gt;"NULL", FullyVaccinated[[#This Row],[Educational Service District]], "")</f>
        <v/>
      </c>
      <c r="B318" s="43" t="str">
        <f>IF(FullyVaccinated[[#This Row],[County]]&lt;&gt;"NULL", FullyVaccinated[[#This Row],[County]], "")</f>
        <v/>
      </c>
      <c r="C318" s="43" t="str">
        <f>FullyVaccinated[[#This Row],[Organization Name ]]</f>
        <v>Statewide School District Summary</v>
      </c>
      <c r="D318" s="43" t="str">
        <f>FullyVaccinated[[#This Row],[Vaccination and Exemption Status]]</f>
        <v>Fully vaccinated</v>
      </c>
      <c r="E318" s="49">
        <f>FullyVaccinated[[#This Row],[Classroom %]]</f>
        <v>0.90300000000000002</v>
      </c>
      <c r="F318" s="48">
        <f>FullyVaccinated[[#This Row],[Building %]]</f>
        <v>0.876</v>
      </c>
      <c r="G318" s="47">
        <f>FullyVaccinated[[#This Row],[District/Central Office %]]</f>
        <v>0.86899999999999999</v>
      </c>
      <c r="H318" s="46">
        <f>FullyVaccinated[[#This Row],[Organization Overall %]]</f>
        <v>0.89100000000000001</v>
      </c>
      <c r="I318" s="44" t="str">
        <f>IF(FullyVaccinated[[#This Row],[Data Quality Flag]]&lt;&gt;"NULL",FullyVaccinated[[#This Row],[Data Quality Flag]], "")</f>
        <v/>
      </c>
    </row>
    <row r="319" spans="1:9" x14ac:dyDescent="0.2">
      <c r="E319" s="24"/>
      <c r="F319" s="24"/>
      <c r="G319" s="24"/>
      <c r="H319" s="24"/>
      <c r="I319" s="25"/>
    </row>
    <row r="320" spans="1:9" x14ac:dyDescent="0.2">
      <c r="E320" s="24"/>
      <c r="F320" s="24"/>
      <c r="G320" s="24"/>
      <c r="H320" s="24"/>
      <c r="I320" s="25"/>
    </row>
  </sheetData>
  <autoFilter ref="A1:I318" xr:uid="{F209152C-0A4A-4D0C-826C-14D803D95728}"/>
  <mergeCells count="133">
    <mergeCell ref="F58:G58"/>
    <mergeCell ref="F55:G55"/>
    <mergeCell ref="F54:G54"/>
    <mergeCell ref="F53:G53"/>
    <mergeCell ref="E50:G50"/>
    <mergeCell ref="F51:G51"/>
    <mergeCell ref="F57:G57"/>
    <mergeCell ref="E13:G13"/>
    <mergeCell ref="F3:G3"/>
    <mergeCell ref="F4:G4"/>
    <mergeCell ref="F45:G45"/>
    <mergeCell ref="F44:G44"/>
    <mergeCell ref="F38:G38"/>
    <mergeCell ref="F30:G30"/>
    <mergeCell ref="E25:G25"/>
    <mergeCell ref="F29:G29"/>
    <mergeCell ref="F21:G21"/>
    <mergeCell ref="F17:G17"/>
    <mergeCell ref="E15:G15"/>
    <mergeCell ref="E76:G76"/>
    <mergeCell ref="E74:G74"/>
    <mergeCell ref="E75:G75"/>
    <mergeCell ref="E73:G73"/>
    <mergeCell ref="E72:G72"/>
    <mergeCell ref="E71:G71"/>
    <mergeCell ref="E70:G70"/>
    <mergeCell ref="E63:G63"/>
    <mergeCell ref="E69:G69"/>
    <mergeCell ref="F103:G103"/>
    <mergeCell ref="E102:G102"/>
    <mergeCell ref="F101:G101"/>
    <mergeCell ref="E97:G97"/>
    <mergeCell ref="F94:G94"/>
    <mergeCell ref="F96:G96"/>
    <mergeCell ref="E84:G84"/>
    <mergeCell ref="F80:G80"/>
    <mergeCell ref="E77:G77"/>
    <mergeCell ref="E87:G87"/>
    <mergeCell ref="F95:G95"/>
    <mergeCell ref="E117:G117"/>
    <mergeCell ref="F114:G114"/>
    <mergeCell ref="E115:G115"/>
    <mergeCell ref="E113:G113"/>
    <mergeCell ref="F112:G112"/>
    <mergeCell ref="E111:G111"/>
    <mergeCell ref="F109:G109"/>
    <mergeCell ref="F104:G104"/>
    <mergeCell ref="F105:G105"/>
    <mergeCell ref="F139:G139"/>
    <mergeCell ref="F137:G137"/>
    <mergeCell ref="E135:G135"/>
    <mergeCell ref="E131:G131"/>
    <mergeCell ref="E126:G126"/>
    <mergeCell ref="F129:G129"/>
    <mergeCell ref="F125:G125"/>
    <mergeCell ref="F123:G123"/>
    <mergeCell ref="E119:G119"/>
    <mergeCell ref="F158:G158"/>
    <mergeCell ref="F150:G150"/>
    <mergeCell ref="F156:G156"/>
    <mergeCell ref="F148:G148"/>
    <mergeCell ref="F147:G147"/>
    <mergeCell ref="E145:G145"/>
    <mergeCell ref="F142:G142"/>
    <mergeCell ref="F140:G140"/>
    <mergeCell ref="E141:G141"/>
    <mergeCell ref="F180:G180"/>
    <mergeCell ref="F178:G178"/>
    <mergeCell ref="F172:G172"/>
    <mergeCell ref="F171:G171"/>
    <mergeCell ref="F169:G169"/>
    <mergeCell ref="E170:G170"/>
    <mergeCell ref="F168:G168"/>
    <mergeCell ref="E164:G164"/>
    <mergeCell ref="F161:G161"/>
    <mergeCell ref="E201:G201"/>
    <mergeCell ref="E196:G196"/>
    <mergeCell ref="F197:G197"/>
    <mergeCell ref="E195:G195"/>
    <mergeCell ref="E193:G193"/>
    <mergeCell ref="F189:G189"/>
    <mergeCell ref="F187:G187"/>
    <mergeCell ref="F183:G183"/>
    <mergeCell ref="F184:G184"/>
    <mergeCell ref="F213:G213"/>
    <mergeCell ref="F212:G212"/>
    <mergeCell ref="F211:G211"/>
    <mergeCell ref="F209:G209"/>
    <mergeCell ref="F206:G206"/>
    <mergeCell ref="F208:G208"/>
    <mergeCell ref="F205:G205"/>
    <mergeCell ref="F204:G204"/>
    <mergeCell ref="F202:G202"/>
    <mergeCell ref="F231:G231"/>
    <mergeCell ref="F226:G226"/>
    <mergeCell ref="F228:G228"/>
    <mergeCell ref="F225:G225"/>
    <mergeCell ref="E224:G224"/>
    <mergeCell ref="F222:G222"/>
    <mergeCell ref="F219:G219"/>
    <mergeCell ref="E215:G215"/>
    <mergeCell ref="E218:G218"/>
    <mergeCell ref="E257:G257"/>
    <mergeCell ref="F255:G255"/>
    <mergeCell ref="F254:G254"/>
    <mergeCell ref="E247:G247"/>
    <mergeCell ref="E239:G239"/>
    <mergeCell ref="F243:G243"/>
    <mergeCell ref="F238:G238"/>
    <mergeCell ref="F236:G236"/>
    <mergeCell ref="E235:G235"/>
    <mergeCell ref="F312:G312"/>
    <mergeCell ref="F311:G311"/>
    <mergeCell ref="F308:G308"/>
    <mergeCell ref="F309:G309"/>
    <mergeCell ref="F300:G300"/>
    <mergeCell ref="F294:G294"/>
    <mergeCell ref="F291:G291"/>
    <mergeCell ref="F286:G286"/>
    <mergeCell ref="F281:G281"/>
    <mergeCell ref="F283:G283"/>
    <mergeCell ref="F265:G265"/>
    <mergeCell ref="E260:G260"/>
    <mergeCell ref="E262:G262"/>
    <mergeCell ref="F279:G279"/>
    <mergeCell ref="F277:G277"/>
    <mergeCell ref="F276:G276"/>
    <mergeCell ref="F275:G275"/>
    <mergeCell ref="E271:G271"/>
    <mergeCell ref="F273:G273"/>
    <mergeCell ref="E268:G268"/>
    <mergeCell ref="E267:G267"/>
    <mergeCell ref="E266:G26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0ABFD-2D0D-43E1-B2F4-24909FE4F02D}">
  <dimension ref="A1:I320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28515625" defaultRowHeight="14.25" x14ac:dyDescent="0.2"/>
  <cols>
    <col min="1" max="1" width="45.7109375" style="5" customWidth="1"/>
    <col min="2" max="2" width="13.28515625" style="5" bestFit="1" customWidth="1"/>
    <col min="3" max="3" width="53.7109375" style="5" bestFit="1" customWidth="1"/>
    <col min="4" max="4" width="68.7109375" style="64" customWidth="1"/>
    <col min="5" max="8" width="16.5703125" style="39" customWidth="1"/>
    <col min="9" max="9" width="93.7109375" style="5" bestFit="1" customWidth="1"/>
    <col min="10" max="16384" width="9.28515625" style="5"/>
  </cols>
  <sheetData>
    <row r="1" spans="1:9" s="2" customFormat="1" ht="30.75" thickBot="1" x14ac:dyDescent="0.3">
      <c r="A1" s="30" t="s">
        <v>391</v>
      </c>
      <c r="B1" s="31" t="s">
        <v>0</v>
      </c>
      <c r="C1" s="31" t="s">
        <v>374</v>
      </c>
      <c r="D1" s="63" t="s">
        <v>1</v>
      </c>
      <c r="E1" s="35" t="s">
        <v>2</v>
      </c>
      <c r="F1" s="35" t="s">
        <v>3</v>
      </c>
      <c r="G1" s="36" t="s">
        <v>4</v>
      </c>
      <c r="H1" s="37" t="s">
        <v>380</v>
      </c>
      <c r="I1" s="32" t="s">
        <v>359</v>
      </c>
    </row>
    <row r="2" spans="1:9" ht="28.5" customHeight="1" x14ac:dyDescent="0.2">
      <c r="A2" s="65" t="str">
        <f>IF(FullyVaccinated[[#This Row],[Educational Service District]]&lt;&gt;"NULL", FullyVaccinated[[#This Row],[Educational Service District]], "")</f>
        <v>Capital Region ESD 113</v>
      </c>
      <c r="B2" s="66" t="str">
        <f>IF(FullyVaccinated[[#This Row],[County]]&lt;&gt;"NULL", FullyVaccinated[[#This Row],[County]], "")</f>
        <v>Grays Harbor</v>
      </c>
      <c r="C2" s="66" t="str">
        <f>FullyVaccinated[[#This Row],[Organization Name ]]</f>
        <v>Aberdeen School District</v>
      </c>
      <c r="D2" s="67" t="s">
        <v>422</v>
      </c>
      <c r="E2" s="68">
        <f>FullyVaccinated[[#This Row],[Classroom N-Size]]</f>
        <v>264</v>
      </c>
      <c r="F2" s="69">
        <f>FullyVaccinated[[#This Row],[Building N-Size]]</f>
        <v>135</v>
      </c>
      <c r="G2" s="70">
        <f>FullyVaccinated[[#This Row],[District/Central Office N-Size]]</f>
        <v>95</v>
      </c>
      <c r="H2" s="71">
        <f>FullyVaccinated[[#This Row],[Organization Overall N-Size]]</f>
        <v>494</v>
      </c>
      <c r="I2" s="72" t="str">
        <f>IF(FullyVaccinated[[#This Row],[Data Quality Flag]]&lt;&gt;"NULL",FullyVaccinated[[#This Row],[Data Quality Flag]], "")</f>
        <v/>
      </c>
    </row>
    <row r="3" spans="1:9" ht="28.5" customHeight="1" x14ac:dyDescent="0.2">
      <c r="A3" s="73" t="str">
        <f>IF(FullyVaccinated[[#This Row],[Educational Service District]]&lt;&gt;"NULL", FullyVaccinated[[#This Row],[Educational Service District]], "")</f>
        <v>Capital Region ESD 113</v>
      </c>
      <c r="B3" s="74" t="str">
        <f>IF(FullyVaccinated[[#This Row],[County]]&lt;&gt;"NULL", FullyVaccinated[[#This Row],[County]], "")</f>
        <v>Lewis</v>
      </c>
      <c r="C3" s="74" t="str">
        <f>FullyVaccinated[[#This Row],[Organization Name ]]</f>
        <v>Adna School District</v>
      </c>
      <c r="D3" s="75" t="s">
        <v>422</v>
      </c>
      <c r="E3" s="76">
        <f>FullyVaccinated[[#This Row],[Classroom N-Size]]</f>
        <v>57</v>
      </c>
      <c r="F3" s="101">
        <f>FullyVaccinated[[#This Row],[Building &amp; District/Central Office N-Size]]</f>
        <v>45</v>
      </c>
      <c r="G3" s="102"/>
      <c r="H3" s="77">
        <f>FullyVaccinated[[#This Row],[Organization Overall N-Size]]</f>
        <v>102</v>
      </c>
      <c r="I3" s="78" t="str">
        <f>IF(FullyVaccinated[[#This Row],[Data Quality Flag]]&lt;&gt;"NULL",FullyVaccinated[[#This Row],[Data Quality Flag]], "")</f>
        <v/>
      </c>
    </row>
    <row r="4" spans="1:9" ht="28.5" customHeight="1" x14ac:dyDescent="0.2">
      <c r="A4" s="73" t="str">
        <f>IF(FullyVaccinated[[#This Row],[Educational Service District]]&lt;&gt;"NULL", FullyVaccinated[[#This Row],[Educational Service District]], "")</f>
        <v>Educational Service District 101</v>
      </c>
      <c r="B4" s="74" t="str">
        <f>IF(FullyVaccinated[[#This Row],[County]]&lt;&gt;"NULL", FullyVaccinated[[#This Row],[County]], "")</f>
        <v>Lincoln</v>
      </c>
      <c r="C4" s="74" t="str">
        <f>FullyVaccinated[[#This Row],[Organization Name ]]</f>
        <v>Almira School District</v>
      </c>
      <c r="D4" s="75" t="s">
        <v>422</v>
      </c>
      <c r="E4" s="76">
        <f>FullyVaccinated[[#This Row],[Classroom N-Size]]</f>
        <v>16</v>
      </c>
      <c r="F4" s="101">
        <f>FullyVaccinated[[#This Row],[Building &amp; District/Central Office N-Size]]</f>
        <v>13</v>
      </c>
      <c r="G4" s="102"/>
      <c r="H4" s="77">
        <f>FullyVaccinated[[#This Row],[Organization Overall N-Size]]</f>
        <v>29</v>
      </c>
      <c r="I4" s="78" t="str">
        <f>IF(FullyVaccinated[[#This Row],[Data Quality Flag]]&lt;&gt;"NULL",FullyVaccinated[[#This Row],[Data Quality Flag]], "")</f>
        <v/>
      </c>
    </row>
    <row r="5" spans="1:9" ht="28.5" customHeight="1" x14ac:dyDescent="0.2">
      <c r="A5" s="73" t="str">
        <f>IF(FullyVaccinated[[#This Row],[Educational Service District]]&lt;&gt;"NULL", FullyVaccinated[[#This Row],[Educational Service District]], "")</f>
        <v>Northwest Educational Service District 189</v>
      </c>
      <c r="B5" s="74" t="str">
        <f>IF(FullyVaccinated[[#This Row],[County]]&lt;&gt;"NULL", FullyVaccinated[[#This Row],[County]], "")</f>
        <v>Skagit</v>
      </c>
      <c r="C5" s="74" t="str">
        <f>FullyVaccinated[[#This Row],[Organization Name ]]</f>
        <v>Anacortes School District</v>
      </c>
      <c r="D5" s="75" t="s">
        <v>422</v>
      </c>
      <c r="E5" s="76">
        <f>FullyVaccinated[[#This Row],[Classroom N-Size]]</f>
        <v>224</v>
      </c>
      <c r="F5" s="76">
        <f>FullyVaccinated[[#This Row],[Building N-Size]]</f>
        <v>95</v>
      </c>
      <c r="G5" s="79">
        <f>FullyVaccinated[[#This Row],[District/Central Office N-Size]]</f>
        <v>45</v>
      </c>
      <c r="H5" s="77">
        <f>FullyVaccinated[[#This Row],[Organization Overall N-Size]]</f>
        <v>364</v>
      </c>
      <c r="I5" s="78" t="str">
        <f>IF(FullyVaccinated[[#This Row],[Data Quality Flag]]&lt;&gt;"NULL",FullyVaccinated[[#This Row],[Data Quality Flag]], "")</f>
        <v/>
      </c>
    </row>
    <row r="6" spans="1:9" ht="28.5" customHeight="1" x14ac:dyDescent="0.2">
      <c r="A6" s="73" t="str">
        <f>IF(FullyVaccinated[[#This Row],[Educational Service District]]&lt;&gt;"NULL", FullyVaccinated[[#This Row],[Educational Service District]], "")</f>
        <v>Northwest Educational Service District 189</v>
      </c>
      <c r="B6" s="74" t="str">
        <f>IF(FullyVaccinated[[#This Row],[County]]&lt;&gt;"NULL", FullyVaccinated[[#This Row],[County]], "")</f>
        <v>Snohomish</v>
      </c>
      <c r="C6" s="74" t="str">
        <f>FullyVaccinated[[#This Row],[Organization Name ]]</f>
        <v>Arlington School District</v>
      </c>
      <c r="D6" s="75" t="s">
        <v>422</v>
      </c>
      <c r="E6" s="76">
        <f>FullyVaccinated[[#This Row],[Classroom N-Size]]</f>
        <v>449</v>
      </c>
      <c r="F6" s="80">
        <f>FullyVaccinated[[#This Row],[Building N-Size]]</f>
        <v>225</v>
      </c>
      <c r="G6" s="79">
        <f>FullyVaccinated[[#This Row],[District/Central Office N-Size]]</f>
        <v>37</v>
      </c>
      <c r="H6" s="77">
        <f>FullyVaccinated[[#This Row],[Organization Overall N-Size]]</f>
        <v>711</v>
      </c>
      <c r="I6" s="78" t="str">
        <f>IF(FullyVaccinated[[#This Row],[Data Quality Flag]]&lt;&gt;"NULL",FullyVaccinated[[#This Row],[Data Quality Flag]], "")</f>
        <v/>
      </c>
    </row>
    <row r="7" spans="1:9" ht="28.5" customHeight="1" x14ac:dyDescent="0.2">
      <c r="A7" s="73" t="str">
        <f>IF(FullyVaccinated[[#This Row],[Educational Service District]]&lt;&gt;"NULL", FullyVaccinated[[#This Row],[Educational Service District]], "")</f>
        <v>Educational Service District 123</v>
      </c>
      <c r="B7" s="74" t="str">
        <f>IF(FullyVaccinated[[#This Row],[County]]&lt;&gt;"NULL", FullyVaccinated[[#This Row],[County]], "")</f>
        <v>Asotin</v>
      </c>
      <c r="C7" s="74" t="str">
        <f>FullyVaccinated[[#This Row],[Organization Name ]]</f>
        <v>Asotin-Anatone School District</v>
      </c>
      <c r="D7" s="75" t="s">
        <v>422</v>
      </c>
      <c r="E7" s="76">
        <f>FullyVaccinated[[#This Row],[Classroom N-Size]]</f>
        <v>66</v>
      </c>
      <c r="F7" s="80">
        <f>FullyVaccinated[[#This Row],[Building N-Size]]</f>
        <v>30</v>
      </c>
      <c r="G7" s="79">
        <f>FullyVaccinated[[#This Row],[District/Central Office N-Size]]</f>
        <v>13</v>
      </c>
      <c r="H7" s="77">
        <f>FullyVaccinated[[#This Row],[Organization Overall N-Size]]</f>
        <v>109</v>
      </c>
      <c r="I7" s="78" t="str">
        <f>IF(FullyVaccinated[[#This Row],[Data Quality Flag]]&lt;&gt;"NULL",FullyVaccinated[[#This Row],[Data Quality Flag]], "")</f>
        <v/>
      </c>
    </row>
    <row r="8" spans="1:9" ht="28.5" customHeight="1" x14ac:dyDescent="0.2">
      <c r="A8" s="73" t="str">
        <f>IF(FullyVaccinated[[#This Row],[Educational Service District]]&lt;&gt;"NULL", FullyVaccinated[[#This Row],[Educational Service District]], "")</f>
        <v>Puget Sound Educational Service District 121</v>
      </c>
      <c r="B8" s="74" t="str">
        <f>IF(FullyVaccinated[[#This Row],[County]]&lt;&gt;"NULL", FullyVaccinated[[#This Row],[County]], "")</f>
        <v>King</v>
      </c>
      <c r="C8" s="74" t="str">
        <f>FullyVaccinated[[#This Row],[Organization Name ]]</f>
        <v>Auburn School District</v>
      </c>
      <c r="D8" s="75" t="s">
        <v>422</v>
      </c>
      <c r="E8" s="76">
        <f>FullyVaccinated[[#This Row],[Classroom N-Size]]</f>
        <v>1531</v>
      </c>
      <c r="F8" s="80">
        <f>FullyVaccinated[[#This Row],[Building N-Size]]</f>
        <v>446</v>
      </c>
      <c r="G8" s="79">
        <f>FullyVaccinated[[#This Row],[District/Central Office N-Size]]</f>
        <v>307</v>
      </c>
      <c r="H8" s="77">
        <f>FullyVaccinated[[#This Row],[Organization Overall N-Size]]</f>
        <v>2284</v>
      </c>
      <c r="I8" s="78" t="str">
        <f>IF(FullyVaccinated[[#This Row],[Data Quality Flag]]&lt;&gt;"NULL",FullyVaccinated[[#This Row],[Data Quality Flag]], "")</f>
        <v/>
      </c>
    </row>
    <row r="9" spans="1:9" ht="28.5" customHeight="1" x14ac:dyDescent="0.2">
      <c r="A9" s="73" t="str">
        <f>IF(FullyVaccinated[[#This Row],[Educational Service District]]&lt;&gt;"NULL", FullyVaccinated[[#This Row],[Educational Service District]], "")</f>
        <v>Puget Sound Educational Service District 121</v>
      </c>
      <c r="B9" s="74" t="str">
        <f>IF(FullyVaccinated[[#This Row],[County]]&lt;&gt;"NULL", FullyVaccinated[[#This Row],[County]], "")</f>
        <v>Kitsap</v>
      </c>
      <c r="C9" s="74" t="str">
        <f>FullyVaccinated[[#This Row],[Organization Name ]]</f>
        <v>Bainbridge Island School District</v>
      </c>
      <c r="D9" s="75" t="s">
        <v>422</v>
      </c>
      <c r="E9" s="76">
        <f>FullyVaccinated[[#This Row],[Classroom N-Size]]</f>
        <v>261</v>
      </c>
      <c r="F9" s="76">
        <f>FullyVaccinated[[#This Row],[Building N-Size]]</f>
        <v>184</v>
      </c>
      <c r="G9" s="79">
        <f>FullyVaccinated[[#This Row],[District/Central Office N-Size]]</f>
        <v>28</v>
      </c>
      <c r="H9" s="77">
        <f>FullyVaccinated[[#This Row],[Organization Overall N-Size]]</f>
        <v>473</v>
      </c>
      <c r="I9" s="78" t="str">
        <f>IF(FullyVaccinated[[#This Row],[Data Quality Flag]]&lt;&gt;"NULL",FullyVaccinated[[#This Row],[Data Quality Flag]], "")</f>
        <v/>
      </c>
    </row>
    <row r="10" spans="1:9" ht="28.5" customHeight="1" x14ac:dyDescent="0.2">
      <c r="A10" s="73" t="str">
        <f>IF(FullyVaccinated[[#This Row],[Educational Service District]]&lt;&gt;"NULL", FullyVaccinated[[#This Row],[Educational Service District]], "")</f>
        <v>Educational Service District 112</v>
      </c>
      <c r="B10" s="74" t="str">
        <f>IF(FullyVaccinated[[#This Row],[County]]&lt;&gt;"NULL", FullyVaccinated[[#This Row],[County]], "")</f>
        <v>Clark</v>
      </c>
      <c r="C10" s="74" t="str">
        <f>FullyVaccinated[[#This Row],[Organization Name ]]</f>
        <v>Battle Ground School District</v>
      </c>
      <c r="D10" s="75" t="s">
        <v>422</v>
      </c>
      <c r="E10" s="76">
        <f>FullyVaccinated[[#This Row],[Classroom N-Size]]</f>
        <v>1085</v>
      </c>
      <c r="F10" s="80">
        <f>FullyVaccinated[[#This Row],[Building N-Size]]</f>
        <v>325</v>
      </c>
      <c r="G10" s="79">
        <f>FullyVaccinated[[#This Row],[District/Central Office N-Size]]</f>
        <v>127</v>
      </c>
      <c r="H10" s="77">
        <f>FullyVaccinated[[#This Row],[Organization Overall N-Size]]</f>
        <v>1537</v>
      </c>
      <c r="I10" s="78" t="str">
        <f>IF(FullyVaccinated[[#This Row],[Data Quality Flag]]&lt;&gt;"NULL",FullyVaccinated[[#This Row],[Data Quality Flag]], "")</f>
        <v/>
      </c>
    </row>
    <row r="11" spans="1:9" ht="28.5" customHeight="1" x14ac:dyDescent="0.2">
      <c r="A11" s="73" t="str">
        <f>IF(FullyVaccinated[[#This Row],[Educational Service District]]&lt;&gt;"NULL", FullyVaccinated[[#This Row],[Educational Service District]], "")</f>
        <v>Puget Sound Educational Service District 121</v>
      </c>
      <c r="B11" s="74" t="str">
        <f>IF(FullyVaccinated[[#This Row],[County]]&lt;&gt;"NULL", FullyVaccinated[[#This Row],[County]], "")</f>
        <v>King</v>
      </c>
      <c r="C11" s="74" t="str">
        <f>FullyVaccinated[[#This Row],[Organization Name ]]</f>
        <v>Bellevue School District</v>
      </c>
      <c r="D11" s="75" t="s">
        <v>422</v>
      </c>
      <c r="E11" s="76">
        <f>FullyVaccinated[[#This Row],[Classroom N-Size]]</f>
        <v>1489</v>
      </c>
      <c r="F11" s="80">
        <f>FullyVaccinated[[#This Row],[Building N-Size]]</f>
        <v>673</v>
      </c>
      <c r="G11" s="79">
        <f>FullyVaccinated[[#This Row],[District/Central Office N-Size]]</f>
        <v>460</v>
      </c>
      <c r="H11" s="77">
        <f>FullyVaccinated[[#This Row],[Organization Overall N-Size]]</f>
        <v>2622</v>
      </c>
      <c r="I11" s="78" t="str">
        <f>IF(FullyVaccinated[[#This Row],[Data Quality Flag]]&lt;&gt;"NULL",FullyVaccinated[[#This Row],[Data Quality Flag]], "")</f>
        <v/>
      </c>
    </row>
    <row r="12" spans="1:9" ht="28.5" customHeight="1" x14ac:dyDescent="0.2">
      <c r="A12" s="73" t="str">
        <f>IF(FullyVaccinated[[#This Row],[Educational Service District]]&lt;&gt;"NULL", FullyVaccinated[[#This Row],[Educational Service District]], "")</f>
        <v>Northwest Educational Service District 189</v>
      </c>
      <c r="B12" s="74" t="str">
        <f>IF(FullyVaccinated[[#This Row],[County]]&lt;&gt;"NULL", FullyVaccinated[[#This Row],[County]], "")</f>
        <v>Whatcom</v>
      </c>
      <c r="C12" s="74" t="str">
        <f>FullyVaccinated[[#This Row],[Organization Name ]]</f>
        <v>Bellingham School District</v>
      </c>
      <c r="D12" s="75" t="s">
        <v>422</v>
      </c>
      <c r="E12" s="76">
        <f>FullyVaccinated[[#This Row],[Classroom N-Size]]</f>
        <v>1004</v>
      </c>
      <c r="F12" s="80">
        <f>FullyVaccinated[[#This Row],[Building N-Size]]</f>
        <v>409</v>
      </c>
      <c r="G12" s="79">
        <f>FullyVaccinated[[#This Row],[District/Central Office N-Size]]</f>
        <v>202</v>
      </c>
      <c r="H12" s="77">
        <f>FullyVaccinated[[#This Row],[Organization Overall N-Size]]</f>
        <v>1615</v>
      </c>
      <c r="I12" s="78" t="str">
        <f>IF(FullyVaccinated[[#This Row],[Data Quality Flag]]&lt;&gt;"NULL",FullyVaccinated[[#This Row],[Data Quality Flag]], "")</f>
        <v/>
      </c>
    </row>
    <row r="13" spans="1:9" ht="28.5" customHeight="1" x14ac:dyDescent="0.2">
      <c r="A13" s="73" t="str">
        <f>IF(FullyVaccinated[[#This Row],[Educational Service District]]&lt;&gt;"NULL", FullyVaccinated[[#This Row],[Educational Service District]], "")</f>
        <v>Educational Service District 101</v>
      </c>
      <c r="B13" s="74" t="str">
        <f>IF(FullyVaccinated[[#This Row],[County]]&lt;&gt;"NULL", FullyVaccinated[[#This Row],[County]], "")</f>
        <v>Adams</v>
      </c>
      <c r="C13" s="74" t="str">
        <f>FullyVaccinated[[#This Row],[Organization Name ]]</f>
        <v>Benge &amp; Washtucna School Districts</v>
      </c>
      <c r="D13" s="81" t="s">
        <v>422</v>
      </c>
      <c r="E13" s="101">
        <f>FullyVaccinated[[#This Row],[Classroom, Building, &amp; District/Central Office N-Size]]</f>
        <v>29</v>
      </c>
      <c r="F13" s="103"/>
      <c r="G13" s="102"/>
      <c r="H13" s="77">
        <f>FullyVaccinated[[#This Row],[Organization Overall N-Size]]</f>
        <v>29</v>
      </c>
      <c r="I13" s="78" t="str">
        <f>IF(FullyVaccinated[[#This Row],[Data Quality Flag]]&lt;&gt;"NULL",FullyVaccinated[[#This Row],[Data Quality Flag]], "")</f>
        <v/>
      </c>
    </row>
    <row r="14" spans="1:9" ht="28.5" customHeight="1" x14ac:dyDescent="0.2">
      <c r="A14" s="73" t="str">
        <f>IF(FullyVaccinated[[#This Row],[Educational Service District]]&lt;&gt;"NULL", FullyVaccinated[[#This Row],[Educational Service District]], "")</f>
        <v>Puget Sound Educational Service District 121</v>
      </c>
      <c r="B14" s="74" t="str">
        <f>IF(FullyVaccinated[[#This Row],[County]]&lt;&gt;"NULL", FullyVaccinated[[#This Row],[County]], "")</f>
        <v>Pierce</v>
      </c>
      <c r="C14" s="74" t="str">
        <f>FullyVaccinated[[#This Row],[Organization Name ]]</f>
        <v>Bethel School District</v>
      </c>
      <c r="D14" s="75" t="s">
        <v>422</v>
      </c>
      <c r="E14" s="76">
        <f>FullyVaccinated[[#This Row],[Classroom N-Size]]</f>
        <v>1527</v>
      </c>
      <c r="F14" s="76">
        <f>FullyVaccinated[[#This Row],[Building N-Size]]</f>
        <v>503</v>
      </c>
      <c r="G14" s="79">
        <f>FullyVaccinated[[#This Row],[District/Central Office N-Size]]</f>
        <v>626</v>
      </c>
      <c r="H14" s="77">
        <f>FullyVaccinated[[#This Row],[Organization Overall N-Size]]</f>
        <v>2656</v>
      </c>
      <c r="I14" s="78" t="str">
        <f>IF(FullyVaccinated[[#This Row],[Data Quality Flag]]&lt;&gt;"NULL",FullyVaccinated[[#This Row],[Data Quality Flag]], "")</f>
        <v/>
      </c>
    </row>
    <row r="15" spans="1:9" ht="28.5" customHeight="1" x14ac:dyDescent="0.2">
      <c r="A15" s="73" t="str">
        <f>IF(FullyVaccinated[[#This Row],[Educational Service District]]&lt;&gt;"NULL", FullyVaccinated[[#This Row],[Educational Service District]], "")</f>
        <v>Educational Service District 105</v>
      </c>
      <c r="B15" s="74" t="str">
        <f>IF(FullyVaccinated[[#This Row],[County]]&lt;&gt;"NULL", FullyVaccinated[[#This Row],[County]], "")</f>
        <v>Klickitat</v>
      </c>
      <c r="C15" s="74" t="str">
        <f>FullyVaccinated[[#This Row],[Organization Name ]]</f>
        <v>Bickleton School District</v>
      </c>
      <c r="D15" s="81" t="s">
        <v>422</v>
      </c>
      <c r="E15" s="98">
        <f>FullyVaccinated[[#This Row],[Classroom, Building, &amp; District/Central Office N-Size]]</f>
        <v>23</v>
      </c>
      <c r="F15" s="99"/>
      <c r="G15" s="100"/>
      <c r="H15" s="77">
        <f>FullyVaccinated[[#This Row],[Organization Overall N-Size]]</f>
        <v>23</v>
      </c>
      <c r="I15" s="78" t="str">
        <f>IF(FullyVaccinated[[#This Row],[Data Quality Flag]]&lt;&gt;"NULL",FullyVaccinated[[#This Row],[Data Quality Flag]], "")</f>
        <v/>
      </c>
    </row>
    <row r="16" spans="1:9" ht="28.5" customHeight="1" x14ac:dyDescent="0.2">
      <c r="A16" s="73" t="str">
        <f>IF(FullyVaccinated[[#This Row],[Educational Service District]]&lt;&gt;"NULL", FullyVaccinated[[#This Row],[Educational Service District]], "")</f>
        <v>Northwest Educational Service District 189</v>
      </c>
      <c r="B16" s="74" t="str">
        <f>IF(FullyVaccinated[[#This Row],[County]]&lt;&gt;"NULL", FullyVaccinated[[#This Row],[County]], "")</f>
        <v>Whatcom</v>
      </c>
      <c r="C16" s="74" t="str">
        <f>FullyVaccinated[[#This Row],[Organization Name ]]</f>
        <v>Blaine School District</v>
      </c>
      <c r="D16" s="75" t="s">
        <v>422</v>
      </c>
      <c r="E16" s="76">
        <f>FullyVaccinated[[#This Row],[Classroom N-Size]]</f>
        <v>190</v>
      </c>
      <c r="F16" s="80">
        <f>FullyVaccinated[[#This Row],[Building N-Size]]</f>
        <v>124</v>
      </c>
      <c r="G16" s="79">
        <f>FullyVaccinated[[#This Row],[District/Central Office N-Size]]</f>
        <v>15</v>
      </c>
      <c r="H16" s="77">
        <f>FullyVaccinated[[#This Row],[Organization Overall N-Size]]</f>
        <v>329</v>
      </c>
      <c r="I16" s="78" t="str">
        <f>IF(FullyVaccinated[[#This Row],[Data Quality Flag]]&lt;&gt;"NULL",FullyVaccinated[[#This Row],[Data Quality Flag]], "")</f>
        <v/>
      </c>
    </row>
    <row r="17" spans="1:9" ht="28.5" customHeight="1" x14ac:dyDescent="0.2">
      <c r="A17" s="73" t="str">
        <f>IF(FullyVaccinated[[#This Row],[Educational Service District]]&lt;&gt;"NULL", FullyVaccinated[[#This Row],[Educational Service District]], "")</f>
        <v>Capital Region ESD 113</v>
      </c>
      <c r="B17" s="74" t="str">
        <f>IF(FullyVaccinated[[#This Row],[County]]&lt;&gt;"NULL", FullyVaccinated[[#This Row],[County]], "")</f>
        <v>Lewis</v>
      </c>
      <c r="C17" s="74" t="str">
        <f>FullyVaccinated[[#This Row],[Organization Name ]]</f>
        <v>Boistfort School District</v>
      </c>
      <c r="D17" s="75" t="s">
        <v>422</v>
      </c>
      <c r="E17" s="76">
        <f>FullyVaccinated[[#This Row],[Classroom N-Size]]</f>
        <v>13</v>
      </c>
      <c r="F17" s="98">
        <f>FullyVaccinated[[#This Row],[Building &amp; District/Central Office N-Size]]</f>
        <v>10</v>
      </c>
      <c r="G17" s="100"/>
      <c r="H17" s="77">
        <f>FullyVaccinated[[#This Row],[Organization Overall N-Size]]</f>
        <v>23</v>
      </c>
      <c r="I17" s="78" t="str">
        <f>IF(FullyVaccinated[[#This Row],[Data Quality Flag]]&lt;&gt;"NULL",FullyVaccinated[[#This Row],[Data Quality Flag]], "")</f>
        <v/>
      </c>
    </row>
    <row r="18" spans="1:9" ht="28.5" customHeight="1" x14ac:dyDescent="0.2">
      <c r="A18" s="73" t="str">
        <f>IF(FullyVaccinated[[#This Row],[Educational Service District]]&lt;&gt;"NULL", FullyVaccinated[[#This Row],[Educational Service District]], "")</f>
        <v>Olympic Educational Service District 114</v>
      </c>
      <c r="B18" s="74" t="str">
        <f>IF(FullyVaccinated[[#This Row],[County]]&lt;&gt;"NULL", FullyVaccinated[[#This Row],[County]], "")</f>
        <v>Kitsap</v>
      </c>
      <c r="C18" s="74" t="str">
        <f>FullyVaccinated[[#This Row],[Organization Name ]]</f>
        <v>Bremerton School District</v>
      </c>
      <c r="D18" s="75" t="s">
        <v>422</v>
      </c>
      <c r="E18" s="76">
        <f>FullyVaccinated[[#This Row],[Classroom N-Size]]</f>
        <v>410</v>
      </c>
      <c r="F18" s="76">
        <f>FullyVaccinated[[#This Row],[Building N-Size]]</f>
        <v>245</v>
      </c>
      <c r="G18" s="79">
        <f>FullyVaccinated[[#This Row],[District/Central Office N-Size]]</f>
        <v>44</v>
      </c>
      <c r="H18" s="77">
        <f>FullyVaccinated[[#This Row],[Organization Overall N-Size]]</f>
        <v>699</v>
      </c>
      <c r="I18" s="78" t="str">
        <f>IF(FullyVaccinated[[#This Row],[Data Quality Flag]]&lt;&gt;"NULL",FullyVaccinated[[#This Row],[Data Quality Flag]], "")</f>
        <v/>
      </c>
    </row>
    <row r="19" spans="1:9" ht="28.5" customHeight="1" x14ac:dyDescent="0.2">
      <c r="A19" s="73" t="str">
        <f>IF(FullyVaccinated[[#This Row],[Educational Service District]]&lt;&gt;"NULL", FullyVaccinated[[#This Row],[Educational Service District]], "")</f>
        <v>North Central Educational Service District 171</v>
      </c>
      <c r="B19" s="74" t="str">
        <f>IF(FullyVaccinated[[#This Row],[County]]&lt;&gt;"NULL", FullyVaccinated[[#This Row],[County]], "")</f>
        <v>Okanogan</v>
      </c>
      <c r="C19" s="74" t="str">
        <f>FullyVaccinated[[#This Row],[Organization Name ]]</f>
        <v>Brewster School District</v>
      </c>
      <c r="D19" s="75" t="s">
        <v>422</v>
      </c>
      <c r="E19" s="76">
        <f>FullyVaccinated[[#This Row],[Classroom N-Size]]</f>
        <v>108</v>
      </c>
      <c r="F19" s="80">
        <f>FullyVaccinated[[#This Row],[Building N-Size]]</f>
        <v>18</v>
      </c>
      <c r="G19" s="79">
        <f>FullyVaccinated[[#This Row],[District/Central Office N-Size]]</f>
        <v>30</v>
      </c>
      <c r="H19" s="77">
        <f>FullyVaccinated[[#This Row],[Organization Overall N-Size]]</f>
        <v>156</v>
      </c>
      <c r="I19" s="78" t="str">
        <f>IF(FullyVaccinated[[#This Row],[Data Quality Flag]]&lt;&gt;"NULL",FullyVaccinated[[#This Row],[Data Quality Flag]], "")</f>
        <v/>
      </c>
    </row>
    <row r="20" spans="1:9" ht="28.5" customHeight="1" x14ac:dyDescent="0.2">
      <c r="A20" s="73" t="str">
        <f>IF(FullyVaccinated[[#This Row],[Educational Service District]]&lt;&gt;"NULL", FullyVaccinated[[#This Row],[Educational Service District]], "")</f>
        <v>North Central Educational Service District 171</v>
      </c>
      <c r="B20" s="74" t="str">
        <f>IF(FullyVaccinated[[#This Row],[County]]&lt;&gt;"NULL", FullyVaccinated[[#This Row],[County]], "")</f>
        <v>Douglas</v>
      </c>
      <c r="C20" s="74" t="str">
        <f>FullyVaccinated[[#This Row],[Organization Name ]]</f>
        <v>Bridgeport School District</v>
      </c>
      <c r="D20" s="75" t="s">
        <v>422</v>
      </c>
      <c r="E20" s="76">
        <f>FullyVaccinated[[#This Row],[Classroom N-Size]]</f>
        <v>88</v>
      </c>
      <c r="F20" s="80">
        <f>FullyVaccinated[[#This Row],[Building N-Size]]</f>
        <v>23</v>
      </c>
      <c r="G20" s="79">
        <f>FullyVaccinated[[#This Row],[District/Central Office N-Size]]</f>
        <v>34</v>
      </c>
      <c r="H20" s="77">
        <f>FullyVaccinated[[#This Row],[Organization Overall N-Size]]</f>
        <v>145</v>
      </c>
      <c r="I20" s="78" t="str">
        <f>IF(FullyVaccinated[[#This Row],[Data Quality Flag]]&lt;&gt;"NULL",FullyVaccinated[[#This Row],[Data Quality Flag]], "")</f>
        <v/>
      </c>
    </row>
    <row r="21" spans="1:9" ht="28.5" customHeight="1" x14ac:dyDescent="0.2">
      <c r="A21" s="73" t="str">
        <f>IF(FullyVaccinated[[#This Row],[Educational Service District]]&lt;&gt;"NULL", FullyVaccinated[[#This Row],[Educational Service District]], "")</f>
        <v>Olympic Educational Service District 114</v>
      </c>
      <c r="B21" s="74" t="str">
        <f>IF(FullyVaccinated[[#This Row],[County]]&lt;&gt;"NULL", FullyVaccinated[[#This Row],[County]], "")</f>
        <v>Jefferson</v>
      </c>
      <c r="C21" s="74" t="str">
        <f>FullyVaccinated[[#This Row],[Organization Name ]]</f>
        <v>Brinnon School District</v>
      </c>
      <c r="D21" s="75" t="s">
        <v>422</v>
      </c>
      <c r="E21" s="76">
        <f>FullyVaccinated[[#This Row],[Classroom N-Size]]</f>
        <v>10</v>
      </c>
      <c r="F21" s="98">
        <f>FullyVaccinated[[#This Row],[Building &amp; District/Central Office N-Size]]</f>
        <v>10</v>
      </c>
      <c r="G21" s="100"/>
      <c r="H21" s="77">
        <f>FullyVaccinated[[#This Row],[Organization Overall N-Size]]</f>
        <v>20</v>
      </c>
      <c r="I21" s="78" t="str">
        <f>IF(FullyVaccinated[[#This Row],[Data Quality Flag]]&lt;&gt;"NULL",FullyVaccinated[[#This Row],[Data Quality Flag]], "")</f>
        <v/>
      </c>
    </row>
    <row r="22" spans="1:9" ht="28.5" customHeight="1" x14ac:dyDescent="0.2">
      <c r="A22" s="73" t="str">
        <f>IF(FullyVaccinated[[#This Row],[Educational Service District]]&lt;&gt;"NULL", FullyVaccinated[[#This Row],[Educational Service District]], "")</f>
        <v>Northwest Educational Service District 189</v>
      </c>
      <c r="B22" s="74" t="str">
        <f>IF(FullyVaccinated[[#This Row],[County]]&lt;&gt;"NULL", FullyVaccinated[[#This Row],[County]], "")</f>
        <v>Skagit</v>
      </c>
      <c r="C22" s="74" t="str">
        <f>FullyVaccinated[[#This Row],[Organization Name ]]</f>
        <v>Burlington-Edison School District</v>
      </c>
      <c r="D22" s="75" t="s">
        <v>422</v>
      </c>
      <c r="E22" s="76">
        <f>FullyVaccinated[[#This Row],[Classroom N-Size]]</f>
        <v>330</v>
      </c>
      <c r="F22" s="76">
        <f>FullyVaccinated[[#This Row],[Building N-Size]]</f>
        <v>140</v>
      </c>
      <c r="G22" s="79">
        <f>FullyVaccinated[[#This Row],[District/Central Office N-Size]]</f>
        <v>92</v>
      </c>
      <c r="H22" s="77">
        <f>FullyVaccinated[[#This Row],[Organization Overall N-Size]]</f>
        <v>562</v>
      </c>
      <c r="I22" s="78" t="str">
        <f>IF(FullyVaccinated[[#This Row],[Data Quality Flag]]&lt;&gt;"NULL",FullyVaccinated[[#This Row],[Data Quality Flag]], "")</f>
        <v/>
      </c>
    </row>
    <row r="23" spans="1:9" ht="28.5" customHeight="1" x14ac:dyDescent="0.2">
      <c r="A23" s="73" t="str">
        <f>IF(FullyVaccinated[[#This Row],[Educational Service District]]&lt;&gt;"NULL", FullyVaccinated[[#This Row],[Educational Service District]], "")</f>
        <v>Educational Service District 112</v>
      </c>
      <c r="B23" s="74" t="str">
        <f>IF(FullyVaccinated[[#This Row],[County]]&lt;&gt;"NULL", FullyVaccinated[[#This Row],[County]], "")</f>
        <v>Clark</v>
      </c>
      <c r="C23" s="74" t="str">
        <f>FullyVaccinated[[#This Row],[Organization Name ]]</f>
        <v>Camas School District</v>
      </c>
      <c r="D23" s="75" t="s">
        <v>422</v>
      </c>
      <c r="E23" s="76">
        <f>FullyVaccinated[[#This Row],[Classroom N-Size]]</f>
        <v>526</v>
      </c>
      <c r="F23" s="80">
        <f>FullyVaccinated[[#This Row],[Building N-Size]]</f>
        <v>196</v>
      </c>
      <c r="G23" s="79">
        <f>FullyVaccinated[[#This Row],[District/Central Office N-Size]]</f>
        <v>230</v>
      </c>
      <c r="H23" s="77">
        <f>FullyVaccinated[[#This Row],[Organization Overall N-Size]]</f>
        <v>952</v>
      </c>
      <c r="I23" s="78" t="str">
        <f>IF(FullyVaccinated[[#This Row],[Data Quality Flag]]&lt;&gt;"NULL",FullyVaccinated[[#This Row],[Data Quality Flag]], "")</f>
        <v/>
      </c>
    </row>
    <row r="24" spans="1:9" ht="28.5" customHeight="1" x14ac:dyDescent="0.2">
      <c r="A24" s="73" t="str">
        <f>IF(FullyVaccinated[[#This Row],[Educational Service District]]&lt;&gt;"NULL", FullyVaccinated[[#This Row],[Educational Service District]], "")</f>
        <v>Olympic Educational Service District 114</v>
      </c>
      <c r="B24" s="74" t="str">
        <f>IF(FullyVaccinated[[#This Row],[County]]&lt;&gt;"NULL", FullyVaccinated[[#This Row],[County]], "")</f>
        <v>Clallam</v>
      </c>
      <c r="C24" s="74" t="str">
        <f>FullyVaccinated[[#This Row],[Organization Name ]]</f>
        <v>Cape Flattery School District</v>
      </c>
      <c r="D24" s="75" t="s">
        <v>422</v>
      </c>
      <c r="E24" s="76">
        <f>FullyVaccinated[[#This Row],[Classroom N-Size]]</f>
        <v>67</v>
      </c>
      <c r="F24" s="80">
        <f>FullyVaccinated[[#This Row],[Building N-Size]]</f>
        <v>35</v>
      </c>
      <c r="G24" s="79">
        <f>FullyVaccinated[[#This Row],[District/Central Office N-Size]]</f>
        <v>10</v>
      </c>
      <c r="H24" s="77">
        <f>FullyVaccinated[[#This Row],[Organization Overall N-Size]]</f>
        <v>112</v>
      </c>
      <c r="I24" s="78" t="str">
        <f>IF(FullyVaccinated[[#This Row],[Data Quality Flag]]&lt;&gt;"NULL",FullyVaccinated[[#This Row],[Data Quality Flag]], "")</f>
        <v/>
      </c>
    </row>
    <row r="25" spans="1:9" ht="28.5" customHeight="1" x14ac:dyDescent="0.2">
      <c r="A25" s="73" t="str">
        <f>IF(FullyVaccinated[[#This Row],[Educational Service District]]&lt;&gt;"NULL", FullyVaccinated[[#This Row],[Educational Service District]], "")</f>
        <v>Puget Sound Educational Service District 121</v>
      </c>
      <c r="B25" s="74" t="str">
        <f>IF(FullyVaccinated[[#This Row],[County]]&lt;&gt;"NULL", FullyVaccinated[[#This Row],[County]], "")</f>
        <v>Pierce</v>
      </c>
      <c r="C25" s="74" t="str">
        <f>FullyVaccinated[[#This Row],[Organization Name ]]</f>
        <v>Carbonado School District</v>
      </c>
      <c r="D25" s="81" t="s">
        <v>422</v>
      </c>
      <c r="E25" s="98">
        <f>FullyVaccinated[[#This Row],[Classroom, Building, &amp; District/Central Office N-Size]]</f>
        <v>29</v>
      </c>
      <c r="F25" s="99"/>
      <c r="G25" s="100"/>
      <c r="H25" s="77">
        <f>FullyVaccinated[[#This Row],[Organization Overall N-Size]]</f>
        <v>29</v>
      </c>
      <c r="I25" s="78" t="str">
        <f>IF(FullyVaccinated[[#This Row],[Data Quality Flag]]&lt;&gt;"NULL",FullyVaccinated[[#This Row],[Data Quality Flag]], "")</f>
        <v/>
      </c>
    </row>
    <row r="26" spans="1:9" ht="28.5" customHeight="1" x14ac:dyDescent="0.2">
      <c r="A26" s="73" t="str">
        <f>IF(FullyVaccinated[[#This Row],[Educational Service District]]&lt;&gt;"NULL", FullyVaccinated[[#This Row],[Educational Service District]], "")</f>
        <v>North Central Educational Service District 171</v>
      </c>
      <c r="B26" s="74" t="str">
        <f>IF(FullyVaccinated[[#This Row],[County]]&lt;&gt;"NULL", FullyVaccinated[[#This Row],[County]], "")</f>
        <v>Chelan</v>
      </c>
      <c r="C26" s="74" t="str">
        <f>FullyVaccinated[[#This Row],[Organization Name ]]</f>
        <v>Cascade School District</v>
      </c>
      <c r="D26" s="75" t="s">
        <v>422</v>
      </c>
      <c r="E26" s="76">
        <f>FullyVaccinated[[#This Row],[Classroom N-Size]]</f>
        <v>125</v>
      </c>
      <c r="F26" s="76">
        <f>FullyVaccinated[[#This Row],[Building N-Size]]</f>
        <v>32</v>
      </c>
      <c r="G26" s="79">
        <f>FullyVaccinated[[#This Row],[District/Central Office N-Size]]</f>
        <v>37</v>
      </c>
      <c r="H26" s="77">
        <f>FullyVaccinated[[#This Row],[Organization Overall N-Size]]</f>
        <v>194</v>
      </c>
      <c r="I26" s="78" t="str">
        <f>IF(FullyVaccinated[[#This Row],[Data Quality Flag]]&lt;&gt;"NULL",FullyVaccinated[[#This Row],[Data Quality Flag]], "")</f>
        <v/>
      </c>
    </row>
    <row r="27" spans="1:9" ht="28.5" customHeight="1" x14ac:dyDescent="0.2">
      <c r="A27" s="73" t="str">
        <f>IF(FullyVaccinated[[#This Row],[Educational Service District]]&lt;&gt;"NULL", FullyVaccinated[[#This Row],[Educational Service District]], "")</f>
        <v>North Central Educational Service District 171</v>
      </c>
      <c r="B27" s="74" t="str">
        <f>IF(FullyVaccinated[[#This Row],[County]]&lt;&gt;"NULL", FullyVaccinated[[#This Row],[County]], "")</f>
        <v>Chelan</v>
      </c>
      <c r="C27" s="74" t="str">
        <f>FullyVaccinated[[#This Row],[Organization Name ]]</f>
        <v>CASHMERE SCHOOL DISTRICT</v>
      </c>
      <c r="D27" s="75" t="s">
        <v>422</v>
      </c>
      <c r="E27" s="76">
        <f>FullyVaccinated[[#This Row],[Classroom N-Size]]</f>
        <v>140</v>
      </c>
      <c r="F27" s="80">
        <f>FullyVaccinated[[#This Row],[Building N-Size]]</f>
        <v>34</v>
      </c>
      <c r="G27" s="79">
        <f>FullyVaccinated[[#This Row],[District/Central Office N-Size]]</f>
        <v>35</v>
      </c>
      <c r="H27" s="77">
        <f>FullyVaccinated[[#This Row],[Organization Overall N-Size]]</f>
        <v>209</v>
      </c>
      <c r="I27" s="78" t="str">
        <f>IF(FullyVaccinated[[#This Row],[Data Quality Flag]]&lt;&gt;"NULL",FullyVaccinated[[#This Row],[Data Quality Flag]], "")</f>
        <v/>
      </c>
    </row>
    <row r="28" spans="1:9" ht="28.5" customHeight="1" x14ac:dyDescent="0.2">
      <c r="A28" s="73" t="str">
        <f>IF(FullyVaccinated[[#This Row],[Educational Service District]]&lt;&gt;"NULL", FullyVaccinated[[#This Row],[Educational Service District]], "")</f>
        <v>Educational Service District 112</v>
      </c>
      <c r="B28" s="74" t="str">
        <f>IF(FullyVaccinated[[#This Row],[County]]&lt;&gt;"NULL", FullyVaccinated[[#This Row],[County]], "")</f>
        <v>Cowlitz</v>
      </c>
      <c r="C28" s="74" t="str">
        <f>FullyVaccinated[[#This Row],[Organization Name ]]</f>
        <v>Castle Rock School District</v>
      </c>
      <c r="D28" s="75" t="s">
        <v>422</v>
      </c>
      <c r="E28" s="76">
        <f>FullyVaccinated[[#This Row],[Classroom N-Size]]</f>
        <v>131</v>
      </c>
      <c r="F28" s="80">
        <f>FullyVaccinated[[#This Row],[Building N-Size]]</f>
        <v>35</v>
      </c>
      <c r="G28" s="79">
        <f>FullyVaccinated[[#This Row],[District/Central Office N-Size]]</f>
        <v>24</v>
      </c>
      <c r="H28" s="77">
        <f>FullyVaccinated[[#This Row],[Organization Overall N-Size]]</f>
        <v>190</v>
      </c>
      <c r="I28" s="78" t="str">
        <f>IF(FullyVaccinated[[#This Row],[Data Quality Flag]]&lt;&gt;"NULL",FullyVaccinated[[#This Row],[Data Quality Flag]], "")</f>
        <v/>
      </c>
    </row>
    <row r="29" spans="1:9" ht="28.5" customHeight="1" x14ac:dyDescent="0.2">
      <c r="A29" s="73" t="str">
        <f>IF(FullyVaccinated[[#This Row],[Educational Service District]]&lt;&gt;"NULL", FullyVaccinated[[#This Row],[Educational Service District]], "")</f>
        <v>Washington State Charter School Commission</v>
      </c>
      <c r="B29" s="74" t="str">
        <f>IF(FullyVaccinated[[#This Row],[County]]&lt;&gt;"NULL", FullyVaccinated[[#This Row],[County]], "")</f>
        <v>Kitsap</v>
      </c>
      <c r="C29" s="74" t="str">
        <f>FullyVaccinated[[#This Row],[Organization Name ]]</f>
        <v>Catalyst Public Schools</v>
      </c>
      <c r="D29" s="75" t="s">
        <v>422</v>
      </c>
      <c r="E29" s="76">
        <f>FullyVaccinated[[#This Row],[Classroom N-Size]]</f>
        <v>23</v>
      </c>
      <c r="F29" s="98">
        <f>FullyVaccinated[[#This Row],[Building &amp; District/Central Office N-Size]]</f>
        <v>15</v>
      </c>
      <c r="G29" s="100"/>
      <c r="H29" s="77">
        <f>FullyVaccinated[[#This Row],[Organization Overall N-Size]]</f>
        <v>38</v>
      </c>
      <c r="I29" s="78" t="str">
        <f>IF(FullyVaccinated[[#This Row],[Data Quality Flag]]&lt;&gt;"NULL",FullyVaccinated[[#This Row],[Data Quality Flag]], "")</f>
        <v/>
      </c>
    </row>
    <row r="30" spans="1:9" ht="28.5" customHeight="1" x14ac:dyDescent="0.2">
      <c r="A30" s="73" t="str">
        <f>IF(FullyVaccinated[[#This Row],[Educational Service District]]&lt;&gt;"NULL", FullyVaccinated[[#This Row],[Educational Service District]], "")</f>
        <v>Educational Service District 112</v>
      </c>
      <c r="B30" s="74" t="str">
        <f>IF(FullyVaccinated[[#This Row],[County]]&lt;&gt;"NULL", FullyVaccinated[[#This Row],[County]], "")</f>
        <v>Klickitat</v>
      </c>
      <c r="C30" s="74" t="str">
        <f>FullyVaccinated[[#This Row],[Organization Name ]]</f>
        <v>Centerville School District</v>
      </c>
      <c r="D30" s="75" t="s">
        <v>422</v>
      </c>
      <c r="E30" s="76">
        <f>FullyVaccinated[[#This Row],[Classroom N-Size]]</f>
        <v>10</v>
      </c>
      <c r="F30" s="98">
        <f>FullyVaccinated[[#This Row],[Building &amp; District/Central Office N-Size]]</f>
        <v>15</v>
      </c>
      <c r="G30" s="100"/>
      <c r="H30" s="77">
        <f>FullyVaccinated[[#This Row],[Organization Overall N-Size]]</f>
        <v>25</v>
      </c>
      <c r="I30" s="78" t="str">
        <f>IF(FullyVaccinated[[#This Row],[Data Quality Flag]]&lt;&gt;"NULL",FullyVaccinated[[#This Row],[Data Quality Flag]], "")</f>
        <v/>
      </c>
    </row>
    <row r="31" spans="1:9" ht="28.5" customHeight="1" x14ac:dyDescent="0.2">
      <c r="A31" s="73" t="str">
        <f>IF(FullyVaccinated[[#This Row],[Educational Service District]]&lt;&gt;"NULL", FullyVaccinated[[#This Row],[Educational Service District]], "")</f>
        <v>Olympic Educational Service District 114</v>
      </c>
      <c r="B31" s="74" t="str">
        <f>IF(FullyVaccinated[[#This Row],[County]]&lt;&gt;"NULL", FullyVaccinated[[#This Row],[County]], "")</f>
        <v>Kitsap</v>
      </c>
      <c r="C31" s="74" t="str">
        <f>FullyVaccinated[[#This Row],[Organization Name ]]</f>
        <v>Central Kitsap School District</v>
      </c>
      <c r="D31" s="75" t="s">
        <v>422</v>
      </c>
      <c r="E31" s="76">
        <f>FullyVaccinated[[#This Row],[Classroom N-Size]]</f>
        <v>924</v>
      </c>
      <c r="F31" s="80">
        <f>FullyVaccinated[[#This Row],[Building N-Size]]</f>
        <v>383</v>
      </c>
      <c r="G31" s="79">
        <f>FullyVaccinated[[#This Row],[District/Central Office N-Size]]</f>
        <v>261</v>
      </c>
      <c r="H31" s="77">
        <f>FullyVaccinated[[#This Row],[Organization Overall N-Size]]</f>
        <v>1568</v>
      </c>
      <c r="I31" s="78" t="str">
        <f>IF(FullyVaccinated[[#This Row],[Data Quality Flag]]&lt;&gt;"NULL",FullyVaccinated[[#This Row],[Data Quality Flag]], "")</f>
        <v/>
      </c>
    </row>
    <row r="32" spans="1:9" ht="28.5" customHeight="1" x14ac:dyDescent="0.2">
      <c r="A32" s="73" t="str">
        <f>IF(FullyVaccinated[[#This Row],[Educational Service District]]&lt;&gt;"NULL", FullyVaccinated[[#This Row],[Educational Service District]], "")</f>
        <v>Educational Service District 101</v>
      </c>
      <c r="B32" s="74" t="str">
        <f>IF(FullyVaccinated[[#This Row],[County]]&lt;&gt;"NULL", FullyVaccinated[[#This Row],[County]], "")</f>
        <v>Spokane</v>
      </c>
      <c r="C32" s="74" t="str">
        <f>FullyVaccinated[[#This Row],[Organization Name ]]</f>
        <v>Central Valley School District</v>
      </c>
      <c r="D32" s="75" t="s">
        <v>422</v>
      </c>
      <c r="E32" s="76">
        <f>FullyVaccinated[[#This Row],[Classroom N-Size]]</f>
        <v>1193</v>
      </c>
      <c r="F32" s="80">
        <f>FullyVaccinated[[#This Row],[Building N-Size]]</f>
        <v>520</v>
      </c>
      <c r="G32" s="79">
        <f>FullyVaccinated[[#This Row],[District/Central Office N-Size]]</f>
        <v>205</v>
      </c>
      <c r="H32" s="77">
        <f>FullyVaccinated[[#This Row],[Organization Overall N-Size]]</f>
        <v>1918</v>
      </c>
      <c r="I32" s="78" t="str">
        <f>IF(FullyVaccinated[[#This Row],[Data Quality Flag]]&lt;&gt;"NULL",FullyVaccinated[[#This Row],[Data Quality Flag]], "")</f>
        <v/>
      </c>
    </row>
    <row r="33" spans="1:9" ht="28.5" customHeight="1" x14ac:dyDescent="0.2">
      <c r="A33" s="73" t="str">
        <f>IF(FullyVaccinated[[#This Row],[Educational Service District]]&lt;&gt;"NULL", FullyVaccinated[[#This Row],[Educational Service District]], "")</f>
        <v>Capital Region ESD 113</v>
      </c>
      <c r="B33" s="74" t="str">
        <f>IF(FullyVaccinated[[#This Row],[County]]&lt;&gt;"NULL", FullyVaccinated[[#This Row],[County]], "")</f>
        <v>Lewis</v>
      </c>
      <c r="C33" s="74" t="str">
        <f>FullyVaccinated[[#This Row],[Organization Name ]]</f>
        <v>Centralia School District</v>
      </c>
      <c r="D33" s="75" t="s">
        <v>422</v>
      </c>
      <c r="E33" s="76">
        <f>FullyVaccinated[[#This Row],[Classroom N-Size]]</f>
        <v>262</v>
      </c>
      <c r="F33" s="80">
        <f>FullyVaccinated[[#This Row],[Building N-Size]]</f>
        <v>122</v>
      </c>
      <c r="G33" s="79">
        <f>FullyVaccinated[[#This Row],[District/Central Office N-Size]]</f>
        <v>70</v>
      </c>
      <c r="H33" s="77">
        <f>FullyVaccinated[[#This Row],[Organization Overall N-Size]]</f>
        <v>454</v>
      </c>
      <c r="I33" s="78" t="str">
        <f>IF(FullyVaccinated[[#This Row],[Data Quality Flag]]&lt;&gt;"NULL",FullyVaccinated[[#This Row],[Data Quality Flag]], "")</f>
        <v/>
      </c>
    </row>
    <row r="34" spans="1:9" ht="28.5" customHeight="1" x14ac:dyDescent="0.2">
      <c r="A34" s="73" t="str">
        <f>IF(FullyVaccinated[[#This Row],[Educational Service District]]&lt;&gt;"NULL", FullyVaccinated[[#This Row],[Educational Service District]], "")</f>
        <v>Capital Region ESD 113</v>
      </c>
      <c r="B34" s="74" t="str">
        <f>IF(FullyVaccinated[[#This Row],[County]]&lt;&gt;"NULL", FullyVaccinated[[#This Row],[County]], "")</f>
        <v>Lewis</v>
      </c>
      <c r="C34" s="74" t="str">
        <f>FullyVaccinated[[#This Row],[Organization Name ]]</f>
        <v>Chehalis School District</v>
      </c>
      <c r="D34" s="75" t="s">
        <v>422</v>
      </c>
      <c r="E34" s="76">
        <f>FullyVaccinated[[#This Row],[Classroom N-Size]]</f>
        <v>346</v>
      </c>
      <c r="F34" s="76">
        <f>FullyVaccinated[[#This Row],[Building N-Size]]</f>
        <v>135</v>
      </c>
      <c r="G34" s="79">
        <f>FullyVaccinated[[#This Row],[District/Central Office N-Size]]</f>
        <v>37</v>
      </c>
      <c r="H34" s="77">
        <f>FullyVaccinated[[#This Row],[Organization Overall N-Size]]</f>
        <v>518</v>
      </c>
      <c r="I34" s="78" t="str">
        <f>IF(FullyVaccinated[[#This Row],[Data Quality Flag]]&lt;&gt;"NULL",FullyVaccinated[[#This Row],[Data Quality Flag]], "")</f>
        <v/>
      </c>
    </row>
    <row r="35" spans="1:9" ht="28.5" customHeight="1" x14ac:dyDescent="0.2">
      <c r="A35" s="73" t="str">
        <f>IF(FullyVaccinated[[#This Row],[Educational Service District]]&lt;&gt;"NULL", FullyVaccinated[[#This Row],[Educational Service District]], "")</f>
        <v>Educational Service District 101</v>
      </c>
      <c r="B35" s="74" t="str">
        <f>IF(FullyVaccinated[[#This Row],[County]]&lt;&gt;"NULL", FullyVaccinated[[#This Row],[County]], "")</f>
        <v>Spokane</v>
      </c>
      <c r="C35" s="74" t="str">
        <f>FullyVaccinated[[#This Row],[Organization Name ]]</f>
        <v>Cheney School District</v>
      </c>
      <c r="D35" s="75" t="s">
        <v>422</v>
      </c>
      <c r="E35" s="76">
        <f>FullyVaccinated[[#This Row],[Classroom N-Size]]</f>
        <v>459</v>
      </c>
      <c r="F35" s="80">
        <f>FullyVaccinated[[#This Row],[Building N-Size]]</f>
        <v>258</v>
      </c>
      <c r="G35" s="79">
        <f>FullyVaccinated[[#This Row],[District/Central Office N-Size]]</f>
        <v>49</v>
      </c>
      <c r="H35" s="77">
        <f>FullyVaccinated[[#This Row],[Organization Overall N-Size]]</f>
        <v>766</v>
      </c>
      <c r="I35" s="78" t="str">
        <f>IF(FullyVaccinated[[#This Row],[Data Quality Flag]]&lt;&gt;"NULL",FullyVaccinated[[#This Row],[Data Quality Flag]], "")</f>
        <v/>
      </c>
    </row>
    <row r="36" spans="1:9" ht="28.5" customHeight="1" x14ac:dyDescent="0.2">
      <c r="A36" s="73" t="str">
        <f>IF(FullyVaccinated[[#This Row],[Educational Service District]]&lt;&gt;"NULL", FullyVaccinated[[#This Row],[Educational Service District]], "")</f>
        <v>Educational Service District 101</v>
      </c>
      <c r="B36" s="74" t="str">
        <f>IF(FullyVaccinated[[#This Row],[County]]&lt;&gt;"NULL", FullyVaccinated[[#This Row],[County]], "")</f>
        <v>Stevens</v>
      </c>
      <c r="C36" s="74" t="str">
        <f>FullyVaccinated[[#This Row],[Organization Name ]]</f>
        <v>Chewelah School District</v>
      </c>
      <c r="D36" s="75" t="s">
        <v>422</v>
      </c>
      <c r="E36" s="76">
        <f>FullyVaccinated[[#This Row],[Classroom N-Size]]</f>
        <v>76</v>
      </c>
      <c r="F36" s="80">
        <f>FullyVaccinated[[#This Row],[Building N-Size]]</f>
        <v>26</v>
      </c>
      <c r="G36" s="79">
        <f>FullyVaccinated[[#This Row],[District/Central Office N-Size]]</f>
        <v>18</v>
      </c>
      <c r="H36" s="77">
        <f>FullyVaccinated[[#This Row],[Organization Overall N-Size]]</f>
        <v>120</v>
      </c>
      <c r="I36" s="78" t="str">
        <f>IF(FullyVaccinated[[#This Row],[Data Quality Flag]]&lt;&gt;"NULL",FullyVaccinated[[#This Row],[Data Quality Flag]], "")</f>
        <v/>
      </c>
    </row>
    <row r="37" spans="1:9" ht="28.5" customHeight="1" x14ac:dyDescent="0.2">
      <c r="A37" s="73" t="str">
        <f>IF(FullyVaccinated[[#This Row],[Educational Service District]]&lt;&gt;"NULL", FullyVaccinated[[#This Row],[Educational Service District]], "")</f>
        <v>Not Affiliated with an Educational Service District</v>
      </c>
      <c r="B37" s="74" t="str">
        <f>IF(FullyVaccinated[[#This Row],[County]]&lt;&gt;"NULL", FullyVaccinated[[#This Row],[County]], "")</f>
        <v>Pierce</v>
      </c>
      <c r="C37" s="74" t="str">
        <f>FullyVaccinated[[#This Row],[Organization Name ]]</f>
        <v>Chief Leschi Tribal Compact</v>
      </c>
      <c r="D37" s="75" t="s">
        <v>422</v>
      </c>
      <c r="E37" s="76">
        <f>FullyVaccinated[[#This Row],[Classroom N-Size]]</f>
        <v>102</v>
      </c>
      <c r="F37" s="80">
        <f>FullyVaccinated[[#This Row],[Building N-Size]]</f>
        <v>29</v>
      </c>
      <c r="G37" s="79">
        <f>FullyVaccinated[[#This Row],[District/Central Office N-Size]]</f>
        <v>97</v>
      </c>
      <c r="H37" s="77">
        <f>FullyVaccinated[[#This Row],[Organization Overall N-Size]]</f>
        <v>228</v>
      </c>
      <c r="I37" s="78" t="str">
        <f>IF(FullyVaccinated[[#This Row],[Data Quality Flag]]&lt;&gt;"NULL",FullyVaccinated[[#This Row],[Data Quality Flag]], "")</f>
        <v/>
      </c>
    </row>
    <row r="38" spans="1:9" ht="28.5" customHeight="1" x14ac:dyDescent="0.2">
      <c r="A38" s="73" t="str">
        <f>IF(FullyVaccinated[[#This Row],[Educational Service District]]&lt;&gt;"NULL", FullyVaccinated[[#This Row],[Educational Service District]], "")</f>
        <v>Olympic Educational Service District 114</v>
      </c>
      <c r="B38" s="74" t="str">
        <f>IF(FullyVaccinated[[#This Row],[County]]&lt;&gt;"NULL", FullyVaccinated[[#This Row],[County]], "")</f>
        <v>Jefferson</v>
      </c>
      <c r="C38" s="74" t="str">
        <f>FullyVaccinated[[#This Row],[Organization Name ]]</f>
        <v>Chimacum School District</v>
      </c>
      <c r="D38" s="75" t="s">
        <v>422</v>
      </c>
      <c r="E38" s="76">
        <f>FullyVaccinated[[#This Row],[Classroom N-Size]]</f>
        <v>72</v>
      </c>
      <c r="F38" s="98">
        <f>FullyVaccinated[[#This Row],[Building &amp; District/Central Office N-Size]]</f>
        <v>53</v>
      </c>
      <c r="G38" s="100"/>
      <c r="H38" s="77">
        <f>FullyVaccinated[[#This Row],[Organization Overall N-Size]]</f>
        <v>125</v>
      </c>
      <c r="I38" s="78" t="str">
        <f>IF(FullyVaccinated[[#This Row],[Data Quality Flag]]&lt;&gt;"NULL",FullyVaccinated[[#This Row],[Data Quality Flag]], "")</f>
        <v/>
      </c>
    </row>
    <row r="39" spans="1:9" ht="28.5" customHeight="1" x14ac:dyDescent="0.2">
      <c r="A39" s="73" t="str">
        <f>IF(FullyVaccinated[[#This Row],[Educational Service District]]&lt;&gt;"NULL", FullyVaccinated[[#This Row],[Educational Service District]], "")</f>
        <v>Educational Service District 123</v>
      </c>
      <c r="B39" s="74" t="str">
        <f>IF(FullyVaccinated[[#This Row],[County]]&lt;&gt;"NULL", FullyVaccinated[[#This Row],[County]], "")</f>
        <v>Asotin</v>
      </c>
      <c r="C39" s="74" t="str">
        <f>FullyVaccinated[[#This Row],[Organization Name ]]</f>
        <v>Clarkston School District</v>
      </c>
      <c r="D39" s="75" t="s">
        <v>422</v>
      </c>
      <c r="E39" s="76">
        <f>FullyVaccinated[[#This Row],[Classroom N-Size]]</f>
        <v>225</v>
      </c>
      <c r="F39" s="80">
        <f>FullyVaccinated[[#This Row],[Building N-Size]]</f>
        <v>110</v>
      </c>
      <c r="G39" s="79">
        <f>FullyVaccinated[[#This Row],[District/Central Office N-Size]]</f>
        <v>18</v>
      </c>
      <c r="H39" s="77">
        <f>FullyVaccinated[[#This Row],[Organization Overall N-Size]]</f>
        <v>353</v>
      </c>
      <c r="I39" s="78" t="str">
        <f>IF(FullyVaccinated[[#This Row],[Data Quality Flag]]&lt;&gt;"NULL",FullyVaccinated[[#This Row],[Data Quality Flag]], "")</f>
        <v/>
      </c>
    </row>
    <row r="40" spans="1:9" ht="28.5" customHeight="1" x14ac:dyDescent="0.2">
      <c r="A40" s="73" t="str">
        <f>IF(FullyVaccinated[[#This Row],[Educational Service District]]&lt;&gt;"NULL", FullyVaccinated[[#This Row],[Educational Service District]], "")</f>
        <v>Educational Service District 105</v>
      </c>
      <c r="B40" s="74" t="str">
        <f>IF(FullyVaccinated[[#This Row],[County]]&lt;&gt;"NULL", FullyVaccinated[[#This Row],[County]], "")</f>
        <v>Kittitas</v>
      </c>
      <c r="C40" s="74" t="str">
        <f>FullyVaccinated[[#This Row],[Organization Name ]]</f>
        <v>Cle Elum-Roslyn School District</v>
      </c>
      <c r="D40" s="75" t="s">
        <v>422</v>
      </c>
      <c r="E40" s="76">
        <f>FullyVaccinated[[#This Row],[Classroom N-Size]]</f>
        <v>66</v>
      </c>
      <c r="F40" s="80">
        <f>FullyVaccinated[[#This Row],[Building N-Size]]</f>
        <v>48</v>
      </c>
      <c r="G40" s="79">
        <f>FullyVaccinated[[#This Row],[District/Central Office N-Size]]</f>
        <v>21</v>
      </c>
      <c r="H40" s="77">
        <f>FullyVaccinated[[#This Row],[Organization Overall N-Size]]</f>
        <v>135</v>
      </c>
      <c r="I40" s="78" t="str">
        <f>IF(FullyVaccinated[[#This Row],[Data Quality Flag]]&lt;&gt;"NULL",FullyVaccinated[[#This Row],[Data Quality Flag]], "")</f>
        <v/>
      </c>
    </row>
    <row r="41" spans="1:9" ht="28.5" customHeight="1" x14ac:dyDescent="0.2">
      <c r="A41" s="73" t="str">
        <f>IF(FullyVaccinated[[#This Row],[Educational Service District]]&lt;&gt;"NULL", FullyVaccinated[[#This Row],[Educational Service District]], "")</f>
        <v>Puget Sound Educational Service District 121</v>
      </c>
      <c r="B41" s="74" t="str">
        <f>IF(FullyVaccinated[[#This Row],[County]]&lt;&gt;"NULL", FullyVaccinated[[#This Row],[County]], "")</f>
        <v>Pierce</v>
      </c>
      <c r="C41" s="74" t="str">
        <f>FullyVaccinated[[#This Row],[Organization Name ]]</f>
        <v>Clover Park School District</v>
      </c>
      <c r="D41" s="75" t="s">
        <v>422</v>
      </c>
      <c r="E41" s="76">
        <f>FullyVaccinated[[#This Row],[Classroom N-Size]]</f>
        <v>1010</v>
      </c>
      <c r="F41" s="80">
        <f>FullyVaccinated[[#This Row],[Building N-Size]]</f>
        <v>376</v>
      </c>
      <c r="G41" s="79">
        <f>FullyVaccinated[[#This Row],[District/Central Office N-Size]]</f>
        <v>408</v>
      </c>
      <c r="H41" s="77">
        <f>FullyVaccinated[[#This Row],[Organization Overall N-Size]]</f>
        <v>1794</v>
      </c>
      <c r="I41" s="78" t="str">
        <f>IF(FullyVaccinated[[#This Row],[Data Quality Flag]]&lt;&gt;"NULL",FullyVaccinated[[#This Row],[Data Quality Flag]], "")</f>
        <v/>
      </c>
    </row>
    <row r="42" spans="1:9" ht="28.5" customHeight="1" x14ac:dyDescent="0.2">
      <c r="A42" s="73" t="str">
        <f>IF(FullyVaccinated[[#This Row],[Educational Service District]]&lt;&gt;"NULL", FullyVaccinated[[#This Row],[Educational Service District]], "")</f>
        <v>Educational Service District 101</v>
      </c>
      <c r="B42" s="74" t="str">
        <f>IF(FullyVaccinated[[#This Row],[County]]&lt;&gt;"NULL", FullyVaccinated[[#This Row],[County]], "")</f>
        <v>Whitman</v>
      </c>
      <c r="C42" s="74" t="str">
        <f>FullyVaccinated[[#This Row],[Organization Name ]]</f>
        <v>Colfax School District</v>
      </c>
      <c r="D42" s="75" t="s">
        <v>422</v>
      </c>
      <c r="E42" s="76">
        <f>FullyVaccinated[[#This Row],[Classroom N-Size]]</f>
        <v>50</v>
      </c>
      <c r="F42" s="76">
        <f>FullyVaccinated[[#This Row],[Building N-Size]]</f>
        <v>28</v>
      </c>
      <c r="G42" s="79">
        <f>FullyVaccinated[[#This Row],[District/Central Office N-Size]]</f>
        <v>19</v>
      </c>
      <c r="H42" s="77">
        <f>FullyVaccinated[[#This Row],[Organization Overall N-Size]]</f>
        <v>97</v>
      </c>
      <c r="I42" s="78" t="str">
        <f>IF(FullyVaccinated[[#This Row],[Data Quality Flag]]&lt;&gt;"NULL",FullyVaccinated[[#This Row],[Data Quality Flag]], "")</f>
        <v/>
      </c>
    </row>
    <row r="43" spans="1:9" ht="28.5" customHeight="1" x14ac:dyDescent="0.2">
      <c r="A43" s="73" t="str">
        <f>IF(FullyVaccinated[[#This Row],[Educational Service District]]&lt;&gt;"NULL", FullyVaccinated[[#This Row],[Educational Service District]], "")</f>
        <v>Educational Service District 123</v>
      </c>
      <c r="B43" s="74" t="str">
        <f>IF(FullyVaccinated[[#This Row],[County]]&lt;&gt;"NULL", FullyVaccinated[[#This Row],[County]], "")</f>
        <v>Walla Walla</v>
      </c>
      <c r="C43" s="74" t="str">
        <f>FullyVaccinated[[#This Row],[Organization Name ]]</f>
        <v>College Place School District</v>
      </c>
      <c r="D43" s="75" t="s">
        <v>422</v>
      </c>
      <c r="E43" s="76">
        <f>FullyVaccinated[[#This Row],[Classroom N-Size]]</f>
        <v>103</v>
      </c>
      <c r="F43" s="80">
        <f>FullyVaccinated[[#This Row],[Building N-Size]]</f>
        <v>67</v>
      </c>
      <c r="G43" s="79">
        <f>FullyVaccinated[[#This Row],[District/Central Office N-Size]]</f>
        <v>25</v>
      </c>
      <c r="H43" s="77">
        <f>FullyVaccinated[[#This Row],[Organization Overall N-Size]]</f>
        <v>195</v>
      </c>
      <c r="I43" s="78" t="str">
        <f>IF(FullyVaccinated[[#This Row],[Data Quality Flag]]&lt;&gt;"NULL",FullyVaccinated[[#This Row],[Data Quality Flag]], "")</f>
        <v/>
      </c>
    </row>
    <row r="44" spans="1:9" ht="28.5" customHeight="1" x14ac:dyDescent="0.2">
      <c r="A44" s="73" t="str">
        <f>IF(FullyVaccinated[[#This Row],[Educational Service District]]&lt;&gt;"NULL", FullyVaccinated[[#This Row],[Educational Service District]], "")</f>
        <v>Educational Service District 101</v>
      </c>
      <c r="B44" s="74" t="str">
        <f>IF(FullyVaccinated[[#This Row],[County]]&lt;&gt;"NULL", FullyVaccinated[[#This Row],[County]], "")</f>
        <v>Whitman</v>
      </c>
      <c r="C44" s="74" t="str">
        <f>FullyVaccinated[[#This Row],[Organization Name ]]</f>
        <v>Colton School District</v>
      </c>
      <c r="D44" s="75" t="s">
        <v>422</v>
      </c>
      <c r="E44" s="76">
        <f>FullyVaccinated[[#This Row],[Classroom N-Size]]</f>
        <v>23</v>
      </c>
      <c r="F44" s="98">
        <f>FullyVaccinated[[#This Row],[Building &amp; District/Central Office N-Size]]</f>
        <v>17</v>
      </c>
      <c r="G44" s="100"/>
      <c r="H44" s="77">
        <f>FullyVaccinated[[#This Row],[Organization Overall N-Size]]</f>
        <v>40</v>
      </c>
      <c r="I44" s="78" t="str">
        <f>IF(FullyVaccinated[[#This Row],[Data Quality Flag]]&lt;&gt;"NULL",FullyVaccinated[[#This Row],[Data Quality Flag]], "")</f>
        <v/>
      </c>
    </row>
    <row r="45" spans="1:9" ht="28.5" customHeight="1" x14ac:dyDescent="0.2">
      <c r="A45" s="73" t="str">
        <f>IF(FullyVaccinated[[#This Row],[Educational Service District]]&lt;&gt;"NULL", FullyVaccinated[[#This Row],[Educational Service District]], "")</f>
        <v>Educational Service District 101</v>
      </c>
      <c r="B45" s="74" t="str">
        <f>IF(FullyVaccinated[[#This Row],[County]]&lt;&gt;"NULL", FullyVaccinated[[#This Row],[County]], "")</f>
        <v>Stevens</v>
      </c>
      <c r="C45" s="74" t="str">
        <f>FullyVaccinated[[#This Row],[Organization Name ]]</f>
        <v>Columbia (Stevens) School District</v>
      </c>
      <c r="D45" s="75" t="s">
        <v>422</v>
      </c>
      <c r="E45" s="76">
        <f>FullyVaccinated[[#This Row],[Classroom N-Size]]</f>
        <v>20</v>
      </c>
      <c r="F45" s="98">
        <f>FullyVaccinated[[#This Row],[Building &amp; District/Central Office N-Size]]</f>
        <v>11</v>
      </c>
      <c r="G45" s="100"/>
      <c r="H45" s="77">
        <f>FullyVaccinated[[#This Row],[Organization Overall N-Size]]</f>
        <v>31</v>
      </c>
      <c r="I45" s="78" t="str">
        <f>IF(FullyVaccinated[[#This Row],[Data Quality Flag]]&lt;&gt;"NULL",FullyVaccinated[[#This Row],[Data Quality Flag]], "")</f>
        <v/>
      </c>
    </row>
    <row r="46" spans="1:9" ht="28.5" customHeight="1" x14ac:dyDescent="0.2">
      <c r="A46" s="73" t="str">
        <f>IF(FullyVaccinated[[#This Row],[Educational Service District]]&lt;&gt;"NULL", FullyVaccinated[[#This Row],[Educational Service District]], "")</f>
        <v>Educational Service District 123</v>
      </c>
      <c r="B46" s="74" t="str">
        <f>IF(FullyVaccinated[[#This Row],[County]]&lt;&gt;"NULL", FullyVaccinated[[#This Row],[County]], "")</f>
        <v>Walla Walla</v>
      </c>
      <c r="C46" s="74" t="str">
        <f>FullyVaccinated[[#This Row],[Organization Name ]]</f>
        <v>Columbia (Walla Walla) School District</v>
      </c>
      <c r="D46" s="75" t="s">
        <v>422</v>
      </c>
      <c r="E46" s="76">
        <f>FullyVaccinated[[#This Row],[Classroom N-Size]]</f>
        <v>69</v>
      </c>
      <c r="F46" s="76">
        <f>FullyVaccinated[[#This Row],[Building N-Size]]</f>
        <v>30</v>
      </c>
      <c r="G46" s="79">
        <f>FullyVaccinated[[#This Row],[District/Central Office N-Size]]</f>
        <v>34</v>
      </c>
      <c r="H46" s="77">
        <f>FullyVaccinated[[#This Row],[Organization Overall N-Size]]</f>
        <v>133</v>
      </c>
      <c r="I46" s="78" t="str">
        <f>IF(FullyVaccinated[[#This Row],[Data Quality Flag]]&lt;&gt;"NULL",FullyVaccinated[[#This Row],[Data Quality Flag]], "")</f>
        <v/>
      </c>
    </row>
    <row r="47" spans="1:9" ht="28.5" customHeight="1" x14ac:dyDescent="0.2">
      <c r="A47" s="73" t="str">
        <f>IF(FullyVaccinated[[#This Row],[Educational Service District]]&lt;&gt;"NULL", FullyVaccinated[[#This Row],[Educational Service District]], "")</f>
        <v>Educational Service District 101</v>
      </c>
      <c r="B47" s="74" t="str">
        <f>IF(FullyVaccinated[[#This Row],[County]]&lt;&gt;"NULL", FullyVaccinated[[#This Row],[County]], "")</f>
        <v>Stevens</v>
      </c>
      <c r="C47" s="74" t="str">
        <f>FullyVaccinated[[#This Row],[Organization Name ]]</f>
        <v>Colville School District</v>
      </c>
      <c r="D47" s="75" t="s">
        <v>422</v>
      </c>
      <c r="E47" s="76">
        <f>FullyVaccinated[[#This Row],[Classroom N-Size]]</f>
        <v>210</v>
      </c>
      <c r="F47" s="80">
        <f>FullyVaccinated[[#This Row],[Building N-Size]]</f>
        <v>55</v>
      </c>
      <c r="G47" s="79">
        <f>FullyVaccinated[[#This Row],[District/Central Office N-Size]]</f>
        <v>54</v>
      </c>
      <c r="H47" s="77">
        <f>FullyVaccinated[[#This Row],[Organization Overall N-Size]]</f>
        <v>319</v>
      </c>
      <c r="I47" s="78" t="str">
        <f>IF(FullyVaccinated[[#This Row],[Data Quality Flag]]&lt;&gt;"NULL",FullyVaccinated[[#This Row],[Data Quality Flag]], "")</f>
        <v/>
      </c>
    </row>
    <row r="48" spans="1:9" ht="28.5" customHeight="1" x14ac:dyDescent="0.2">
      <c r="A48" s="73" t="str">
        <f>IF(FullyVaccinated[[#This Row],[Educational Service District]]&lt;&gt;"NULL", FullyVaccinated[[#This Row],[Educational Service District]], "")</f>
        <v>Northwest Educational Service District 189</v>
      </c>
      <c r="B48" s="74" t="str">
        <f>IF(FullyVaccinated[[#This Row],[County]]&lt;&gt;"NULL", FullyVaccinated[[#This Row],[County]], "")</f>
        <v>Skagit</v>
      </c>
      <c r="C48" s="74" t="str">
        <f>FullyVaccinated[[#This Row],[Organization Name ]]</f>
        <v>Concrete School District</v>
      </c>
      <c r="D48" s="75" t="s">
        <v>422</v>
      </c>
      <c r="E48" s="76">
        <f>FullyVaccinated[[#This Row],[Classroom N-Size]]</f>
        <v>55</v>
      </c>
      <c r="F48" s="80">
        <f>FullyVaccinated[[#This Row],[Building N-Size]]</f>
        <v>17</v>
      </c>
      <c r="G48" s="79">
        <f>FullyVaccinated[[#This Row],[District/Central Office N-Size]]</f>
        <v>26</v>
      </c>
      <c r="H48" s="77">
        <f>FullyVaccinated[[#This Row],[Organization Overall N-Size]]</f>
        <v>98</v>
      </c>
      <c r="I48" s="78" t="str">
        <f>IF(FullyVaccinated[[#This Row],[Data Quality Flag]]&lt;&gt;"NULL",FullyVaccinated[[#This Row],[Data Quality Flag]], "")</f>
        <v/>
      </c>
    </row>
    <row r="49" spans="1:9" ht="28.5" customHeight="1" x14ac:dyDescent="0.2">
      <c r="A49" s="73" t="str">
        <f>IF(FullyVaccinated[[#This Row],[Educational Service District]]&lt;&gt;"NULL", FullyVaccinated[[#This Row],[Educational Service District]], "")</f>
        <v>Northwest Educational Service District 189</v>
      </c>
      <c r="B49" s="74" t="str">
        <f>IF(FullyVaccinated[[#This Row],[County]]&lt;&gt;"NULL", FullyVaccinated[[#This Row],[County]], "")</f>
        <v>Skagit</v>
      </c>
      <c r="C49" s="74" t="str">
        <f>FullyVaccinated[[#This Row],[Organization Name ]]</f>
        <v>Conway School District</v>
      </c>
      <c r="D49" s="75" t="s">
        <v>422</v>
      </c>
      <c r="E49" s="76">
        <f>FullyVaccinated[[#This Row],[Classroom N-Size]]</f>
        <v>43</v>
      </c>
      <c r="F49" s="80">
        <f>FullyVaccinated[[#This Row],[Building N-Size]]</f>
        <v>10</v>
      </c>
      <c r="G49" s="79">
        <f>FullyVaccinated[[#This Row],[District/Central Office N-Size]]</f>
        <v>18</v>
      </c>
      <c r="H49" s="77">
        <f>FullyVaccinated[[#This Row],[Organization Overall N-Size]]</f>
        <v>71</v>
      </c>
      <c r="I49" s="78" t="str">
        <f>IF(FullyVaccinated[[#This Row],[Data Quality Flag]]&lt;&gt;"NULL",FullyVaccinated[[#This Row],[Data Quality Flag]], "")</f>
        <v/>
      </c>
    </row>
    <row r="50" spans="1:9" ht="28.5" customHeight="1" x14ac:dyDescent="0.2">
      <c r="A50" s="73" t="str">
        <f>IF(FullyVaccinated[[#This Row],[Educational Service District]]&lt;&gt;"NULL", FullyVaccinated[[#This Row],[Educational Service District]], "")</f>
        <v>Capital Region ESD 113</v>
      </c>
      <c r="B50" s="74" t="str">
        <f>IF(FullyVaccinated[[#This Row],[County]]&lt;&gt;"NULL", FullyVaccinated[[#This Row],[County]], "")</f>
        <v>Grays Harbor</v>
      </c>
      <c r="C50" s="74" t="str">
        <f>FullyVaccinated[[#This Row],[Organization Name ]]</f>
        <v>Cosmopolis School District</v>
      </c>
      <c r="D50" s="81" t="s">
        <v>422</v>
      </c>
      <c r="E50" s="98">
        <f>FullyVaccinated[[#This Row],[Classroom, Building, &amp; District/Central Office N-Size]]</f>
        <v>32</v>
      </c>
      <c r="F50" s="99"/>
      <c r="G50" s="100"/>
      <c r="H50" s="77">
        <f>FullyVaccinated[[#This Row],[Organization Overall N-Size]]</f>
        <v>32</v>
      </c>
      <c r="I50" s="78" t="str">
        <f>IF(FullyVaccinated[[#This Row],[Data Quality Flag]]&lt;&gt;"NULL",FullyVaccinated[[#This Row],[Data Quality Flag]], "")</f>
        <v/>
      </c>
    </row>
    <row r="51" spans="1:9" ht="28.5" customHeight="1" x14ac:dyDescent="0.2">
      <c r="A51" s="73" t="str">
        <f>IF(FullyVaccinated[[#This Row],[Educational Service District]]&lt;&gt;"NULL", FullyVaccinated[[#This Row],[Educational Service District]], "")</f>
        <v>North Central Educational Service District 171</v>
      </c>
      <c r="B51" s="74" t="str">
        <f>IF(FullyVaccinated[[#This Row],[County]]&lt;&gt;"NULL", FullyVaccinated[[#This Row],[County]], "")</f>
        <v>Grant</v>
      </c>
      <c r="C51" s="74" t="str">
        <f>FullyVaccinated[[#This Row],[Organization Name ]]</f>
        <v>Coulee-Hartline School District</v>
      </c>
      <c r="D51" s="75" t="s">
        <v>422</v>
      </c>
      <c r="E51" s="76">
        <f>FullyVaccinated[[#This Row],[Classroom N-Size]]</f>
        <v>25</v>
      </c>
      <c r="F51" s="98">
        <f>FullyVaccinated[[#This Row],[Building &amp; District/Central Office N-Size]]</f>
        <v>18</v>
      </c>
      <c r="G51" s="100"/>
      <c r="H51" s="77">
        <f>FullyVaccinated[[#This Row],[Organization Overall N-Size]]</f>
        <v>43</v>
      </c>
      <c r="I51" s="78" t="str">
        <f>IF(FullyVaccinated[[#This Row],[Data Quality Flag]]&lt;&gt;"NULL",FullyVaccinated[[#This Row],[Data Quality Flag]], "")</f>
        <v/>
      </c>
    </row>
    <row r="52" spans="1:9" ht="28.5" customHeight="1" x14ac:dyDescent="0.2">
      <c r="A52" s="73" t="str">
        <f>IF(FullyVaccinated[[#This Row],[Educational Service District]]&lt;&gt;"NULL", FullyVaccinated[[#This Row],[Educational Service District]], "")</f>
        <v>Northwest Educational Service District 189</v>
      </c>
      <c r="B52" s="74" t="str">
        <f>IF(FullyVaccinated[[#This Row],[County]]&lt;&gt;"NULL", FullyVaccinated[[#This Row],[County]], "")</f>
        <v>Island</v>
      </c>
      <c r="C52" s="74" t="str">
        <f>FullyVaccinated[[#This Row],[Organization Name ]]</f>
        <v>Coupeville School District</v>
      </c>
      <c r="D52" s="75" t="s">
        <v>422</v>
      </c>
      <c r="E52" s="76">
        <f>FullyVaccinated[[#This Row],[Classroom N-Size]]</f>
        <v>88</v>
      </c>
      <c r="F52" s="80">
        <f>FullyVaccinated[[#This Row],[Building N-Size]]</f>
        <v>36</v>
      </c>
      <c r="G52" s="79">
        <f>FullyVaccinated[[#This Row],[District/Central Office N-Size]]</f>
        <v>16</v>
      </c>
      <c r="H52" s="77">
        <f>FullyVaccinated[[#This Row],[Organization Overall N-Size]]</f>
        <v>140</v>
      </c>
      <c r="I52" s="78" t="str">
        <f>IF(FullyVaccinated[[#This Row],[Data Quality Flag]]&lt;&gt;"NULL",FullyVaccinated[[#This Row],[Data Quality Flag]], "")</f>
        <v/>
      </c>
    </row>
    <row r="53" spans="1:9" ht="28.5" customHeight="1" x14ac:dyDescent="0.2">
      <c r="A53" s="73" t="str">
        <f>IF(FullyVaccinated[[#This Row],[Educational Service District]]&lt;&gt;"NULL", FullyVaccinated[[#This Row],[Educational Service District]], "")</f>
        <v>Olympic Educational Service District 114</v>
      </c>
      <c r="B53" s="74" t="str">
        <f>IF(FullyVaccinated[[#This Row],[County]]&lt;&gt;"NULL", FullyVaccinated[[#This Row],[County]], "")</f>
        <v>Clallam</v>
      </c>
      <c r="C53" s="74" t="str">
        <f>FullyVaccinated[[#This Row],[Organization Name ]]</f>
        <v>Crescent School District</v>
      </c>
      <c r="D53" s="75" t="s">
        <v>422</v>
      </c>
      <c r="E53" s="76">
        <f>FullyVaccinated[[#This Row],[Classroom N-Size]]</f>
        <v>62</v>
      </c>
      <c r="F53" s="98">
        <f>FullyVaccinated[[#This Row],[Building &amp; District/Central Office N-Size]]</f>
        <v>33</v>
      </c>
      <c r="G53" s="100"/>
      <c r="H53" s="77">
        <f>FullyVaccinated[[#This Row],[Organization Overall N-Size]]</f>
        <v>95</v>
      </c>
      <c r="I53" s="78" t="str">
        <f>IF(FullyVaccinated[[#This Row],[Data Quality Flag]]&lt;&gt;"NULL",FullyVaccinated[[#This Row],[Data Quality Flag]], "")</f>
        <v/>
      </c>
    </row>
    <row r="54" spans="1:9" ht="28.5" customHeight="1" x14ac:dyDescent="0.2">
      <c r="A54" s="73" t="str">
        <f>IF(FullyVaccinated[[#This Row],[Educational Service District]]&lt;&gt;"NULL", FullyVaccinated[[#This Row],[Educational Service District]], "")</f>
        <v>Educational Service District 101</v>
      </c>
      <c r="B54" s="74" t="str">
        <f>IF(FullyVaccinated[[#This Row],[County]]&lt;&gt;"NULL", FullyVaccinated[[#This Row],[County]], "")</f>
        <v>Lincoln</v>
      </c>
      <c r="C54" s="74" t="str">
        <f>FullyVaccinated[[#This Row],[Organization Name ]]</f>
        <v>Creston School District</v>
      </c>
      <c r="D54" s="75" t="s">
        <v>422</v>
      </c>
      <c r="E54" s="76">
        <f>FullyVaccinated[[#This Row],[Classroom N-Size]]</f>
        <v>22</v>
      </c>
      <c r="F54" s="98">
        <f>FullyVaccinated[[#This Row],[Building &amp; District/Central Office N-Size]]</f>
        <v>16</v>
      </c>
      <c r="G54" s="100"/>
      <c r="H54" s="77">
        <f>FullyVaccinated[[#This Row],[Organization Overall N-Size]]</f>
        <v>38</v>
      </c>
      <c r="I54" s="78" t="str">
        <f>IF(FullyVaccinated[[#This Row],[Data Quality Flag]]&lt;&gt;"NULL",FullyVaccinated[[#This Row],[Data Quality Flag]], "")</f>
        <v/>
      </c>
    </row>
    <row r="55" spans="1:9" ht="28.5" customHeight="1" x14ac:dyDescent="0.2">
      <c r="A55" s="73" t="str">
        <f>IF(FullyVaccinated[[#This Row],[Educational Service District]]&lt;&gt;"NULL", FullyVaccinated[[#This Row],[Educational Service District]], "")</f>
        <v>Educational Service District 101</v>
      </c>
      <c r="B55" s="74" t="str">
        <f>IF(FullyVaccinated[[#This Row],[County]]&lt;&gt;"NULL", FullyVaccinated[[#This Row],[County]], "")</f>
        <v>Ferry</v>
      </c>
      <c r="C55" s="74" t="str">
        <f>FullyVaccinated[[#This Row],[Organization Name ]]</f>
        <v>Curlew School District</v>
      </c>
      <c r="D55" s="75" t="s">
        <v>422</v>
      </c>
      <c r="E55" s="76">
        <f>FullyVaccinated[[#This Row],[Classroom N-Size]]</f>
        <v>26</v>
      </c>
      <c r="F55" s="98">
        <f>FullyVaccinated[[#This Row],[Building &amp; District/Central Office N-Size]]</f>
        <v>25</v>
      </c>
      <c r="G55" s="100"/>
      <c r="H55" s="77">
        <f>FullyVaccinated[[#This Row],[Organization Overall N-Size]]</f>
        <v>51</v>
      </c>
      <c r="I55" s="78" t="str">
        <f>IF(FullyVaccinated[[#This Row],[Data Quality Flag]]&lt;&gt;"NULL",FullyVaccinated[[#This Row],[Data Quality Flag]], "")</f>
        <v/>
      </c>
    </row>
    <row r="56" spans="1:9" ht="28.5" customHeight="1" x14ac:dyDescent="0.2">
      <c r="A56" s="73" t="str">
        <f>IF(FullyVaccinated[[#This Row],[Educational Service District]]&lt;&gt;"NULL", FullyVaccinated[[#This Row],[Educational Service District]], "")</f>
        <v>Educational Service District 101</v>
      </c>
      <c r="B56" s="74" t="str">
        <f>IF(FullyVaccinated[[#This Row],[County]]&lt;&gt;"NULL", FullyVaccinated[[#This Row],[County]], "")</f>
        <v>Pend Oreille</v>
      </c>
      <c r="C56" s="74" t="str">
        <f>FullyVaccinated[[#This Row],[Organization Name ]]</f>
        <v>Cusick School District</v>
      </c>
      <c r="D56" s="75" t="s">
        <v>422</v>
      </c>
      <c r="E56" s="76">
        <f>FullyVaccinated[[#This Row],[Classroom N-Size]]</f>
        <v>34</v>
      </c>
      <c r="F56" s="80">
        <f>FullyVaccinated[[#This Row],[Building N-Size]]</f>
        <v>18</v>
      </c>
      <c r="G56" s="79">
        <f>FullyVaccinated[[#This Row],[District/Central Office N-Size]]</f>
        <v>16</v>
      </c>
      <c r="H56" s="77">
        <f>FullyVaccinated[[#This Row],[Organization Overall N-Size]]</f>
        <v>68</v>
      </c>
      <c r="I56" s="78" t="str">
        <f>IF(FullyVaccinated[[#This Row],[Data Quality Flag]]&lt;&gt;"NULL",FullyVaccinated[[#This Row],[Data Quality Flag]], "")</f>
        <v/>
      </c>
    </row>
    <row r="57" spans="1:9" ht="28.5" customHeight="1" x14ac:dyDescent="0.2">
      <c r="A57" s="73" t="str">
        <f>IF(FullyVaccinated[[#This Row],[Educational Service District]]&lt;&gt;"NULL", FullyVaccinated[[#This Row],[Educational Service District]], "")</f>
        <v>Educational Service District 105</v>
      </c>
      <c r="B57" s="74" t="str">
        <f>IF(FullyVaccinated[[#This Row],[County]]&lt;&gt;"NULL", FullyVaccinated[[#This Row],[County]], "")</f>
        <v>Kittitas</v>
      </c>
      <c r="C57" s="74" t="str">
        <f>FullyVaccinated[[#This Row],[Organization Name ]]</f>
        <v>Damman &amp; Easton School Districts</v>
      </c>
      <c r="D57" s="75" t="s">
        <v>422</v>
      </c>
      <c r="E57" s="76">
        <f>FullyVaccinated[[#This Row],[Classroom N-Size]]</f>
        <v>18</v>
      </c>
      <c r="F57" s="98">
        <f>FullyVaccinated[[#This Row],[Building &amp; District/Central Office N-Size]]</f>
        <v>13</v>
      </c>
      <c r="G57" s="100"/>
      <c r="H57" s="77">
        <f>FullyVaccinated[[#This Row],[Organization Overall N-Size]]</f>
        <v>31</v>
      </c>
      <c r="I57" s="78" t="str">
        <f>IF(FullyVaccinated[[#This Row],[Data Quality Flag]]&lt;&gt;"NULL",FullyVaccinated[[#This Row],[Data Quality Flag]], "")</f>
        <v/>
      </c>
    </row>
    <row r="58" spans="1:9" ht="28.5" customHeight="1" x14ac:dyDescent="0.2">
      <c r="A58" s="73" t="str">
        <f>IF(FullyVaccinated[[#This Row],[Educational Service District]]&lt;&gt;"NULL", FullyVaccinated[[#This Row],[Educational Service District]], "")</f>
        <v>Northwest Educational Service District 189</v>
      </c>
      <c r="B58" s="74" t="str">
        <f>IF(FullyVaccinated[[#This Row],[County]]&lt;&gt;"NULL", FullyVaccinated[[#This Row],[County]], "")</f>
        <v>Snohomish</v>
      </c>
      <c r="C58" s="74" t="str">
        <f>FullyVaccinated[[#This Row],[Organization Name ]]</f>
        <v>Darrington School District</v>
      </c>
      <c r="D58" s="75" t="s">
        <v>422</v>
      </c>
      <c r="E58" s="76">
        <f>FullyVaccinated[[#This Row],[Classroom N-Size]]</f>
        <v>42</v>
      </c>
      <c r="F58" s="98">
        <f>FullyVaccinated[[#This Row],[Building &amp; District/Central Office N-Size]]</f>
        <v>31</v>
      </c>
      <c r="G58" s="100"/>
      <c r="H58" s="77">
        <f>FullyVaccinated[[#This Row],[Organization Overall N-Size]]</f>
        <v>73</v>
      </c>
      <c r="I58" s="78" t="str">
        <f>IF(FullyVaccinated[[#This Row],[Data Quality Flag]]&lt;&gt;"NULL",FullyVaccinated[[#This Row],[Data Quality Flag]], "")</f>
        <v/>
      </c>
    </row>
    <row r="59" spans="1:9" ht="28.5" customHeight="1" x14ac:dyDescent="0.2">
      <c r="A59" s="73" t="str">
        <f>IF(FullyVaccinated[[#This Row],[Educational Service District]]&lt;&gt;"NULL", FullyVaccinated[[#This Row],[Educational Service District]], "")</f>
        <v>Educational Service District 101</v>
      </c>
      <c r="B59" s="74" t="str">
        <f>IF(FullyVaccinated[[#This Row],[County]]&lt;&gt;"NULL", FullyVaccinated[[#This Row],[County]], "")</f>
        <v>Lincoln</v>
      </c>
      <c r="C59" s="74" t="str">
        <f>FullyVaccinated[[#This Row],[Organization Name ]]</f>
        <v>Davenport School District</v>
      </c>
      <c r="D59" s="75" t="s">
        <v>422</v>
      </c>
      <c r="E59" s="76">
        <f>FullyVaccinated[[#This Row],[Classroom N-Size]]</f>
        <v>56</v>
      </c>
      <c r="F59" s="76">
        <f>FullyVaccinated[[#This Row],[Building N-Size]]</f>
        <v>27</v>
      </c>
      <c r="G59" s="79">
        <f>FullyVaccinated[[#This Row],[District/Central Office N-Size]]</f>
        <v>20</v>
      </c>
      <c r="H59" s="77">
        <f>FullyVaccinated[[#This Row],[Organization Overall N-Size]]</f>
        <v>103</v>
      </c>
      <c r="I59" s="78" t="str">
        <f>IF(FullyVaccinated[[#This Row],[Data Quality Flag]]&lt;&gt;"NULL",FullyVaccinated[[#This Row],[Data Quality Flag]], "")</f>
        <v/>
      </c>
    </row>
    <row r="60" spans="1:9" ht="28.5" customHeight="1" x14ac:dyDescent="0.2">
      <c r="A60" s="73" t="str">
        <f>IF(FullyVaccinated[[#This Row],[Educational Service District]]&lt;&gt;"NULL", FullyVaccinated[[#This Row],[Educational Service District]], "")</f>
        <v>Educational Service District 123</v>
      </c>
      <c r="B60" s="74" t="str">
        <f>IF(FullyVaccinated[[#This Row],[County]]&lt;&gt;"NULL", FullyVaccinated[[#This Row],[County]], "")</f>
        <v>Columbia</v>
      </c>
      <c r="C60" s="74" t="str">
        <f>FullyVaccinated[[#This Row],[Organization Name ]]</f>
        <v>Dayton School District</v>
      </c>
      <c r="D60" s="75" t="s">
        <v>422</v>
      </c>
      <c r="E60" s="76">
        <f>FullyVaccinated[[#This Row],[Classroom N-Size]]</f>
        <v>35</v>
      </c>
      <c r="F60" s="80">
        <f>FullyVaccinated[[#This Row],[Building N-Size]]</f>
        <v>14</v>
      </c>
      <c r="G60" s="79">
        <f>FullyVaccinated[[#This Row],[District/Central Office N-Size]]</f>
        <v>17</v>
      </c>
      <c r="H60" s="77">
        <f>FullyVaccinated[[#This Row],[Organization Overall N-Size]]</f>
        <v>66</v>
      </c>
      <c r="I60" s="78" t="str">
        <f>IF(FullyVaccinated[[#This Row],[Data Quality Flag]]&lt;&gt;"NULL",FullyVaccinated[[#This Row],[Data Quality Flag]], "")</f>
        <v/>
      </c>
    </row>
    <row r="61" spans="1:9" ht="28.5" customHeight="1" x14ac:dyDescent="0.2">
      <c r="A61" s="73" t="str">
        <f>IF(FullyVaccinated[[#This Row],[Educational Service District]]&lt;&gt;"NULL", FullyVaccinated[[#This Row],[Educational Service District]], "")</f>
        <v>Educational Service District 101</v>
      </c>
      <c r="B61" s="74" t="str">
        <f>IF(FullyVaccinated[[#This Row],[County]]&lt;&gt;"NULL", FullyVaccinated[[#This Row],[County]], "")</f>
        <v>Spokane</v>
      </c>
      <c r="C61" s="74" t="str">
        <f>FullyVaccinated[[#This Row],[Organization Name ]]</f>
        <v>Deer Park School District</v>
      </c>
      <c r="D61" s="75" t="s">
        <v>422</v>
      </c>
      <c r="E61" s="76">
        <f>FullyVaccinated[[#This Row],[Classroom N-Size]]</f>
        <v>175</v>
      </c>
      <c r="F61" s="80">
        <f>FullyVaccinated[[#This Row],[Building N-Size]]</f>
        <v>87</v>
      </c>
      <c r="G61" s="79">
        <f>FullyVaccinated[[#This Row],[District/Central Office N-Size]]</f>
        <v>11</v>
      </c>
      <c r="H61" s="77">
        <f>FullyVaccinated[[#This Row],[Organization Overall N-Size]]</f>
        <v>273</v>
      </c>
      <c r="I61" s="78" t="str">
        <f>IF(FullyVaccinated[[#This Row],[Data Quality Flag]]&lt;&gt;"NULL",FullyVaccinated[[#This Row],[Data Quality Flag]], "")</f>
        <v/>
      </c>
    </row>
    <row r="62" spans="1:9" ht="28.5" customHeight="1" x14ac:dyDescent="0.2">
      <c r="A62" s="73" t="str">
        <f>IF(FullyVaccinated[[#This Row],[Educational Service District]]&lt;&gt;"NULL", FullyVaccinated[[#This Row],[Educational Service District]], "")</f>
        <v>Puget Sound Educational Service District 121</v>
      </c>
      <c r="B62" s="74" t="str">
        <f>IF(FullyVaccinated[[#This Row],[County]]&lt;&gt;"NULL", FullyVaccinated[[#This Row],[County]], "")</f>
        <v>Pierce</v>
      </c>
      <c r="C62" s="74" t="str">
        <f>FullyVaccinated[[#This Row],[Organization Name ]]</f>
        <v>Dieringer School District</v>
      </c>
      <c r="D62" s="75" t="s">
        <v>422</v>
      </c>
      <c r="E62" s="76">
        <f>FullyVaccinated[[#This Row],[Classroom N-Size]]</f>
        <v>165</v>
      </c>
      <c r="F62" s="80">
        <f>FullyVaccinated[[#This Row],[Building N-Size]]</f>
        <v>31</v>
      </c>
      <c r="G62" s="79">
        <f>FullyVaccinated[[#This Row],[District/Central Office N-Size]]</f>
        <v>41</v>
      </c>
      <c r="H62" s="77">
        <f>FullyVaccinated[[#This Row],[Organization Overall N-Size]]</f>
        <v>237</v>
      </c>
      <c r="I62" s="78" t="str">
        <f>IF(FullyVaccinated[[#This Row],[Data Quality Flag]]&lt;&gt;"NULL",FullyVaccinated[[#This Row],[Data Quality Flag]], "")</f>
        <v/>
      </c>
    </row>
    <row r="63" spans="1:9" ht="28.5" customHeight="1" x14ac:dyDescent="0.2">
      <c r="A63" s="73" t="str">
        <f>IF(FullyVaccinated[[#This Row],[Educational Service District]]&lt;&gt;"NULL", FullyVaccinated[[#This Row],[Educational Service District]], "")</f>
        <v>Educational Service District 123</v>
      </c>
      <c r="B63" s="74" t="str">
        <f>IF(FullyVaccinated[[#This Row],[County]]&lt;&gt;"NULL", FullyVaccinated[[#This Row],[County]], "")</f>
        <v>Walla Walla</v>
      </c>
      <c r="C63" s="74" t="str">
        <f>FullyVaccinated[[#This Row],[Organization Name ]]</f>
        <v>Dixie School District</v>
      </c>
      <c r="D63" s="81" t="s">
        <v>422</v>
      </c>
      <c r="E63" s="98">
        <f>FullyVaccinated[[#This Row],[Classroom, Building, &amp; District/Central Office N-Size]]</f>
        <v>10</v>
      </c>
      <c r="F63" s="99"/>
      <c r="G63" s="100"/>
      <c r="H63" s="77">
        <f>FullyVaccinated[[#This Row],[Organization Overall N-Size]]</f>
        <v>10</v>
      </c>
      <c r="I63" s="78" t="str">
        <f>IF(FullyVaccinated[[#This Row],[Data Quality Flag]]&lt;&gt;"NULL",FullyVaccinated[[#This Row],[Data Quality Flag]], "")</f>
        <v/>
      </c>
    </row>
    <row r="64" spans="1:9" ht="28.5" customHeight="1" x14ac:dyDescent="0.2">
      <c r="A64" s="73" t="str">
        <f>IF(FullyVaccinated[[#This Row],[Educational Service District]]&lt;&gt;"NULL", FullyVaccinated[[#This Row],[Educational Service District]], "")</f>
        <v>Educational Service District 101</v>
      </c>
      <c r="B64" s="74" t="str">
        <f>IF(FullyVaccinated[[#This Row],[County]]&lt;&gt;"NULL", FullyVaccinated[[#This Row],[County]], "")</f>
        <v>Spokane</v>
      </c>
      <c r="C64" s="74" t="str">
        <f>FullyVaccinated[[#This Row],[Organization Name ]]</f>
        <v>East Valley School District (Spokane)</v>
      </c>
      <c r="D64" s="75" t="s">
        <v>422</v>
      </c>
      <c r="E64" s="76">
        <f>FullyVaccinated[[#This Row],[Classroom N-Size]]</f>
        <v>355</v>
      </c>
      <c r="F64" s="80">
        <f>FullyVaccinated[[#This Row],[Building N-Size]]</f>
        <v>140</v>
      </c>
      <c r="G64" s="79">
        <f>FullyVaccinated[[#This Row],[District/Central Office N-Size]]</f>
        <v>79</v>
      </c>
      <c r="H64" s="77">
        <f>FullyVaccinated[[#This Row],[Organization Overall N-Size]]</f>
        <v>574</v>
      </c>
      <c r="I64" s="78" t="str">
        <f>IF(FullyVaccinated[[#This Row],[Data Quality Flag]]&lt;&gt;"NULL",FullyVaccinated[[#This Row],[Data Quality Flag]], "")</f>
        <v/>
      </c>
    </row>
    <row r="65" spans="1:9" ht="28.5" customHeight="1" x14ac:dyDescent="0.2">
      <c r="A65" s="73" t="str">
        <f>IF(FullyVaccinated[[#This Row],[Educational Service District]]&lt;&gt;"NULL", FullyVaccinated[[#This Row],[Educational Service District]], "")</f>
        <v>Educational Service District 105</v>
      </c>
      <c r="B65" s="74" t="str">
        <f>IF(FullyVaccinated[[#This Row],[County]]&lt;&gt;"NULL", FullyVaccinated[[#This Row],[County]], "")</f>
        <v>Yakima</v>
      </c>
      <c r="C65" s="74" t="str">
        <f>FullyVaccinated[[#This Row],[Organization Name ]]</f>
        <v>East Valley School District (Yakima)</v>
      </c>
      <c r="D65" s="75" t="s">
        <v>422</v>
      </c>
      <c r="E65" s="76">
        <f>FullyVaccinated[[#This Row],[Classroom N-Size]]</f>
        <v>278</v>
      </c>
      <c r="F65" s="80">
        <f>FullyVaccinated[[#This Row],[Building N-Size]]</f>
        <v>142</v>
      </c>
      <c r="G65" s="79">
        <f>FullyVaccinated[[#This Row],[District/Central Office N-Size]]</f>
        <v>17</v>
      </c>
      <c r="H65" s="77">
        <f>FullyVaccinated[[#This Row],[Organization Overall N-Size]]</f>
        <v>437</v>
      </c>
      <c r="I65" s="78" t="str">
        <f>IF(FullyVaccinated[[#This Row],[Data Quality Flag]]&lt;&gt;"NULL",FullyVaccinated[[#This Row],[Data Quality Flag]], "")</f>
        <v/>
      </c>
    </row>
    <row r="66" spans="1:9" ht="28.5" customHeight="1" x14ac:dyDescent="0.2">
      <c r="A66" s="73" t="str">
        <f>IF(FullyVaccinated[[#This Row],[Educational Service District]]&lt;&gt;"NULL", FullyVaccinated[[#This Row],[Educational Service District]], "")</f>
        <v>North Central Educational Service District 171</v>
      </c>
      <c r="B66" s="74" t="str">
        <f>IF(FullyVaccinated[[#This Row],[County]]&lt;&gt;"NULL", FullyVaccinated[[#This Row],[County]], "")</f>
        <v>Douglas</v>
      </c>
      <c r="C66" s="74" t="str">
        <f>FullyVaccinated[[#This Row],[Organization Name ]]</f>
        <v>Eastmont School District</v>
      </c>
      <c r="D66" s="75" t="s">
        <v>422</v>
      </c>
      <c r="E66" s="76">
        <f>FullyVaccinated[[#This Row],[Classroom N-Size]]</f>
        <v>565</v>
      </c>
      <c r="F66" s="80">
        <f>FullyVaccinated[[#This Row],[Building N-Size]]</f>
        <v>195</v>
      </c>
      <c r="G66" s="79">
        <f>FullyVaccinated[[#This Row],[District/Central Office N-Size]]</f>
        <v>52</v>
      </c>
      <c r="H66" s="77">
        <f>FullyVaccinated[[#This Row],[Organization Overall N-Size]]</f>
        <v>812</v>
      </c>
      <c r="I66" s="78" t="str">
        <f>IF(FullyVaccinated[[#This Row],[Data Quality Flag]]&lt;&gt;"NULL",FullyVaccinated[[#This Row],[Data Quality Flag]], "")</f>
        <v/>
      </c>
    </row>
    <row r="67" spans="1:9" ht="28.5" customHeight="1" x14ac:dyDescent="0.2">
      <c r="A67" s="73" t="str">
        <f>IF(FullyVaccinated[[#This Row],[Educational Service District]]&lt;&gt;"NULL", FullyVaccinated[[#This Row],[Educational Service District]], "")</f>
        <v>Puget Sound Educational Service District 121</v>
      </c>
      <c r="B67" s="74" t="str">
        <f>IF(FullyVaccinated[[#This Row],[County]]&lt;&gt;"NULL", FullyVaccinated[[#This Row],[County]], "")</f>
        <v>Pierce</v>
      </c>
      <c r="C67" s="74" t="str">
        <f>FullyVaccinated[[#This Row],[Organization Name ]]</f>
        <v>Eatonville School District</v>
      </c>
      <c r="D67" s="75" t="s">
        <v>422</v>
      </c>
      <c r="E67" s="76">
        <f>FullyVaccinated[[#This Row],[Classroom N-Size]]</f>
        <v>130</v>
      </c>
      <c r="F67" s="76">
        <f>FullyVaccinated[[#This Row],[Building N-Size]]</f>
        <v>52</v>
      </c>
      <c r="G67" s="79">
        <f>FullyVaccinated[[#This Row],[District/Central Office N-Size]]</f>
        <v>46</v>
      </c>
      <c r="H67" s="77">
        <f>FullyVaccinated[[#This Row],[Organization Overall N-Size]]</f>
        <v>228</v>
      </c>
      <c r="I67" s="78" t="str">
        <f>IF(FullyVaccinated[[#This Row],[Data Quality Flag]]&lt;&gt;"NULL",FullyVaccinated[[#This Row],[Data Quality Flag]], "")</f>
        <v/>
      </c>
    </row>
    <row r="68" spans="1:9" ht="28.5" customHeight="1" x14ac:dyDescent="0.2">
      <c r="A68" s="73" t="str">
        <f>IF(FullyVaccinated[[#This Row],[Educational Service District]]&lt;&gt;"NULL", FullyVaccinated[[#This Row],[Educational Service District]], "")</f>
        <v>Northwest Educational Service District 189</v>
      </c>
      <c r="B68" s="74" t="str">
        <f>IF(FullyVaccinated[[#This Row],[County]]&lt;&gt;"NULL", FullyVaccinated[[#This Row],[County]], "")</f>
        <v>Snohomish</v>
      </c>
      <c r="C68" s="74" t="str">
        <f>FullyVaccinated[[#This Row],[Organization Name ]]</f>
        <v>Edmonds School District</v>
      </c>
      <c r="D68" s="75" t="s">
        <v>422</v>
      </c>
      <c r="E68" s="76">
        <f>FullyVaccinated[[#This Row],[Classroom N-Size]]</f>
        <v>1705</v>
      </c>
      <c r="F68" s="80">
        <f>FullyVaccinated[[#This Row],[Building N-Size]]</f>
        <v>859</v>
      </c>
      <c r="G68" s="79">
        <f>FullyVaccinated[[#This Row],[District/Central Office N-Size]]</f>
        <v>213</v>
      </c>
      <c r="H68" s="77">
        <f>FullyVaccinated[[#This Row],[Organization Overall N-Size]]</f>
        <v>2777</v>
      </c>
      <c r="I68" s="78" t="str">
        <f>IF(FullyVaccinated[[#This Row],[Data Quality Flag]]&lt;&gt;"NULL",FullyVaccinated[[#This Row],[Data Quality Flag]], "")</f>
        <v/>
      </c>
    </row>
    <row r="69" spans="1:9" ht="28.5" customHeight="1" x14ac:dyDescent="0.2">
      <c r="A69" s="73" t="str">
        <f>IF(FullyVaccinated[[#This Row],[Educational Service District]]&lt;&gt;"NULL", FullyVaccinated[[#This Row],[Educational Service District]], "")</f>
        <v>Educational Service District 101</v>
      </c>
      <c r="B69" s="74" t="str">
        <f>IF(FullyVaccinated[[#This Row],[County]]&lt;&gt;"NULL", FullyVaccinated[[#This Row],[County]], "")</f>
        <v>Spokane</v>
      </c>
      <c r="C69" s="74" t="str">
        <f>FullyVaccinated[[#This Row],[Organization Name ]]</f>
        <v>Educational Service District 101</v>
      </c>
      <c r="D69" s="81" t="s">
        <v>422</v>
      </c>
      <c r="E69" s="98">
        <f>FullyVaccinated[[#This Row],[Classroom, Building, &amp; District/Central Office N-Size]]</f>
        <v>174</v>
      </c>
      <c r="F69" s="99"/>
      <c r="G69" s="100"/>
      <c r="H69" s="77">
        <f>FullyVaccinated[[#This Row],[Organization Overall N-Size]]</f>
        <v>174</v>
      </c>
      <c r="I69" s="78" t="str">
        <f>IF(FullyVaccinated[[#This Row],[Data Quality Flag]]&lt;&gt;"NULL",FullyVaccinated[[#This Row],[Data Quality Flag]], "")</f>
        <v/>
      </c>
    </row>
    <row r="70" spans="1:9" ht="28.5" customHeight="1" x14ac:dyDescent="0.2">
      <c r="A70" s="73" t="str">
        <f>IF(FullyVaccinated[[#This Row],[Educational Service District]]&lt;&gt;"NULL", FullyVaccinated[[#This Row],[Educational Service District]], "")</f>
        <v>Educational Service District 105</v>
      </c>
      <c r="B70" s="74" t="str">
        <f>IF(FullyVaccinated[[#This Row],[County]]&lt;&gt;"NULL", FullyVaccinated[[#This Row],[County]], "")</f>
        <v>Yakima</v>
      </c>
      <c r="C70" s="74" t="str">
        <f>FullyVaccinated[[#This Row],[Organization Name ]]</f>
        <v>Educational Service District 105</v>
      </c>
      <c r="D70" s="81" t="s">
        <v>422</v>
      </c>
      <c r="E70" s="98">
        <f>FullyVaccinated[[#This Row],[Classroom, Building, &amp; District/Central Office N-Size]]</f>
        <v>190</v>
      </c>
      <c r="F70" s="99"/>
      <c r="G70" s="100"/>
      <c r="H70" s="77">
        <f>FullyVaccinated[[#This Row],[Organization Overall N-Size]]</f>
        <v>190</v>
      </c>
      <c r="I70" s="78" t="str">
        <f>IF(FullyVaccinated[[#This Row],[Data Quality Flag]]&lt;&gt;"NULL",FullyVaccinated[[#This Row],[Data Quality Flag]], "")</f>
        <v/>
      </c>
    </row>
    <row r="71" spans="1:9" ht="28.5" customHeight="1" x14ac:dyDescent="0.2">
      <c r="A71" s="73" t="str">
        <f>IF(FullyVaccinated[[#This Row],[Educational Service District]]&lt;&gt;"NULL", FullyVaccinated[[#This Row],[Educational Service District]], "")</f>
        <v>Educational Service District 112</v>
      </c>
      <c r="B71" s="74" t="str">
        <f>IF(FullyVaccinated[[#This Row],[County]]&lt;&gt;"NULL", FullyVaccinated[[#This Row],[County]], "")</f>
        <v>Clark</v>
      </c>
      <c r="C71" s="74" t="str">
        <f>FullyVaccinated[[#This Row],[Organization Name ]]</f>
        <v>Educational Service District 112</v>
      </c>
      <c r="D71" s="81" t="s">
        <v>422</v>
      </c>
      <c r="E71" s="98">
        <f>FullyVaccinated[[#This Row],[Classroom, Building, &amp; District/Central Office N-Size]]</f>
        <v>636</v>
      </c>
      <c r="F71" s="99"/>
      <c r="G71" s="100"/>
      <c r="H71" s="77">
        <f>FullyVaccinated[[#This Row],[Organization Overall N-Size]]</f>
        <v>636</v>
      </c>
      <c r="I71" s="78" t="str">
        <f>IF(FullyVaccinated[[#This Row],[Data Quality Flag]]&lt;&gt;"NULL",FullyVaccinated[[#This Row],[Data Quality Flag]], "")</f>
        <v/>
      </c>
    </row>
    <row r="72" spans="1:9" ht="28.5" customHeight="1" x14ac:dyDescent="0.2">
      <c r="A72" s="73" t="str">
        <f>IF(FullyVaccinated[[#This Row],[Educational Service District]]&lt;&gt;"NULL", FullyVaccinated[[#This Row],[Educational Service District]], "")</f>
        <v>Educational Service District 113</v>
      </c>
      <c r="B72" s="74" t="str">
        <f>IF(FullyVaccinated[[#This Row],[County]]&lt;&gt;"NULL", FullyVaccinated[[#This Row],[County]], "")</f>
        <v>Thurston</v>
      </c>
      <c r="C72" s="74" t="str">
        <f>FullyVaccinated[[#This Row],[Organization Name ]]</f>
        <v>Educational Service District 113</v>
      </c>
      <c r="D72" s="81" t="s">
        <v>422</v>
      </c>
      <c r="E72" s="98">
        <f>FullyVaccinated[[#This Row],[Classroom, Building, &amp; District/Central Office N-Size]]</f>
        <v>363</v>
      </c>
      <c r="F72" s="99"/>
      <c r="G72" s="100"/>
      <c r="H72" s="77">
        <f>FullyVaccinated[[#This Row],[Organization Overall N-Size]]</f>
        <v>363</v>
      </c>
      <c r="I72" s="78" t="str">
        <f>IF(FullyVaccinated[[#This Row],[Data Quality Flag]]&lt;&gt;"NULL",FullyVaccinated[[#This Row],[Data Quality Flag]], "")</f>
        <v/>
      </c>
    </row>
    <row r="73" spans="1:9" ht="28.5" customHeight="1" x14ac:dyDescent="0.2">
      <c r="A73" s="73" t="str">
        <f>IF(FullyVaccinated[[#This Row],[Educational Service District]]&lt;&gt;"NULL", FullyVaccinated[[#This Row],[Educational Service District]], "")</f>
        <v>Educational Service District 114</v>
      </c>
      <c r="B73" s="74" t="str">
        <f>IF(FullyVaccinated[[#This Row],[County]]&lt;&gt;"NULL", FullyVaccinated[[#This Row],[County]], "")</f>
        <v>Kitsap</v>
      </c>
      <c r="C73" s="74" t="str">
        <f>FullyVaccinated[[#This Row],[Organization Name ]]</f>
        <v>Educational Service District 114</v>
      </c>
      <c r="D73" s="81" t="s">
        <v>422</v>
      </c>
      <c r="E73" s="98">
        <f>FullyVaccinated[[#This Row],[Classroom, Building, &amp; District/Central Office N-Size]]</f>
        <v>192</v>
      </c>
      <c r="F73" s="99"/>
      <c r="G73" s="100"/>
      <c r="H73" s="77">
        <f>FullyVaccinated[[#This Row],[Organization Overall N-Size]]</f>
        <v>192</v>
      </c>
      <c r="I73" s="78" t="str">
        <f>IF(FullyVaccinated[[#This Row],[Data Quality Flag]]&lt;&gt;"NULL",FullyVaccinated[[#This Row],[Data Quality Flag]], "")</f>
        <v/>
      </c>
    </row>
    <row r="74" spans="1:9" ht="28.5" customHeight="1" x14ac:dyDescent="0.2">
      <c r="A74" s="73" t="str">
        <f>IF(FullyVaccinated[[#This Row],[Educational Service District]]&lt;&gt;"NULL", FullyVaccinated[[#This Row],[Educational Service District]], "")</f>
        <v>Educational Service District 121</v>
      </c>
      <c r="B74" s="74" t="str">
        <f>IF(FullyVaccinated[[#This Row],[County]]&lt;&gt;"NULL", FullyVaccinated[[#This Row],[County]], "")</f>
        <v>King</v>
      </c>
      <c r="C74" s="74" t="str">
        <f>FullyVaccinated[[#This Row],[Organization Name ]]</f>
        <v>Educational Service District 121</v>
      </c>
      <c r="D74" s="81" t="s">
        <v>422</v>
      </c>
      <c r="E74" s="98">
        <f>FullyVaccinated[[#This Row],[Classroom, Building, &amp; District/Central Office N-Size]]</f>
        <v>413</v>
      </c>
      <c r="F74" s="99"/>
      <c r="G74" s="100"/>
      <c r="H74" s="77">
        <f>FullyVaccinated[[#This Row],[Organization Overall N-Size]]</f>
        <v>413</v>
      </c>
      <c r="I74" s="78" t="str">
        <f>IF(FullyVaccinated[[#This Row],[Data Quality Flag]]&lt;&gt;"NULL",FullyVaccinated[[#This Row],[Data Quality Flag]], "")</f>
        <v/>
      </c>
    </row>
    <row r="75" spans="1:9" ht="28.5" customHeight="1" x14ac:dyDescent="0.2">
      <c r="A75" s="73" t="str">
        <f>IF(FullyVaccinated[[#This Row],[Educational Service District]]&lt;&gt;"NULL", FullyVaccinated[[#This Row],[Educational Service District]], "")</f>
        <v>Educational Service District 123</v>
      </c>
      <c r="B75" s="74" t="str">
        <f>IF(FullyVaccinated[[#This Row],[County]]&lt;&gt;"NULL", FullyVaccinated[[#This Row],[County]], "")</f>
        <v>Franklin</v>
      </c>
      <c r="C75" s="74" t="str">
        <f>FullyVaccinated[[#This Row],[Organization Name ]]</f>
        <v>Educational Service District 123</v>
      </c>
      <c r="D75" s="81" t="s">
        <v>422</v>
      </c>
      <c r="E75" s="98">
        <f>FullyVaccinated[[#This Row],[Classroom, Building, &amp; District/Central Office N-Size]]</f>
        <v>215</v>
      </c>
      <c r="F75" s="99"/>
      <c r="G75" s="100"/>
      <c r="H75" s="77">
        <f>FullyVaccinated[[#This Row],[Organization Overall N-Size]]</f>
        <v>215</v>
      </c>
      <c r="I75" s="78" t="str">
        <f>IF(FullyVaccinated[[#This Row],[Data Quality Flag]]&lt;&gt;"NULL",FullyVaccinated[[#This Row],[Data Quality Flag]], "")</f>
        <v/>
      </c>
    </row>
    <row r="76" spans="1:9" ht="28.5" customHeight="1" x14ac:dyDescent="0.2">
      <c r="A76" s="73" t="str">
        <f>IF(FullyVaccinated[[#This Row],[Educational Service District]]&lt;&gt;"NULL", FullyVaccinated[[#This Row],[Educational Service District]], "")</f>
        <v>Educational Service District 171</v>
      </c>
      <c r="B76" s="74" t="str">
        <f>IF(FullyVaccinated[[#This Row],[County]]&lt;&gt;"NULL", FullyVaccinated[[#This Row],[County]], "")</f>
        <v>Chelan</v>
      </c>
      <c r="C76" s="74" t="str">
        <f>FullyVaccinated[[#This Row],[Organization Name ]]</f>
        <v>Educational Service District 171</v>
      </c>
      <c r="D76" s="81" t="s">
        <v>422</v>
      </c>
      <c r="E76" s="98">
        <f>FullyVaccinated[[#This Row],[Classroom, Building, &amp; District/Central Office N-Size]]</f>
        <v>136</v>
      </c>
      <c r="F76" s="99"/>
      <c r="G76" s="100"/>
      <c r="H76" s="77">
        <f>FullyVaccinated[[#This Row],[Organization Overall N-Size]]</f>
        <v>136</v>
      </c>
      <c r="I76" s="78" t="str">
        <f>IF(FullyVaccinated[[#This Row],[Data Quality Flag]]&lt;&gt;"NULL",FullyVaccinated[[#This Row],[Data Quality Flag]], "")</f>
        <v/>
      </c>
    </row>
    <row r="77" spans="1:9" ht="28.5" customHeight="1" x14ac:dyDescent="0.2">
      <c r="A77" s="73" t="str">
        <f>IF(FullyVaccinated[[#This Row],[Educational Service District]]&lt;&gt;"NULL", FullyVaccinated[[#This Row],[Educational Service District]], "")</f>
        <v>Educational Service District 189</v>
      </c>
      <c r="B77" s="74" t="str">
        <f>IF(FullyVaccinated[[#This Row],[County]]&lt;&gt;"NULL", FullyVaccinated[[#This Row],[County]], "")</f>
        <v>Skagit</v>
      </c>
      <c r="C77" s="74" t="str">
        <f>FullyVaccinated[[#This Row],[Organization Name ]]</f>
        <v>Educational Service District 189</v>
      </c>
      <c r="D77" s="81" t="s">
        <v>422</v>
      </c>
      <c r="E77" s="98">
        <f>FullyVaccinated[[#This Row],[Classroom, Building, &amp; District/Central Office N-Size]]</f>
        <v>200</v>
      </c>
      <c r="F77" s="99"/>
      <c r="G77" s="100"/>
      <c r="H77" s="77">
        <f>FullyVaccinated[[#This Row],[Organization Overall N-Size]]</f>
        <v>200</v>
      </c>
      <c r="I77" s="78" t="str">
        <f>IF(FullyVaccinated[[#This Row],[Data Quality Flag]]&lt;&gt;"NULL",FullyVaccinated[[#This Row],[Data Quality Flag]], "")</f>
        <v/>
      </c>
    </row>
    <row r="78" spans="1:9" ht="28.5" customHeight="1" x14ac:dyDescent="0.2">
      <c r="A78" s="73" t="str">
        <f>IF(FullyVaccinated[[#This Row],[Educational Service District]]&lt;&gt;"NULL", FullyVaccinated[[#This Row],[Educational Service District]], "")</f>
        <v>Educational Service District 105</v>
      </c>
      <c r="B78" s="74" t="str">
        <f>IF(FullyVaccinated[[#This Row],[County]]&lt;&gt;"NULL", FullyVaccinated[[#This Row],[County]], "")</f>
        <v>Kittitas</v>
      </c>
      <c r="C78" s="74" t="str">
        <f>FullyVaccinated[[#This Row],[Organization Name ]]</f>
        <v>Ellensburg School District</v>
      </c>
      <c r="D78" s="75" t="s">
        <v>422</v>
      </c>
      <c r="E78" s="76">
        <f>FullyVaccinated[[#This Row],[Classroom N-Size]]</f>
        <v>295</v>
      </c>
      <c r="F78" s="80">
        <f>FullyVaccinated[[#This Row],[Building N-Size]]</f>
        <v>50</v>
      </c>
      <c r="G78" s="79">
        <f>FullyVaccinated[[#This Row],[District/Central Office N-Size]]</f>
        <v>69</v>
      </c>
      <c r="H78" s="77">
        <f>FullyVaccinated[[#This Row],[Organization Overall N-Size]]</f>
        <v>414</v>
      </c>
      <c r="I78" s="78" t="str">
        <f>IF(FullyVaccinated[[#This Row],[Data Quality Flag]]&lt;&gt;"NULL",FullyVaccinated[[#This Row],[Data Quality Flag]], "")</f>
        <v/>
      </c>
    </row>
    <row r="79" spans="1:9" ht="28.5" customHeight="1" x14ac:dyDescent="0.2">
      <c r="A79" s="73" t="str">
        <f>IF(FullyVaccinated[[#This Row],[Educational Service District]]&lt;&gt;"NULL", FullyVaccinated[[#This Row],[Educational Service District]], "")</f>
        <v>Capital Region ESD 113</v>
      </c>
      <c r="B79" s="74" t="str">
        <f>IF(FullyVaccinated[[#This Row],[County]]&lt;&gt;"NULL", FullyVaccinated[[#This Row],[County]], "")</f>
        <v>Grays Harbor</v>
      </c>
      <c r="C79" s="74" t="str">
        <f>FullyVaccinated[[#This Row],[Organization Name ]]</f>
        <v>Elma School District</v>
      </c>
      <c r="D79" s="75" t="s">
        <v>422</v>
      </c>
      <c r="E79" s="76">
        <f>FullyVaccinated[[#This Row],[Classroom N-Size]]</f>
        <v>141</v>
      </c>
      <c r="F79" s="76">
        <f>FullyVaccinated[[#This Row],[Building N-Size]]</f>
        <v>97</v>
      </c>
      <c r="G79" s="79">
        <f>FullyVaccinated[[#This Row],[District/Central Office N-Size]]</f>
        <v>35</v>
      </c>
      <c r="H79" s="77">
        <f>FullyVaccinated[[#This Row],[Organization Overall N-Size]]</f>
        <v>273</v>
      </c>
      <c r="I79" s="78" t="str">
        <f>IF(FullyVaccinated[[#This Row],[Data Quality Flag]]&lt;&gt;"NULL",FullyVaccinated[[#This Row],[Data Quality Flag]], "")</f>
        <v/>
      </c>
    </row>
    <row r="80" spans="1:9" ht="28.5" customHeight="1" x14ac:dyDescent="0.2">
      <c r="A80" s="73" t="str">
        <f>IF(FullyVaccinated[[#This Row],[Educational Service District]]&lt;&gt;"NULL", FullyVaccinated[[#This Row],[Educational Service District]], "")</f>
        <v>Educational Service District 101</v>
      </c>
      <c r="B80" s="74" t="str">
        <f>IF(FullyVaccinated[[#This Row],[County]]&lt;&gt;"NULL", FullyVaccinated[[#This Row],[County]], "")</f>
        <v>Whitman</v>
      </c>
      <c r="C80" s="74" t="str">
        <f>FullyVaccinated[[#This Row],[Organization Name ]]</f>
        <v>Endicott School District</v>
      </c>
      <c r="D80" s="75" t="s">
        <v>422</v>
      </c>
      <c r="E80" s="76">
        <f>FullyVaccinated[[#This Row],[Classroom N-Size]]</f>
        <v>19</v>
      </c>
      <c r="F80" s="98">
        <f>FullyVaccinated[[#This Row],[Building &amp; District/Central Office N-Size]]</f>
        <v>22</v>
      </c>
      <c r="G80" s="100"/>
      <c r="H80" s="77">
        <f>FullyVaccinated[[#This Row],[Organization Overall N-Size]]</f>
        <v>41</v>
      </c>
      <c r="I80" s="78" t="str">
        <f>IF(FullyVaccinated[[#This Row],[Data Quality Flag]]&lt;&gt;"NULL",FullyVaccinated[[#This Row],[Data Quality Flag]], "")</f>
        <v/>
      </c>
    </row>
    <row r="81" spans="1:9" ht="28.5" customHeight="1" x14ac:dyDescent="0.2">
      <c r="A81" s="73" t="str">
        <f>IF(FullyVaccinated[[#This Row],[Educational Service District]]&lt;&gt;"NULL", FullyVaccinated[[#This Row],[Educational Service District]], "")</f>
        <v>North Central Educational Service District 171</v>
      </c>
      <c r="B81" s="74" t="str">
        <f>IF(FullyVaccinated[[#This Row],[County]]&lt;&gt;"NULL", FullyVaccinated[[#This Row],[County]], "")</f>
        <v>Chelan</v>
      </c>
      <c r="C81" s="74" t="str">
        <f>FullyVaccinated[[#This Row],[Organization Name ]]</f>
        <v>Entiat &amp; Stehekin School Districts</v>
      </c>
      <c r="D81" s="75" t="s">
        <v>422</v>
      </c>
      <c r="E81" s="76">
        <f>FullyVaccinated[[#This Row],[Classroom N-Size]]</f>
        <v>37</v>
      </c>
      <c r="F81" s="80">
        <f>FullyVaccinated[[#This Row],[Building N-Size]]</f>
        <v>14</v>
      </c>
      <c r="G81" s="79">
        <f>FullyVaccinated[[#This Row],[District/Central Office N-Size]]</f>
        <v>13</v>
      </c>
      <c r="H81" s="77">
        <f>FullyVaccinated[[#This Row],[Organization Overall N-Size]]</f>
        <v>64</v>
      </c>
      <c r="I81" s="78" t="str">
        <f>IF(FullyVaccinated[[#This Row],[Data Quality Flag]]&lt;&gt;"NULL",FullyVaccinated[[#This Row],[Data Quality Flag]], "")</f>
        <v/>
      </c>
    </row>
    <row r="82" spans="1:9" ht="28.5" customHeight="1" x14ac:dyDescent="0.2">
      <c r="A82" s="73" t="str">
        <f>IF(FullyVaccinated[[#This Row],[Educational Service District]]&lt;&gt;"NULL", FullyVaccinated[[#This Row],[Educational Service District]], "")</f>
        <v>Puget Sound Educational Service District 121</v>
      </c>
      <c r="B82" s="74" t="str">
        <f>IF(FullyVaccinated[[#This Row],[County]]&lt;&gt;"NULL", FullyVaccinated[[#This Row],[County]], "")</f>
        <v>King</v>
      </c>
      <c r="C82" s="74" t="str">
        <f>FullyVaccinated[[#This Row],[Organization Name ]]</f>
        <v>Enumclaw School District</v>
      </c>
      <c r="D82" s="75" t="s">
        <v>422</v>
      </c>
      <c r="E82" s="76">
        <f>FullyVaccinated[[#This Row],[Classroom N-Size]]</f>
        <v>364</v>
      </c>
      <c r="F82" s="80">
        <f>FullyVaccinated[[#This Row],[Building N-Size]]</f>
        <v>185</v>
      </c>
      <c r="G82" s="79">
        <f>FullyVaccinated[[#This Row],[District/Central Office N-Size]]</f>
        <v>89</v>
      </c>
      <c r="H82" s="77">
        <f>FullyVaccinated[[#This Row],[Organization Overall N-Size]]</f>
        <v>638</v>
      </c>
      <c r="I82" s="78" t="str">
        <f>IF(FullyVaccinated[[#This Row],[Data Quality Flag]]&lt;&gt;"NULL",FullyVaccinated[[#This Row],[Data Quality Flag]], "")</f>
        <v/>
      </c>
    </row>
    <row r="83" spans="1:9" ht="28.5" customHeight="1" x14ac:dyDescent="0.2">
      <c r="A83" s="73" t="str">
        <f>IF(FullyVaccinated[[#This Row],[Educational Service District]]&lt;&gt;"NULL", FullyVaccinated[[#This Row],[Educational Service District]], "")</f>
        <v>North Central Educational Service District 171</v>
      </c>
      <c r="B83" s="74" t="str">
        <f>IF(FullyVaccinated[[#This Row],[County]]&lt;&gt;"NULL", FullyVaccinated[[#This Row],[County]], "")</f>
        <v>Grant</v>
      </c>
      <c r="C83" s="74" t="str">
        <f>FullyVaccinated[[#This Row],[Organization Name ]]</f>
        <v>Ephrata School District</v>
      </c>
      <c r="D83" s="75" t="s">
        <v>422</v>
      </c>
      <c r="E83" s="76">
        <f>FullyVaccinated[[#This Row],[Classroom N-Size]]</f>
        <v>216</v>
      </c>
      <c r="F83" s="76">
        <f>FullyVaccinated[[#This Row],[Building N-Size]]</f>
        <v>70</v>
      </c>
      <c r="G83" s="79">
        <f>FullyVaccinated[[#This Row],[District/Central Office N-Size]]</f>
        <v>63</v>
      </c>
      <c r="H83" s="82">
        <f>FullyVaccinated[[#This Row],[Organization Overall N-Size]]</f>
        <v>349</v>
      </c>
      <c r="I83" s="83" t="str">
        <f>IF(FullyVaccinated[[#This Row],[Data Quality Flag]]&lt;&gt;"NULL",FullyVaccinated[[#This Row],[Data Quality Flag]], "")</f>
        <v/>
      </c>
    </row>
    <row r="84" spans="1:9" ht="28.5" customHeight="1" x14ac:dyDescent="0.2">
      <c r="A84" s="73" t="str">
        <f>IF(FullyVaccinated[[#This Row],[Educational Service District]]&lt;&gt;"NULL", FullyVaccinated[[#This Row],[Educational Service District]], "")</f>
        <v>Capital Region ESD 113</v>
      </c>
      <c r="B84" s="74" t="str">
        <f>IF(FullyVaccinated[[#This Row],[County]]&lt;&gt;"NULL", FullyVaccinated[[#This Row],[County]], "")</f>
        <v>Lewis</v>
      </c>
      <c r="C84" s="74" t="str">
        <f>FullyVaccinated[[#This Row],[Organization Name ]]</f>
        <v>Evaline School District</v>
      </c>
      <c r="D84" s="81" t="s">
        <v>422</v>
      </c>
      <c r="E84" s="98">
        <f>FullyVaccinated[[#This Row],[Classroom, Building, &amp; District/Central Office N-Size]]</f>
        <v>12</v>
      </c>
      <c r="F84" s="99"/>
      <c r="G84" s="100"/>
      <c r="H84" s="77">
        <f>FullyVaccinated[[#This Row],[Organization Overall N-Size]]</f>
        <v>12</v>
      </c>
      <c r="I84" s="78" t="str">
        <f>IF(FullyVaccinated[[#This Row],[Data Quality Flag]]&lt;&gt;"NULL",FullyVaccinated[[#This Row],[Data Quality Flag]], "")</f>
        <v/>
      </c>
    </row>
    <row r="85" spans="1:9" ht="28.5" customHeight="1" x14ac:dyDescent="0.2">
      <c r="A85" s="73" t="str">
        <f>IF(FullyVaccinated[[#This Row],[Educational Service District]]&lt;&gt;"NULL", FullyVaccinated[[#This Row],[Educational Service District]], "")</f>
        <v>Northwest Educational Service District 189</v>
      </c>
      <c r="B85" s="74" t="str">
        <f>IF(FullyVaccinated[[#This Row],[County]]&lt;&gt;"NULL", FullyVaccinated[[#This Row],[County]], "")</f>
        <v>Snohomish</v>
      </c>
      <c r="C85" s="74" t="str">
        <f>FullyVaccinated[[#This Row],[Organization Name ]]</f>
        <v>Everett School District</v>
      </c>
      <c r="D85" s="75" t="s">
        <v>422</v>
      </c>
      <c r="E85" s="76">
        <f>FullyVaccinated[[#This Row],[Classroom N-Size]]</f>
        <v>1616</v>
      </c>
      <c r="F85" s="80">
        <f>FullyVaccinated[[#This Row],[Building N-Size]]</f>
        <v>497</v>
      </c>
      <c r="G85" s="79">
        <f>FullyVaccinated[[#This Row],[District/Central Office N-Size]]</f>
        <v>460</v>
      </c>
      <c r="H85" s="77">
        <f>FullyVaccinated[[#This Row],[Organization Overall N-Size]]</f>
        <v>2573</v>
      </c>
      <c r="I85" s="78" t="str">
        <f>IF(FullyVaccinated[[#This Row],[Data Quality Flag]]&lt;&gt;"NULL",FullyVaccinated[[#This Row],[Data Quality Flag]], "")</f>
        <v/>
      </c>
    </row>
    <row r="86" spans="1:9" ht="28.5" customHeight="1" x14ac:dyDescent="0.2">
      <c r="A86" s="73" t="str">
        <f>IF(FullyVaccinated[[#This Row],[Educational Service District]]&lt;&gt;"NULL", FullyVaccinated[[#This Row],[Educational Service District]], "")</f>
        <v>Educational Service District 112</v>
      </c>
      <c r="B86" s="74" t="str">
        <f>IF(FullyVaccinated[[#This Row],[County]]&lt;&gt;"NULL", FullyVaccinated[[#This Row],[County]], "")</f>
        <v>Clark</v>
      </c>
      <c r="C86" s="74" t="str">
        <f>FullyVaccinated[[#This Row],[Organization Name ]]</f>
        <v>Evergreen School District (Clark)</v>
      </c>
      <c r="D86" s="75" t="s">
        <v>422</v>
      </c>
      <c r="E86" s="76">
        <f>FullyVaccinated[[#This Row],[Classroom N-Size]]</f>
        <v>2273</v>
      </c>
      <c r="F86" s="80">
        <f>FullyVaccinated[[#This Row],[Building N-Size]]</f>
        <v>636</v>
      </c>
      <c r="G86" s="79">
        <f>FullyVaccinated[[#This Row],[District/Central Office N-Size]]</f>
        <v>540</v>
      </c>
      <c r="H86" s="77">
        <f>FullyVaccinated[[#This Row],[Organization Overall N-Size]]</f>
        <v>3449</v>
      </c>
      <c r="I86" s="78" t="str">
        <f>IF(FullyVaccinated[[#This Row],[Data Quality Flag]]&lt;&gt;"NULL",FullyVaccinated[[#This Row],[Data Quality Flag]], "")</f>
        <v/>
      </c>
    </row>
    <row r="87" spans="1:9" ht="28.5" customHeight="1" x14ac:dyDescent="0.2">
      <c r="A87" s="73" t="str">
        <f>IF(FullyVaccinated[[#This Row],[Educational Service District]]&lt;&gt;"NULL", FullyVaccinated[[#This Row],[Educational Service District]], "")</f>
        <v>Educational Service District 101</v>
      </c>
      <c r="B87" s="74" t="str">
        <f>IF(FullyVaccinated[[#This Row],[County]]&lt;&gt;"NULL", FullyVaccinated[[#This Row],[County]], "")</f>
        <v>Stevens</v>
      </c>
      <c r="C87" s="74" t="str">
        <f>FullyVaccinated[[#This Row],[Organization Name ]]</f>
        <v>Evergreen School District (Stevens)</v>
      </c>
      <c r="D87" s="75" t="s">
        <v>422</v>
      </c>
      <c r="E87" s="98">
        <f>FullyVaccinated[[#This Row],[Classroom, Building, &amp; District/Central Office N-Size]]</f>
        <v>17</v>
      </c>
      <c r="F87" s="99"/>
      <c r="G87" s="100"/>
      <c r="H87" s="77">
        <f>FullyVaccinated[[#This Row],[Organization Overall N-Size]]</f>
        <v>17</v>
      </c>
      <c r="I87" s="78" t="str">
        <f>IF(FullyVaccinated[[#This Row],[Data Quality Flag]]&lt;&gt;"NULL",FullyVaccinated[[#This Row],[Data Quality Flag]], "")</f>
        <v/>
      </c>
    </row>
    <row r="88" spans="1:9" ht="28.5" customHeight="1" x14ac:dyDescent="0.2">
      <c r="A88" s="73" t="str">
        <f>IF(FullyVaccinated[[#This Row],[Educational Service District]]&lt;&gt;"NULL", FullyVaccinated[[#This Row],[Educational Service District]], "")</f>
        <v>Puget Sound Educational Service District 121</v>
      </c>
      <c r="B88" s="74" t="str">
        <f>IF(FullyVaccinated[[#This Row],[County]]&lt;&gt;"NULL", FullyVaccinated[[#This Row],[County]], "")</f>
        <v>King</v>
      </c>
      <c r="C88" s="74" t="str">
        <f>FullyVaccinated[[#This Row],[Organization Name ]]</f>
        <v>Federal Way School District</v>
      </c>
      <c r="D88" s="75" t="s">
        <v>422</v>
      </c>
      <c r="E88" s="76">
        <f>FullyVaccinated[[#This Row],[Classroom N-Size]]</f>
        <v>1834</v>
      </c>
      <c r="F88" s="80">
        <f>FullyVaccinated[[#This Row],[Building N-Size]]</f>
        <v>692</v>
      </c>
      <c r="G88" s="79">
        <f>FullyVaccinated[[#This Row],[District/Central Office N-Size]]</f>
        <v>359</v>
      </c>
      <c r="H88" s="77">
        <f>FullyVaccinated[[#This Row],[Organization Overall N-Size]]</f>
        <v>2885</v>
      </c>
      <c r="I88" s="78" t="str">
        <f>IF(FullyVaccinated[[#This Row],[Data Quality Flag]]&lt;&gt;"NULL",FullyVaccinated[[#This Row],[Data Quality Flag]], "")</f>
        <v/>
      </c>
    </row>
    <row r="89" spans="1:9" ht="28.5" customHeight="1" x14ac:dyDescent="0.2">
      <c r="A89" s="73" t="str">
        <f>IF(FullyVaccinated[[#This Row],[Educational Service District]]&lt;&gt;"NULL", FullyVaccinated[[#This Row],[Educational Service District]], "")</f>
        <v>Northwest Educational Service District 189</v>
      </c>
      <c r="B89" s="74" t="str">
        <f>IF(FullyVaccinated[[#This Row],[County]]&lt;&gt;"NULL", FullyVaccinated[[#This Row],[County]], "")</f>
        <v>Whatcom</v>
      </c>
      <c r="C89" s="74" t="str">
        <f>FullyVaccinated[[#This Row],[Organization Name ]]</f>
        <v>Ferndale School District</v>
      </c>
      <c r="D89" s="75" t="s">
        <v>422</v>
      </c>
      <c r="E89" s="76">
        <f>FullyVaccinated[[#This Row],[Classroom N-Size]]</f>
        <v>442</v>
      </c>
      <c r="F89" s="76">
        <f>FullyVaccinated[[#This Row],[Building N-Size]]</f>
        <v>184</v>
      </c>
      <c r="G89" s="79">
        <f>FullyVaccinated[[#This Row],[District/Central Office N-Size]]</f>
        <v>44</v>
      </c>
      <c r="H89" s="77">
        <f>FullyVaccinated[[#This Row],[Organization Overall N-Size]]</f>
        <v>670</v>
      </c>
      <c r="I89" s="78" t="str">
        <f>IF(FullyVaccinated[[#This Row],[Data Quality Flag]]&lt;&gt;"NULL",FullyVaccinated[[#This Row],[Data Quality Flag]], "")</f>
        <v/>
      </c>
    </row>
    <row r="90" spans="1:9" ht="28.5" customHeight="1" x14ac:dyDescent="0.2">
      <c r="A90" s="73" t="str">
        <f>IF(FullyVaccinated[[#This Row],[Educational Service District]]&lt;&gt;"NULL", FullyVaccinated[[#This Row],[Educational Service District]], "")</f>
        <v>Puget Sound Educational Service District 121</v>
      </c>
      <c r="B90" s="74" t="str">
        <f>IF(FullyVaccinated[[#This Row],[County]]&lt;&gt;"NULL", FullyVaccinated[[#This Row],[County]], "")</f>
        <v>Pierce</v>
      </c>
      <c r="C90" s="74" t="str">
        <f>FullyVaccinated[[#This Row],[Organization Name ]]</f>
        <v>Fife School District</v>
      </c>
      <c r="D90" s="75" t="s">
        <v>422</v>
      </c>
      <c r="E90" s="76">
        <f>FullyVaccinated[[#This Row],[Classroom N-Size]]</f>
        <v>297</v>
      </c>
      <c r="F90" s="80">
        <f>FullyVaccinated[[#This Row],[Building N-Size]]</f>
        <v>134</v>
      </c>
      <c r="G90" s="79">
        <f>FullyVaccinated[[#This Row],[District/Central Office N-Size]]</f>
        <v>89</v>
      </c>
      <c r="H90" s="77">
        <f>FullyVaccinated[[#This Row],[Organization Overall N-Size]]</f>
        <v>520</v>
      </c>
      <c r="I90" s="78" t="str">
        <f>IF(FullyVaccinated[[#This Row],[Data Quality Flag]]&lt;&gt;"NULL",FullyVaccinated[[#This Row],[Data Quality Flag]], "")</f>
        <v/>
      </c>
    </row>
    <row r="91" spans="1:9" ht="28.5" customHeight="1" x14ac:dyDescent="0.2">
      <c r="A91" s="73" t="str">
        <f>IF(FullyVaccinated[[#This Row],[Educational Service District]]&lt;&gt;"NULL", FullyVaccinated[[#This Row],[Educational Service District]], "")</f>
        <v>Educational Service District 123</v>
      </c>
      <c r="B91" s="74" t="str">
        <f>IF(FullyVaccinated[[#This Row],[County]]&lt;&gt;"NULL", FullyVaccinated[[#This Row],[County]], "")</f>
        <v>Benton</v>
      </c>
      <c r="C91" s="74" t="str">
        <f>FullyVaccinated[[#This Row],[Organization Name ]]</f>
        <v>Finley School District</v>
      </c>
      <c r="D91" s="75" t="s">
        <v>422</v>
      </c>
      <c r="E91" s="76">
        <f>FullyVaccinated[[#This Row],[Classroom N-Size]]</f>
        <v>85</v>
      </c>
      <c r="F91" s="80">
        <f>FullyVaccinated[[#This Row],[Building N-Size]]</f>
        <v>45</v>
      </c>
      <c r="G91" s="79">
        <f>FullyVaccinated[[#This Row],[District/Central Office N-Size]]</f>
        <v>12</v>
      </c>
      <c r="H91" s="77">
        <f>FullyVaccinated[[#This Row],[Organization Overall N-Size]]</f>
        <v>142</v>
      </c>
      <c r="I91" s="78" t="str">
        <f>IF(FullyVaccinated[[#This Row],[Data Quality Flag]]&lt;&gt;"NULL",FullyVaccinated[[#This Row],[Data Quality Flag]], "")</f>
        <v/>
      </c>
    </row>
    <row r="92" spans="1:9" ht="28.5" customHeight="1" x14ac:dyDescent="0.2">
      <c r="A92" s="73" t="str">
        <f>IF(FullyVaccinated[[#This Row],[Educational Service District]]&lt;&gt;"NULL", FullyVaccinated[[#This Row],[Educational Service District]], "")</f>
        <v>Puget Sound Educational Service District 121</v>
      </c>
      <c r="B92" s="74" t="str">
        <f>IF(FullyVaccinated[[#This Row],[County]]&lt;&gt;"NULL", FullyVaccinated[[#This Row],[County]], "")</f>
        <v>Pierce</v>
      </c>
      <c r="C92" s="74" t="str">
        <f>FullyVaccinated[[#This Row],[Organization Name ]]</f>
        <v>Franklin Pierce School District</v>
      </c>
      <c r="D92" s="75" t="s">
        <v>422</v>
      </c>
      <c r="E92" s="76">
        <f>FullyVaccinated[[#This Row],[Classroom N-Size]]</f>
        <v>685</v>
      </c>
      <c r="F92" s="80">
        <f>FullyVaccinated[[#This Row],[Building N-Size]]</f>
        <v>206</v>
      </c>
      <c r="G92" s="79">
        <f>FullyVaccinated[[#This Row],[District/Central Office N-Size]]</f>
        <v>355</v>
      </c>
      <c r="H92" s="77">
        <f>FullyVaccinated[[#This Row],[Organization Overall N-Size]]</f>
        <v>1246</v>
      </c>
      <c r="I92" s="78" t="str">
        <f>IF(FullyVaccinated[[#This Row],[Data Quality Flag]]&lt;&gt;"NULL",FullyVaccinated[[#This Row],[Data Quality Flag]], "")</f>
        <v/>
      </c>
    </row>
    <row r="93" spans="1:9" ht="28.5" customHeight="1" x14ac:dyDescent="0.2">
      <c r="A93" s="73" t="str">
        <f>IF(FullyVaccinated[[#This Row],[Educational Service District]]&lt;&gt;"NULL", FullyVaccinated[[#This Row],[Educational Service District]], "")</f>
        <v>Educational Service District 101</v>
      </c>
      <c r="B93" s="74" t="str">
        <f>IF(FullyVaccinated[[#This Row],[County]]&lt;&gt;"NULL", FullyVaccinated[[#This Row],[County]], "")</f>
        <v>Spokane</v>
      </c>
      <c r="C93" s="74" t="str">
        <f>FullyVaccinated[[#This Row],[Organization Name ]]</f>
        <v>Freeman School District</v>
      </c>
      <c r="D93" s="75" t="s">
        <v>422</v>
      </c>
      <c r="E93" s="76">
        <f>FullyVaccinated[[#This Row],[Classroom N-Size]]</f>
        <v>77</v>
      </c>
      <c r="F93" s="76">
        <f>FullyVaccinated[[#This Row],[Building N-Size]]</f>
        <v>28</v>
      </c>
      <c r="G93" s="79">
        <f>FullyVaccinated[[#This Row],[District/Central Office N-Size]]</f>
        <v>18</v>
      </c>
      <c r="H93" s="77">
        <f>FullyVaccinated[[#This Row],[Organization Overall N-Size]]</f>
        <v>123</v>
      </c>
      <c r="I93" s="78" t="str">
        <f>IF(FullyVaccinated[[#This Row],[Data Quality Flag]]&lt;&gt;"NULL",FullyVaccinated[[#This Row],[Data Quality Flag]], "")</f>
        <v/>
      </c>
    </row>
    <row r="94" spans="1:9" ht="28.5" customHeight="1" x14ac:dyDescent="0.2">
      <c r="A94" s="73" t="str">
        <f>IF(FullyVaccinated[[#This Row],[Educational Service District]]&lt;&gt;"NULL", FullyVaccinated[[#This Row],[Educational Service District]], "")</f>
        <v>Educational Service District 101</v>
      </c>
      <c r="B94" s="74" t="str">
        <f>IF(FullyVaccinated[[#This Row],[County]]&lt;&gt;"NULL", FullyVaccinated[[#This Row],[County]], "")</f>
        <v>Whitman</v>
      </c>
      <c r="C94" s="74" t="str">
        <f>FullyVaccinated[[#This Row],[Organization Name ]]</f>
        <v>Garfield School District</v>
      </c>
      <c r="D94" s="75" t="s">
        <v>422</v>
      </c>
      <c r="E94" s="76">
        <f>FullyVaccinated[[#This Row],[Classroom N-Size]]</f>
        <v>21</v>
      </c>
      <c r="F94" s="98">
        <f>FullyVaccinated[[#This Row],[Building &amp; District/Central Office N-Size]]</f>
        <v>19</v>
      </c>
      <c r="G94" s="100"/>
      <c r="H94" s="77">
        <f>FullyVaccinated[[#This Row],[Organization Overall N-Size]]</f>
        <v>40</v>
      </c>
      <c r="I94" s="78" t="str">
        <f>IF(FullyVaccinated[[#This Row],[Data Quality Flag]]&lt;&gt;"NULL",FullyVaccinated[[#This Row],[Data Quality Flag]], "")</f>
        <v/>
      </c>
    </row>
    <row r="95" spans="1:9" ht="28.5" customHeight="1" x14ac:dyDescent="0.2">
      <c r="A95" s="73" t="str">
        <f>IF(FullyVaccinated[[#This Row],[Educational Service District]]&lt;&gt;"NULL", FullyVaccinated[[#This Row],[Educational Service District]], "")</f>
        <v>Educational Service District 112</v>
      </c>
      <c r="B95" s="74" t="str">
        <f>IF(FullyVaccinated[[#This Row],[County]]&lt;&gt;"NULL", FullyVaccinated[[#This Row],[County]], "")</f>
        <v>Klickitat</v>
      </c>
      <c r="C95" s="74" t="str">
        <f>FullyVaccinated[[#This Row],[Organization Name ]]</f>
        <v>Glenwood School District</v>
      </c>
      <c r="D95" s="75" t="s">
        <v>422</v>
      </c>
      <c r="E95" s="76">
        <f>FullyVaccinated[[#This Row],[Classroom N-Size]]</f>
        <v>15</v>
      </c>
      <c r="F95" s="98">
        <f>FullyVaccinated[[#This Row],[Building &amp; District/Central Office N-Size]]</f>
        <v>11</v>
      </c>
      <c r="G95" s="100"/>
      <c r="H95" s="77">
        <f>FullyVaccinated[[#This Row],[Organization Overall N-Size]]</f>
        <v>26</v>
      </c>
      <c r="I95" s="78" t="str">
        <f>IF(FullyVaccinated[[#This Row],[Data Quality Flag]]&lt;&gt;"NULL",FullyVaccinated[[#This Row],[Data Quality Flag]], "")</f>
        <v/>
      </c>
    </row>
    <row r="96" spans="1:9" ht="28.5" customHeight="1" x14ac:dyDescent="0.2">
      <c r="A96" s="73" t="str">
        <f>IF(FullyVaccinated[[#This Row],[Educational Service District]]&lt;&gt;"NULL", FullyVaccinated[[#This Row],[Educational Service District]], "")</f>
        <v>Educational Service District 105</v>
      </c>
      <c r="B96" s="74" t="str">
        <f>IF(FullyVaccinated[[#This Row],[County]]&lt;&gt;"NULL", FullyVaccinated[[#This Row],[County]], "")</f>
        <v>Klickitat</v>
      </c>
      <c r="C96" s="74" t="str">
        <f>FullyVaccinated[[#This Row],[Organization Name ]]</f>
        <v>Goldendale School District</v>
      </c>
      <c r="D96" s="75" t="s">
        <v>422</v>
      </c>
      <c r="E96" s="76">
        <f>FullyVaccinated[[#This Row],[Classroom N-Size]]</f>
        <v>82</v>
      </c>
      <c r="F96" s="98">
        <f>FullyVaccinated[[#This Row],[Building &amp; District/Central Office N-Size]]</f>
        <v>56</v>
      </c>
      <c r="G96" s="100"/>
      <c r="H96" s="77">
        <f>FullyVaccinated[[#This Row],[Organization Overall N-Size]]</f>
        <v>138</v>
      </c>
      <c r="I96" s="78" t="str">
        <f>IF(FullyVaccinated[[#This Row],[Data Quality Flag]]&lt;&gt;"NULL",FullyVaccinated[[#This Row],[Data Quality Flag]], "")</f>
        <v/>
      </c>
    </row>
    <row r="97" spans="1:9" ht="28.5" customHeight="1" x14ac:dyDescent="0.2">
      <c r="A97" s="73" t="str">
        <f>IF(FullyVaccinated[[#This Row],[Educational Service District]]&lt;&gt;"NULL", FullyVaccinated[[#This Row],[Educational Service District]], "")</f>
        <v>North Central Educational Service District 171</v>
      </c>
      <c r="B97" s="74" t="str">
        <f>IF(FullyVaccinated[[#This Row],[County]]&lt;&gt;"NULL", FullyVaccinated[[#This Row],[County]], "")</f>
        <v>Grant</v>
      </c>
      <c r="C97" s="74" t="str">
        <f>FullyVaccinated[[#This Row],[Organization Name ]]</f>
        <v>Grand Coulee Dam School District</v>
      </c>
      <c r="D97" s="81" t="s">
        <v>422</v>
      </c>
      <c r="E97" s="98">
        <f>FullyVaccinated[[#This Row],[Classroom, Building, &amp; District/Central Office N-Size]]</f>
        <v>130</v>
      </c>
      <c r="F97" s="99"/>
      <c r="G97" s="100"/>
      <c r="H97" s="77">
        <f>FullyVaccinated[[#This Row],[Organization Overall N-Size]]</f>
        <v>130</v>
      </c>
      <c r="I97" s="78" t="str">
        <f>IF(FullyVaccinated[[#This Row],[Data Quality Flag]]&lt;&gt;"NULL",FullyVaccinated[[#This Row],[Data Quality Flag]], "")</f>
        <v>Data reported is inconsistent with district S-275 Personnel Reporting</v>
      </c>
    </row>
    <row r="98" spans="1:9" ht="28.5" customHeight="1" x14ac:dyDescent="0.2">
      <c r="A98" s="73" t="str">
        <f>IF(FullyVaccinated[[#This Row],[Educational Service District]]&lt;&gt;"NULL", FullyVaccinated[[#This Row],[Educational Service District]], "")</f>
        <v>Educational Service District 105</v>
      </c>
      <c r="B98" s="74" t="str">
        <f>IF(FullyVaccinated[[#This Row],[County]]&lt;&gt;"NULL", FullyVaccinated[[#This Row],[County]], "")</f>
        <v>Yakima</v>
      </c>
      <c r="C98" s="74" t="str">
        <f>FullyVaccinated[[#This Row],[Organization Name ]]</f>
        <v>Grandview School District</v>
      </c>
      <c r="D98" s="75" t="s">
        <v>422</v>
      </c>
      <c r="E98" s="76">
        <f>FullyVaccinated[[#This Row],[Classroom N-Size]]</f>
        <v>353</v>
      </c>
      <c r="F98" s="76">
        <f>FullyVaccinated[[#This Row],[Building N-Size]]</f>
        <v>117</v>
      </c>
      <c r="G98" s="79">
        <f>FullyVaccinated[[#This Row],[District/Central Office N-Size]]</f>
        <v>127</v>
      </c>
      <c r="H98" s="77">
        <f>FullyVaccinated[[#This Row],[Organization Overall N-Size]]</f>
        <v>597</v>
      </c>
      <c r="I98" s="78" t="str">
        <f>IF(FullyVaccinated[[#This Row],[Data Quality Flag]]&lt;&gt;"NULL",FullyVaccinated[[#This Row],[Data Quality Flag]], "")</f>
        <v/>
      </c>
    </row>
    <row r="99" spans="1:9" ht="28.5" customHeight="1" x14ac:dyDescent="0.2">
      <c r="A99" s="73" t="str">
        <f>IF(FullyVaccinated[[#This Row],[Educational Service District]]&lt;&gt;"NULL", FullyVaccinated[[#This Row],[Educational Service District]], "")</f>
        <v>Educational Service District 105</v>
      </c>
      <c r="B99" s="74" t="str">
        <f>IF(FullyVaccinated[[#This Row],[County]]&lt;&gt;"NULL", FullyVaccinated[[#This Row],[County]], "")</f>
        <v>Yakima</v>
      </c>
      <c r="C99" s="74" t="str">
        <f>FullyVaccinated[[#This Row],[Organization Name ]]</f>
        <v>Granger School District</v>
      </c>
      <c r="D99" s="75" t="s">
        <v>422</v>
      </c>
      <c r="E99" s="76">
        <f>FullyVaccinated[[#This Row],[Classroom N-Size]]</f>
        <v>131</v>
      </c>
      <c r="F99" s="80">
        <f>FullyVaccinated[[#This Row],[Building N-Size]]</f>
        <v>33</v>
      </c>
      <c r="G99" s="79">
        <f>FullyVaccinated[[#This Row],[District/Central Office N-Size]]</f>
        <v>45</v>
      </c>
      <c r="H99" s="77">
        <f>FullyVaccinated[[#This Row],[Organization Overall N-Size]]</f>
        <v>209</v>
      </c>
      <c r="I99" s="78" t="str">
        <f>IF(FullyVaccinated[[#This Row],[Data Quality Flag]]&lt;&gt;"NULL",FullyVaccinated[[#This Row],[Data Quality Flag]], "")</f>
        <v/>
      </c>
    </row>
    <row r="100" spans="1:9" ht="28.5" customHeight="1" x14ac:dyDescent="0.2">
      <c r="A100" s="73" t="str">
        <f>IF(FullyVaccinated[[#This Row],[Educational Service District]]&lt;&gt;"NULL", FullyVaccinated[[#This Row],[Educational Service District]], "")</f>
        <v>Northwest Educational Service District 189</v>
      </c>
      <c r="B100" s="74" t="str">
        <f>IF(FullyVaccinated[[#This Row],[County]]&lt;&gt;"NULL", FullyVaccinated[[#This Row],[County]], "")</f>
        <v>Snohomish</v>
      </c>
      <c r="C100" s="74" t="str">
        <f>FullyVaccinated[[#This Row],[Organization Name ]]</f>
        <v>Granite Falls School District</v>
      </c>
      <c r="D100" s="75" t="s">
        <v>422</v>
      </c>
      <c r="E100" s="76">
        <f>FullyVaccinated[[#This Row],[Classroom N-Size]]</f>
        <v>230</v>
      </c>
      <c r="F100" s="80">
        <f>FullyVaccinated[[#This Row],[Building N-Size]]</f>
        <v>54</v>
      </c>
      <c r="G100" s="79">
        <f>FullyVaccinated[[#This Row],[District/Central Office N-Size]]</f>
        <v>29</v>
      </c>
      <c r="H100" s="77">
        <f>FullyVaccinated[[#This Row],[Organization Overall N-Size]]</f>
        <v>313</v>
      </c>
      <c r="I100" s="78" t="str">
        <f>IF(FullyVaccinated[[#This Row],[Data Quality Flag]]&lt;&gt;"NULL",FullyVaccinated[[#This Row],[Data Quality Flag]], "")</f>
        <v/>
      </c>
    </row>
    <row r="101" spans="1:9" ht="28.5" customHeight="1" x14ac:dyDescent="0.2">
      <c r="A101" s="73" t="str">
        <f>IF(FullyVaccinated[[#This Row],[Educational Service District]]&lt;&gt;"NULL", FullyVaccinated[[#This Row],[Educational Service District]], "")</f>
        <v>Capital Region ESD 113</v>
      </c>
      <c r="B101" s="74" t="str">
        <f>IF(FullyVaccinated[[#This Row],[County]]&lt;&gt;"NULL", FullyVaccinated[[#This Row],[County]], "")</f>
        <v>Mason</v>
      </c>
      <c r="C101" s="74" t="str">
        <f>FullyVaccinated[[#This Row],[Organization Name ]]</f>
        <v>Grapeview School District</v>
      </c>
      <c r="D101" s="75" t="s">
        <v>422</v>
      </c>
      <c r="E101" s="76">
        <f>FullyVaccinated[[#This Row],[Classroom N-Size]]</f>
        <v>21</v>
      </c>
      <c r="F101" s="98">
        <f>FullyVaccinated[[#This Row],[Building &amp; District/Central Office N-Size]]</f>
        <v>39</v>
      </c>
      <c r="G101" s="100"/>
      <c r="H101" s="77">
        <f>FullyVaccinated[[#This Row],[Organization Overall N-Size]]</f>
        <v>60</v>
      </c>
      <c r="I101" s="78" t="str">
        <f>IF(FullyVaccinated[[#This Row],[Data Quality Flag]]&lt;&gt;"NULL",FullyVaccinated[[#This Row],[Data Quality Flag]], "")</f>
        <v/>
      </c>
    </row>
    <row r="102" spans="1:9" ht="28.5" customHeight="1" x14ac:dyDescent="0.2">
      <c r="A102" s="73" t="str">
        <f>IF(FullyVaccinated[[#This Row],[Educational Service District]]&lt;&gt;"NULL", FullyVaccinated[[#This Row],[Educational Service District]], "")</f>
        <v>Educational Service District 101</v>
      </c>
      <c r="B102" s="74" t="str">
        <f>IF(FullyVaccinated[[#This Row],[County]]&lt;&gt;"NULL", FullyVaccinated[[#This Row],[County]], "")</f>
        <v>Spokane</v>
      </c>
      <c r="C102" s="74" t="str">
        <f>FullyVaccinated[[#This Row],[Organization Name ]]</f>
        <v>Great Northern School District</v>
      </c>
      <c r="D102" s="81" t="s">
        <v>422</v>
      </c>
      <c r="E102" s="98">
        <f>FullyVaccinated[[#This Row],[Classroom, Building, &amp; District/Central Office N-Size]]</f>
        <v>11</v>
      </c>
      <c r="F102" s="99"/>
      <c r="G102" s="100"/>
      <c r="H102" s="77">
        <f>FullyVaccinated[[#This Row],[Organization Overall N-Size]]</f>
        <v>11</v>
      </c>
      <c r="I102" s="78" t="str">
        <f>IF(FullyVaccinated[[#This Row],[Data Quality Flag]]&lt;&gt;"NULL",FullyVaccinated[[#This Row],[Data Quality Flag]], "")</f>
        <v/>
      </c>
    </row>
    <row r="103" spans="1:9" ht="28.5" customHeight="1" x14ac:dyDescent="0.2">
      <c r="A103" s="73" t="str">
        <f>IF(FullyVaccinated[[#This Row],[Educational Service District]]&lt;&gt;"NULL", FullyVaccinated[[#This Row],[Educational Service District]], "")</f>
        <v>Educational Service District 112</v>
      </c>
      <c r="B103" s="74" t="str">
        <f>IF(FullyVaccinated[[#This Row],[County]]&lt;&gt;"NULL", FullyVaccinated[[#This Row],[County]], "")</f>
        <v>Clark</v>
      </c>
      <c r="C103" s="74" t="str">
        <f>FullyVaccinated[[#This Row],[Organization Name ]]</f>
        <v>Green Mountain School District</v>
      </c>
      <c r="D103" s="75" t="s">
        <v>422</v>
      </c>
      <c r="E103" s="76">
        <f>FullyVaccinated[[#This Row],[Classroom N-Size]]</f>
        <v>10</v>
      </c>
      <c r="F103" s="98">
        <f>FullyVaccinated[[#This Row],[Building &amp; District/Central Office N-Size]]</f>
        <v>12</v>
      </c>
      <c r="G103" s="100"/>
      <c r="H103" s="77">
        <f>FullyVaccinated[[#This Row],[Organization Overall N-Size]]</f>
        <v>22</v>
      </c>
      <c r="I103" s="78" t="str">
        <f>IF(FullyVaccinated[[#This Row],[Data Quality Flag]]&lt;&gt;"NULL",FullyVaccinated[[#This Row],[Data Quality Flag]], "")</f>
        <v/>
      </c>
    </row>
    <row r="104" spans="1:9" ht="28.5" customHeight="1" x14ac:dyDescent="0.2">
      <c r="A104" s="73" t="str">
        <f>IF(FullyVaccinated[[#This Row],[Educational Service District]]&lt;&gt;"NULL", FullyVaccinated[[#This Row],[Educational Service District]], "")</f>
        <v>Capital Region ESD 113</v>
      </c>
      <c r="B104" s="74" t="str">
        <f>IF(FullyVaccinated[[#This Row],[County]]&lt;&gt;"NULL", FullyVaccinated[[#This Row],[County]], "")</f>
        <v>Thurston</v>
      </c>
      <c r="C104" s="74" t="str">
        <f>FullyVaccinated[[#This Row],[Organization Name ]]</f>
        <v>Griffin School District</v>
      </c>
      <c r="D104" s="75" t="s">
        <v>422</v>
      </c>
      <c r="E104" s="76">
        <f>FullyVaccinated[[#This Row],[Classroom N-Size]]</f>
        <v>55</v>
      </c>
      <c r="F104" s="98">
        <f>FullyVaccinated[[#This Row],[Building &amp; District/Central Office N-Size]]</f>
        <v>42</v>
      </c>
      <c r="G104" s="100"/>
      <c r="H104" s="77">
        <f>FullyVaccinated[[#This Row],[Organization Overall N-Size]]</f>
        <v>97</v>
      </c>
      <c r="I104" s="78" t="str">
        <f>IF(FullyVaccinated[[#This Row],[Data Quality Flag]]&lt;&gt;"NULL",FullyVaccinated[[#This Row],[Data Quality Flag]], "")</f>
        <v/>
      </c>
    </row>
    <row r="105" spans="1:9" ht="28.5" customHeight="1" x14ac:dyDescent="0.2">
      <c r="A105" s="73" t="str">
        <f>IF(FullyVaccinated[[#This Row],[Educational Service District]]&lt;&gt;"NULL", FullyVaccinated[[#This Row],[Educational Service District]], "")</f>
        <v>Educational Service District 101</v>
      </c>
      <c r="B105" s="74" t="str">
        <f>IF(FullyVaccinated[[#This Row],[County]]&lt;&gt;"NULL", FullyVaccinated[[#This Row],[County]], "")</f>
        <v>Lincoln</v>
      </c>
      <c r="C105" s="74" t="str">
        <f>FullyVaccinated[[#This Row],[Organization Name ]]</f>
        <v>Harrington School District</v>
      </c>
      <c r="D105" s="75" t="s">
        <v>422</v>
      </c>
      <c r="E105" s="76">
        <f>FullyVaccinated[[#This Row],[Classroom N-Size]]</f>
        <v>22</v>
      </c>
      <c r="F105" s="98">
        <f>FullyVaccinated[[#This Row],[Building &amp; District/Central Office N-Size]]</f>
        <v>16</v>
      </c>
      <c r="G105" s="100"/>
      <c r="H105" s="77">
        <f>FullyVaccinated[[#This Row],[Organization Overall N-Size]]</f>
        <v>38</v>
      </c>
      <c r="I105" s="78" t="str">
        <f>IF(FullyVaccinated[[#This Row],[Data Quality Flag]]&lt;&gt;"NULL",FullyVaccinated[[#This Row],[Data Quality Flag]], "")</f>
        <v/>
      </c>
    </row>
    <row r="106" spans="1:9" ht="28.5" customHeight="1" x14ac:dyDescent="0.2">
      <c r="A106" s="73" t="str">
        <f>IF(FullyVaccinated[[#This Row],[Educational Service District]]&lt;&gt;"NULL", FullyVaccinated[[#This Row],[Educational Service District]], "")</f>
        <v>Educational Service District 105</v>
      </c>
      <c r="B106" s="74" t="str">
        <f>IF(FullyVaccinated[[#This Row],[County]]&lt;&gt;"NULL", FullyVaccinated[[#This Row],[County]], "")</f>
        <v>Yakima</v>
      </c>
      <c r="C106" s="74" t="str">
        <f>FullyVaccinated[[#This Row],[Organization Name ]]</f>
        <v>Highland School District</v>
      </c>
      <c r="D106" s="75" t="s">
        <v>422</v>
      </c>
      <c r="E106" s="76">
        <f>FullyVaccinated[[#This Row],[Classroom N-Size]]</f>
        <v>88</v>
      </c>
      <c r="F106" s="80">
        <f>FullyVaccinated[[#This Row],[Building N-Size]]</f>
        <v>36</v>
      </c>
      <c r="G106" s="79">
        <f>FullyVaccinated[[#This Row],[District/Central Office N-Size]]</f>
        <v>24</v>
      </c>
      <c r="H106" s="77">
        <f>FullyVaccinated[[#This Row],[Organization Overall N-Size]]</f>
        <v>148</v>
      </c>
      <c r="I106" s="78" t="str">
        <f>IF(FullyVaccinated[[#This Row],[Data Quality Flag]]&lt;&gt;"NULL",FullyVaccinated[[#This Row],[Data Quality Flag]], "")</f>
        <v/>
      </c>
    </row>
    <row r="107" spans="1:9" ht="28.5" customHeight="1" x14ac:dyDescent="0.2">
      <c r="A107" s="73" t="str">
        <f>IF(FullyVaccinated[[#This Row],[Educational Service District]]&lt;&gt;"NULL", FullyVaccinated[[#This Row],[Educational Service District]], "")</f>
        <v>Puget Sound Educational Service District 121</v>
      </c>
      <c r="B107" s="74" t="str">
        <f>IF(FullyVaccinated[[#This Row],[County]]&lt;&gt;"NULL", FullyVaccinated[[#This Row],[County]], "")</f>
        <v>King</v>
      </c>
      <c r="C107" s="74" t="str">
        <f>FullyVaccinated[[#This Row],[Organization Name ]]</f>
        <v>Highline School District</v>
      </c>
      <c r="D107" s="75" t="s">
        <v>422</v>
      </c>
      <c r="E107" s="76">
        <f>FullyVaccinated[[#This Row],[Classroom N-Size]]</f>
        <v>1538</v>
      </c>
      <c r="F107" s="80">
        <f>FullyVaccinated[[#This Row],[Building N-Size]]</f>
        <v>664</v>
      </c>
      <c r="G107" s="79">
        <f>FullyVaccinated[[#This Row],[District/Central Office N-Size]]</f>
        <v>399</v>
      </c>
      <c r="H107" s="77">
        <f>FullyVaccinated[[#This Row],[Organization Overall N-Size]]</f>
        <v>2601</v>
      </c>
      <c r="I107" s="78" t="str">
        <f>IF(FullyVaccinated[[#This Row],[Data Quality Flag]]&lt;&gt;"NULL",FullyVaccinated[[#This Row],[Data Quality Flag]], "")</f>
        <v/>
      </c>
    </row>
    <row r="108" spans="1:9" ht="28.5" customHeight="1" x14ac:dyDescent="0.2">
      <c r="A108" s="73" t="str">
        <f>IF(FullyVaccinated[[#This Row],[Educational Service District]]&lt;&gt;"NULL", FullyVaccinated[[#This Row],[Educational Service District]], "")</f>
        <v>Educational Service District 112</v>
      </c>
      <c r="B108" s="74" t="str">
        <f>IF(FullyVaccinated[[#This Row],[County]]&lt;&gt;"NULL", FullyVaccinated[[#This Row],[County]], "")</f>
        <v>Clark</v>
      </c>
      <c r="C108" s="74" t="str">
        <f>FullyVaccinated[[#This Row],[Organization Name ]]</f>
        <v>Hockinson School District</v>
      </c>
      <c r="D108" s="75" t="s">
        <v>422</v>
      </c>
      <c r="E108" s="76">
        <f>FullyVaccinated[[#This Row],[Classroom N-Size]]</f>
        <v>152</v>
      </c>
      <c r="F108" s="80">
        <f>FullyVaccinated[[#This Row],[Building N-Size]]</f>
        <v>38</v>
      </c>
      <c r="G108" s="79">
        <f>FullyVaccinated[[#This Row],[District/Central Office N-Size]]</f>
        <v>14</v>
      </c>
      <c r="H108" s="77">
        <f>FullyVaccinated[[#This Row],[Organization Overall N-Size]]</f>
        <v>204</v>
      </c>
      <c r="I108" s="78" t="str">
        <f>IF(FullyVaccinated[[#This Row],[Data Quality Flag]]&lt;&gt;"NULL",FullyVaccinated[[#This Row],[Data Quality Flag]], "")</f>
        <v/>
      </c>
    </row>
    <row r="109" spans="1:9" ht="28.5" customHeight="1" x14ac:dyDescent="0.2">
      <c r="A109" s="73" t="str">
        <f>IF(FullyVaccinated[[#This Row],[Educational Service District]]&lt;&gt;"NULL", FullyVaccinated[[#This Row],[Educational Service District]], "")</f>
        <v>Capital Region ESD 113</v>
      </c>
      <c r="B109" s="74" t="str">
        <f>IF(FullyVaccinated[[#This Row],[County]]&lt;&gt;"NULL", FullyVaccinated[[#This Row],[County]], "")</f>
        <v>Mason</v>
      </c>
      <c r="C109" s="74" t="str">
        <f>FullyVaccinated[[#This Row],[Organization Name ]]</f>
        <v>Hood Canal School District</v>
      </c>
      <c r="D109" s="75" t="s">
        <v>422</v>
      </c>
      <c r="E109" s="76">
        <f>FullyVaccinated[[#This Row],[Classroom N-Size]]</f>
        <v>38</v>
      </c>
      <c r="F109" s="98">
        <f>FullyVaccinated[[#This Row],[Building &amp; District/Central Office N-Size]]</f>
        <v>27</v>
      </c>
      <c r="G109" s="100"/>
      <c r="H109" s="77">
        <f>FullyVaccinated[[#This Row],[Organization Overall N-Size]]</f>
        <v>65</v>
      </c>
      <c r="I109" s="78" t="str">
        <f>IF(FullyVaccinated[[#This Row],[Data Quality Flag]]&lt;&gt;"NULL",FullyVaccinated[[#This Row],[Data Quality Flag]], "")</f>
        <v/>
      </c>
    </row>
    <row r="110" spans="1:9" ht="28.5" customHeight="1" x14ac:dyDescent="0.2">
      <c r="A110" s="73" t="str">
        <f>IF(FullyVaccinated[[#This Row],[Educational Service District]]&lt;&gt;"NULL", FullyVaccinated[[#This Row],[Educational Service District]], "")</f>
        <v>Capital Region ESD 113</v>
      </c>
      <c r="B110" s="74" t="str">
        <f>IF(FullyVaccinated[[#This Row],[County]]&lt;&gt;"NULL", FullyVaccinated[[#This Row],[County]], "")</f>
        <v>Grays Harbor</v>
      </c>
      <c r="C110" s="74" t="str">
        <f>FullyVaccinated[[#This Row],[Organization Name ]]</f>
        <v>Hoquiam School District</v>
      </c>
      <c r="D110" s="75" t="s">
        <v>422</v>
      </c>
      <c r="E110" s="76">
        <f>FullyVaccinated[[#This Row],[Classroom N-Size]]</f>
        <v>142</v>
      </c>
      <c r="F110" s="76">
        <f>FullyVaccinated[[#This Row],[Building N-Size]]</f>
        <v>36</v>
      </c>
      <c r="G110" s="79">
        <f>FullyVaccinated[[#This Row],[District/Central Office N-Size]]</f>
        <v>63</v>
      </c>
      <c r="H110" s="77">
        <f>FullyVaccinated[[#This Row],[Organization Overall N-Size]]</f>
        <v>241</v>
      </c>
      <c r="I110" s="78" t="str">
        <f>IF(FullyVaccinated[[#This Row],[Data Quality Flag]]&lt;&gt;"NULL",FullyVaccinated[[#This Row],[Data Quality Flag]], "")</f>
        <v/>
      </c>
    </row>
    <row r="111" spans="1:9" ht="28.5" customHeight="1" x14ac:dyDescent="0.2">
      <c r="A111" s="73" t="str">
        <f>IF(FullyVaccinated[[#This Row],[Educational Service District]]&lt;&gt;"NULL", FullyVaccinated[[#This Row],[Educational Service District]], "")</f>
        <v>Puget Sound Educational Service District 121</v>
      </c>
      <c r="B111" s="74" t="str">
        <f>IF(FullyVaccinated[[#This Row],[County]]&lt;&gt;"NULL", FullyVaccinated[[#This Row],[County]], "")</f>
        <v>Pierce</v>
      </c>
      <c r="C111" s="74" t="str">
        <f>FullyVaccinated[[#This Row],[Organization Name ]]</f>
        <v>Impact | Commencement Bay Elementary</v>
      </c>
      <c r="D111" s="81" t="s">
        <v>422</v>
      </c>
      <c r="E111" s="98">
        <f>FullyVaccinated[[#This Row],[Classroom, Building, &amp; District/Central Office N-Size]]</f>
        <v>27</v>
      </c>
      <c r="F111" s="99"/>
      <c r="G111" s="100"/>
      <c r="H111" s="77">
        <f>FullyVaccinated[[#This Row],[Organization Overall N-Size]]</f>
        <v>27</v>
      </c>
      <c r="I111" s="78" t="str">
        <f>IF(FullyVaccinated[[#This Row],[Data Quality Flag]]&lt;&gt;"NULL",FullyVaccinated[[#This Row],[Data Quality Flag]], "")</f>
        <v/>
      </c>
    </row>
    <row r="112" spans="1:9" ht="28.5" customHeight="1" x14ac:dyDescent="0.2">
      <c r="A112" s="73" t="str">
        <f>IF(FullyVaccinated[[#This Row],[Educational Service District]]&lt;&gt;"NULL", FullyVaccinated[[#This Row],[Educational Service District]], "")</f>
        <v>Washington State Charter School Commission</v>
      </c>
      <c r="B112" s="74" t="str">
        <f>IF(FullyVaccinated[[#This Row],[County]]&lt;&gt;"NULL", FullyVaccinated[[#This Row],[County]], "")</f>
        <v>King</v>
      </c>
      <c r="C112" s="74" t="str">
        <f>FullyVaccinated[[#This Row],[Organization Name ]]</f>
        <v>Impact | Puget Sound Elementary</v>
      </c>
      <c r="D112" s="75" t="s">
        <v>422</v>
      </c>
      <c r="E112" s="76">
        <f>FullyVaccinated[[#This Row],[Classroom N-Size]]</f>
        <v>54</v>
      </c>
      <c r="F112" s="98">
        <f>FullyVaccinated[[#This Row],[Building &amp; District/Central Office N-Size]]</f>
        <v>10</v>
      </c>
      <c r="G112" s="100"/>
      <c r="H112" s="77">
        <f>FullyVaccinated[[#This Row],[Organization Overall N-Size]]</f>
        <v>64</v>
      </c>
      <c r="I112" s="78" t="str">
        <f>IF(FullyVaccinated[[#This Row],[Data Quality Flag]]&lt;&gt;"NULL",FullyVaccinated[[#This Row],[Data Quality Flag]], "")</f>
        <v/>
      </c>
    </row>
    <row r="113" spans="1:9" ht="28.5" customHeight="1" x14ac:dyDescent="0.2">
      <c r="A113" s="73" t="str">
        <f>IF(FullyVaccinated[[#This Row],[Educational Service District]]&lt;&gt;"NULL", FullyVaccinated[[#This Row],[Educational Service District]], "")</f>
        <v>Washington State Charter School Commission</v>
      </c>
      <c r="B113" s="74" t="str">
        <f>IF(FullyVaccinated[[#This Row],[County]]&lt;&gt;"NULL", FullyVaccinated[[#This Row],[County]], "")</f>
        <v>King</v>
      </c>
      <c r="C113" s="74" t="str">
        <f>FullyVaccinated[[#This Row],[Organization Name ]]</f>
        <v>Impact | Salish Sea Elementary</v>
      </c>
      <c r="D113" s="81" t="s">
        <v>422</v>
      </c>
      <c r="E113" s="98">
        <f>FullyVaccinated[[#This Row],[Classroom, Building, &amp; District/Central Office N-Size]]</f>
        <v>31</v>
      </c>
      <c r="F113" s="99"/>
      <c r="G113" s="100"/>
      <c r="H113" s="77">
        <f>FullyVaccinated[[#This Row],[Organization Overall N-Size]]</f>
        <v>31</v>
      </c>
      <c r="I113" s="78" t="str">
        <f>IF(FullyVaccinated[[#This Row],[Data Quality Flag]]&lt;&gt;"NULL",FullyVaccinated[[#This Row],[Data Quality Flag]], "")</f>
        <v/>
      </c>
    </row>
    <row r="114" spans="1:9" ht="28.5" customHeight="1" x14ac:dyDescent="0.2">
      <c r="A114" s="73" t="str">
        <f>IF(FullyVaccinated[[#This Row],[Educational Service District]]&lt;&gt;"NULL", FullyVaccinated[[#This Row],[Educational Service District]], "")</f>
        <v>Educational Service District 101</v>
      </c>
      <c r="B114" s="74" t="str">
        <f>IF(FullyVaccinated[[#This Row],[County]]&lt;&gt;"NULL", FullyVaccinated[[#This Row],[County]], "")</f>
        <v>Ferry</v>
      </c>
      <c r="C114" s="74" t="str">
        <f>FullyVaccinated[[#This Row],[Organization Name ]]</f>
        <v>Inchelium School District</v>
      </c>
      <c r="D114" s="75" t="s">
        <v>422</v>
      </c>
      <c r="E114" s="76">
        <f>FullyVaccinated[[#This Row],[Classroom N-Size]]</f>
        <v>46</v>
      </c>
      <c r="F114" s="98">
        <f>FullyVaccinated[[#This Row],[Building &amp; District/Central Office N-Size]]</f>
        <v>53</v>
      </c>
      <c r="G114" s="100"/>
      <c r="H114" s="77">
        <f>FullyVaccinated[[#This Row],[Organization Overall N-Size]]</f>
        <v>99</v>
      </c>
      <c r="I114" s="78" t="str">
        <f>IF(FullyVaccinated[[#This Row],[Data Quality Flag]]&lt;&gt;"NULL",FullyVaccinated[[#This Row],[Data Quality Flag]], "")</f>
        <v/>
      </c>
    </row>
    <row r="115" spans="1:9" ht="28.5" customHeight="1" x14ac:dyDescent="0.2">
      <c r="A115" s="73" t="str">
        <f>IF(FullyVaccinated[[#This Row],[Educational Service District]]&lt;&gt;"NULL", FullyVaccinated[[#This Row],[Educational Service District]], "")</f>
        <v>Northwest Educational Service District 189</v>
      </c>
      <c r="B115" s="74" t="str">
        <f>IF(FullyVaccinated[[#This Row],[County]]&lt;&gt;"NULL", FullyVaccinated[[#This Row],[County]], "")</f>
        <v>Snohomish</v>
      </c>
      <c r="C115" s="74" t="str">
        <f>FullyVaccinated[[#This Row],[Organization Name ]]</f>
        <v>Index School District</v>
      </c>
      <c r="D115" s="81" t="s">
        <v>422</v>
      </c>
      <c r="E115" s="98">
        <f>FullyVaccinated[[#This Row],[Classroom, Building, &amp; District/Central Office N-Size]]</f>
        <v>14</v>
      </c>
      <c r="F115" s="99"/>
      <c r="G115" s="100"/>
      <c r="H115" s="77">
        <f>FullyVaccinated[[#This Row],[Organization Overall N-Size]]</f>
        <v>14</v>
      </c>
      <c r="I115" s="78" t="str">
        <f>IF(FullyVaccinated[[#This Row],[Data Quality Flag]]&lt;&gt;"NULL",FullyVaccinated[[#This Row],[Data Quality Flag]], "")</f>
        <v/>
      </c>
    </row>
    <row r="116" spans="1:9" ht="28.5" customHeight="1" x14ac:dyDescent="0.2">
      <c r="A116" s="73" t="str">
        <f>IF(FullyVaccinated[[#This Row],[Educational Service District]]&lt;&gt;"NULL", FullyVaccinated[[#This Row],[Educational Service District]], "")</f>
        <v>Puget Sound Educational Service District 121</v>
      </c>
      <c r="B116" s="74" t="str">
        <f>IF(FullyVaccinated[[#This Row],[County]]&lt;&gt;"NULL", FullyVaccinated[[#This Row],[County]], "")</f>
        <v>King</v>
      </c>
      <c r="C116" s="74" t="str">
        <f>FullyVaccinated[[#This Row],[Organization Name ]]</f>
        <v>Issaquah School District</v>
      </c>
      <c r="D116" s="75" t="s">
        <v>422</v>
      </c>
      <c r="E116" s="76">
        <f>FullyVaccinated[[#This Row],[Classroom N-Size]]</f>
        <v>1649</v>
      </c>
      <c r="F116" s="80">
        <f>FullyVaccinated[[#This Row],[Building N-Size]]</f>
        <v>527</v>
      </c>
      <c r="G116" s="79">
        <f>FullyVaccinated[[#This Row],[District/Central Office N-Size]]</f>
        <v>355</v>
      </c>
      <c r="H116" s="77">
        <f>FullyVaccinated[[#This Row],[Organization Overall N-Size]]</f>
        <v>2531</v>
      </c>
      <c r="I116" s="78" t="str">
        <f>IF(FullyVaccinated[[#This Row],[Data Quality Flag]]&lt;&gt;"NULL",FullyVaccinated[[#This Row],[Data Quality Flag]], "")</f>
        <v/>
      </c>
    </row>
    <row r="117" spans="1:9" ht="28.5" customHeight="1" x14ac:dyDescent="0.2">
      <c r="A117" s="73" t="str">
        <f>IF(FullyVaccinated[[#This Row],[Educational Service District]]&lt;&gt;"NULL", FullyVaccinated[[#This Row],[Educational Service District]], "")</f>
        <v>Educational Service District 123</v>
      </c>
      <c r="B117" s="74" t="str">
        <f>IF(FullyVaccinated[[#This Row],[County]]&lt;&gt;"NULL", FullyVaccinated[[#This Row],[County]], "")</f>
        <v>Franklin</v>
      </c>
      <c r="C117" s="74" t="str">
        <f>FullyVaccinated[[#This Row],[Organization Name ]]</f>
        <v>Kahlotus &amp; Star School Districts</v>
      </c>
      <c r="D117" s="81" t="s">
        <v>422</v>
      </c>
      <c r="E117" s="98">
        <f>FullyVaccinated[[#This Row],[Classroom, Building, &amp; District/Central Office N-Size]]</f>
        <v>28</v>
      </c>
      <c r="F117" s="99"/>
      <c r="G117" s="100"/>
      <c r="H117" s="77">
        <f>FullyVaccinated[[#This Row],[Organization Overall N-Size]]</f>
        <v>28</v>
      </c>
      <c r="I117" s="78" t="str">
        <f>IF(FullyVaccinated[[#This Row],[Data Quality Flag]]&lt;&gt;"NULL",FullyVaccinated[[#This Row],[Data Quality Flag]], "")</f>
        <v/>
      </c>
    </row>
    <row r="118" spans="1:9" ht="28.5" customHeight="1" x14ac:dyDescent="0.2">
      <c r="A118" s="73" t="str">
        <f>IF(FullyVaccinated[[#This Row],[Educational Service District]]&lt;&gt;"NULL", FullyVaccinated[[#This Row],[Educational Service District]], "")</f>
        <v>Educational Service District 112</v>
      </c>
      <c r="B118" s="74" t="str">
        <f>IF(FullyVaccinated[[#This Row],[County]]&lt;&gt;"NULL", FullyVaccinated[[#This Row],[County]], "")</f>
        <v>Cowlitz</v>
      </c>
      <c r="C118" s="74" t="str">
        <f>FullyVaccinated[[#This Row],[Organization Name ]]</f>
        <v>Kalama School District</v>
      </c>
      <c r="D118" s="75" t="s">
        <v>422</v>
      </c>
      <c r="E118" s="76">
        <f>FullyVaccinated[[#This Row],[Classroom N-Size]]</f>
        <v>70</v>
      </c>
      <c r="F118" s="76">
        <f>FullyVaccinated[[#This Row],[Building N-Size]]</f>
        <v>44</v>
      </c>
      <c r="G118" s="79">
        <f>FullyVaccinated[[#This Row],[District/Central Office N-Size]]</f>
        <v>25</v>
      </c>
      <c r="H118" s="77">
        <f>FullyVaccinated[[#This Row],[Organization Overall N-Size]]</f>
        <v>139</v>
      </c>
      <c r="I118" s="78" t="str">
        <f>IF(FullyVaccinated[[#This Row],[Data Quality Flag]]&lt;&gt;"NULL",FullyVaccinated[[#This Row],[Data Quality Flag]], "")</f>
        <v/>
      </c>
    </row>
    <row r="119" spans="1:9" ht="28.5" customHeight="1" x14ac:dyDescent="0.2">
      <c r="A119" s="73" t="str">
        <f>IF(FullyVaccinated[[#This Row],[Educational Service District]]&lt;&gt;"NULL", FullyVaccinated[[#This Row],[Educational Service District]], "")</f>
        <v>Educational Service District 101</v>
      </c>
      <c r="B119" s="74" t="str">
        <f>IF(FullyVaccinated[[#This Row],[County]]&lt;&gt;"NULL", FullyVaccinated[[#This Row],[County]], "")</f>
        <v>Ferry</v>
      </c>
      <c r="C119" s="74" t="str">
        <f>FullyVaccinated[[#This Row],[Organization Name ]]</f>
        <v>Keller School District</v>
      </c>
      <c r="D119" s="81" t="s">
        <v>422</v>
      </c>
      <c r="E119" s="98">
        <f>FullyVaccinated[[#This Row],[Classroom, Building, &amp; District/Central Office N-Size]]</f>
        <v>14</v>
      </c>
      <c r="F119" s="99"/>
      <c r="G119" s="100"/>
      <c r="H119" s="77">
        <f>FullyVaccinated[[#This Row],[Organization Overall N-Size]]</f>
        <v>14</v>
      </c>
      <c r="I119" s="78" t="str">
        <f>IF(FullyVaccinated[[#This Row],[Data Quality Flag]]&lt;&gt;"NULL",FullyVaccinated[[#This Row],[Data Quality Flag]], "")</f>
        <v/>
      </c>
    </row>
    <row r="120" spans="1:9" ht="28.5" customHeight="1" x14ac:dyDescent="0.2">
      <c r="A120" s="73" t="str">
        <f>IF(FullyVaccinated[[#This Row],[Educational Service District]]&lt;&gt;"NULL", FullyVaccinated[[#This Row],[Educational Service District]], "")</f>
        <v>Educational Service District 112</v>
      </c>
      <c r="B120" s="74" t="str">
        <f>IF(FullyVaccinated[[#This Row],[County]]&lt;&gt;"NULL", FullyVaccinated[[#This Row],[County]], "")</f>
        <v>Cowlitz</v>
      </c>
      <c r="C120" s="74" t="str">
        <f>FullyVaccinated[[#This Row],[Organization Name ]]</f>
        <v>Kelso School District</v>
      </c>
      <c r="D120" s="75" t="s">
        <v>422</v>
      </c>
      <c r="E120" s="76">
        <f>FullyVaccinated[[#This Row],[Classroom N-Size]]</f>
        <v>407</v>
      </c>
      <c r="F120" s="80">
        <f>FullyVaccinated[[#This Row],[Building N-Size]]</f>
        <v>221</v>
      </c>
      <c r="G120" s="79">
        <f>FullyVaccinated[[#This Row],[District/Central Office N-Size]]</f>
        <v>52</v>
      </c>
      <c r="H120" s="77">
        <f>FullyVaccinated[[#This Row],[Organization Overall N-Size]]</f>
        <v>680</v>
      </c>
      <c r="I120" s="78" t="str">
        <f>IF(FullyVaccinated[[#This Row],[Data Quality Flag]]&lt;&gt;"NULL",FullyVaccinated[[#This Row],[Data Quality Flag]], "")</f>
        <v/>
      </c>
    </row>
    <row r="121" spans="1:9" ht="28.5" customHeight="1" x14ac:dyDescent="0.2">
      <c r="A121" s="73" t="str">
        <f>IF(FullyVaccinated[[#This Row],[Educational Service District]]&lt;&gt;"NULL", FullyVaccinated[[#This Row],[Educational Service District]], "")</f>
        <v>Educational Service District 123</v>
      </c>
      <c r="B121" s="74" t="str">
        <f>IF(FullyVaccinated[[#This Row],[County]]&lt;&gt;"NULL", FullyVaccinated[[#This Row],[County]], "")</f>
        <v>Benton</v>
      </c>
      <c r="C121" s="74" t="str">
        <f>FullyVaccinated[[#This Row],[Organization Name ]]</f>
        <v>Kennewick School District</v>
      </c>
      <c r="D121" s="75" t="s">
        <v>422</v>
      </c>
      <c r="E121" s="76">
        <f>FullyVaccinated[[#This Row],[Classroom N-Size]]</f>
        <v>1656</v>
      </c>
      <c r="F121" s="80">
        <f>FullyVaccinated[[#This Row],[Building N-Size]]</f>
        <v>373</v>
      </c>
      <c r="G121" s="79">
        <f>FullyVaccinated[[#This Row],[District/Central Office N-Size]]</f>
        <v>195</v>
      </c>
      <c r="H121" s="77">
        <f>FullyVaccinated[[#This Row],[Organization Overall N-Size]]</f>
        <v>2224</v>
      </c>
      <c r="I121" s="78" t="str">
        <f>IF(FullyVaccinated[[#This Row],[Data Quality Flag]]&lt;&gt;"NULL",FullyVaccinated[[#This Row],[Data Quality Flag]], "")</f>
        <v/>
      </c>
    </row>
    <row r="122" spans="1:9" ht="28.5" customHeight="1" x14ac:dyDescent="0.2">
      <c r="A122" s="73" t="str">
        <f>IF(FullyVaccinated[[#This Row],[Educational Service District]]&lt;&gt;"NULL", FullyVaccinated[[#This Row],[Educational Service District]], "")</f>
        <v>Puget Sound Educational Service District 121</v>
      </c>
      <c r="B122" s="74" t="str">
        <f>IF(FullyVaccinated[[#This Row],[County]]&lt;&gt;"NULL", FullyVaccinated[[#This Row],[County]], "")</f>
        <v>King</v>
      </c>
      <c r="C122" s="74" t="str">
        <f>FullyVaccinated[[#This Row],[Organization Name ]]</f>
        <v>Kent School District</v>
      </c>
      <c r="D122" s="75" t="s">
        <v>422</v>
      </c>
      <c r="E122" s="76">
        <f>FullyVaccinated[[#This Row],[Classroom N-Size]]</f>
        <v>2117</v>
      </c>
      <c r="F122" s="76">
        <f>FullyVaccinated[[#This Row],[Building N-Size]]</f>
        <v>906</v>
      </c>
      <c r="G122" s="79">
        <f>FullyVaccinated[[#This Row],[District/Central Office N-Size]]</f>
        <v>477</v>
      </c>
      <c r="H122" s="77">
        <f>FullyVaccinated[[#This Row],[Organization Overall N-Size]]</f>
        <v>3500</v>
      </c>
      <c r="I122" s="78" t="str">
        <f>IF(FullyVaccinated[[#This Row],[Data Quality Flag]]&lt;&gt;"NULL",FullyVaccinated[[#This Row],[Data Quality Flag]], "")</f>
        <v/>
      </c>
    </row>
    <row r="123" spans="1:9" ht="28.5" customHeight="1" x14ac:dyDescent="0.2">
      <c r="A123" s="73" t="str">
        <f>IF(FullyVaccinated[[#This Row],[Educational Service District]]&lt;&gt;"NULL", FullyVaccinated[[#This Row],[Educational Service District]], "")</f>
        <v>Educational Service District 101</v>
      </c>
      <c r="B123" s="74" t="str">
        <f>IF(FullyVaccinated[[#This Row],[County]]&lt;&gt;"NULL", FullyVaccinated[[#This Row],[County]], "")</f>
        <v>Stevens</v>
      </c>
      <c r="C123" s="74" t="str">
        <f>FullyVaccinated[[#This Row],[Organization Name ]]</f>
        <v>Kettle Falls School District</v>
      </c>
      <c r="D123" s="75" t="s">
        <v>422</v>
      </c>
      <c r="E123" s="76">
        <f>FullyVaccinated[[#This Row],[Classroom N-Size]]</f>
        <v>88</v>
      </c>
      <c r="F123" s="98">
        <f>FullyVaccinated[[#This Row],[Building &amp; District/Central Office N-Size]]</f>
        <v>56</v>
      </c>
      <c r="G123" s="100"/>
      <c r="H123" s="77">
        <f>FullyVaccinated[[#This Row],[Organization Overall N-Size]]</f>
        <v>144</v>
      </c>
      <c r="I123" s="78" t="str">
        <f>IF(FullyVaccinated[[#This Row],[Data Quality Flag]]&lt;&gt;"NULL",FullyVaccinated[[#This Row],[Data Quality Flag]], "")</f>
        <v/>
      </c>
    </row>
    <row r="124" spans="1:9" ht="28.5" customHeight="1" x14ac:dyDescent="0.2">
      <c r="A124" s="73" t="str">
        <f>IF(FullyVaccinated[[#This Row],[Educational Service District]]&lt;&gt;"NULL", FullyVaccinated[[#This Row],[Educational Service District]], "")</f>
        <v>Educational Service District 123</v>
      </c>
      <c r="B124" s="74" t="str">
        <f>IF(FullyVaccinated[[#This Row],[County]]&lt;&gt;"NULL", FullyVaccinated[[#This Row],[County]], "")</f>
        <v>Benton</v>
      </c>
      <c r="C124" s="74" t="str">
        <f>FullyVaccinated[[#This Row],[Organization Name ]]</f>
        <v>Kiona-Benton City School District</v>
      </c>
      <c r="D124" s="75" t="s">
        <v>422</v>
      </c>
      <c r="E124" s="76">
        <f>FullyVaccinated[[#This Row],[Classroom N-Size]]</f>
        <v>122</v>
      </c>
      <c r="F124" s="80">
        <f>FullyVaccinated[[#This Row],[Building N-Size]]</f>
        <v>44</v>
      </c>
      <c r="G124" s="79">
        <f>FullyVaccinated[[#This Row],[District/Central Office N-Size]]</f>
        <v>31</v>
      </c>
      <c r="H124" s="77">
        <f>FullyVaccinated[[#This Row],[Organization Overall N-Size]]</f>
        <v>197</v>
      </c>
      <c r="I124" s="78" t="str">
        <f>IF(FullyVaccinated[[#This Row],[Data Quality Flag]]&lt;&gt;"NULL",FullyVaccinated[[#This Row],[Data Quality Flag]], "")</f>
        <v/>
      </c>
    </row>
    <row r="125" spans="1:9" ht="28.5" customHeight="1" x14ac:dyDescent="0.2">
      <c r="A125" s="73" t="str">
        <f>IF(FullyVaccinated[[#This Row],[Educational Service District]]&lt;&gt;"NULL", FullyVaccinated[[#This Row],[Educational Service District]], "")</f>
        <v>Educational Service District 105</v>
      </c>
      <c r="B125" s="74" t="str">
        <f>IF(FullyVaccinated[[#This Row],[County]]&lt;&gt;"NULL", FullyVaccinated[[#This Row],[County]], "")</f>
        <v>Kittitas</v>
      </c>
      <c r="C125" s="74" t="str">
        <f>FullyVaccinated[[#This Row],[Organization Name ]]</f>
        <v>Kittitas School District</v>
      </c>
      <c r="D125" s="75" t="s">
        <v>422</v>
      </c>
      <c r="E125" s="76">
        <f>FullyVaccinated[[#This Row],[Classroom N-Size]]</f>
        <v>55</v>
      </c>
      <c r="F125" s="98">
        <f>FullyVaccinated[[#This Row],[Building &amp; District/Central Office N-Size]]</f>
        <v>27</v>
      </c>
      <c r="G125" s="100"/>
      <c r="H125" s="77">
        <f>FullyVaccinated[[#This Row],[Organization Overall N-Size]]</f>
        <v>82</v>
      </c>
      <c r="I125" s="78" t="str">
        <f>IF(FullyVaccinated[[#This Row],[Data Quality Flag]]&lt;&gt;"NULL",FullyVaccinated[[#This Row],[Data Quality Flag]], "")</f>
        <v/>
      </c>
    </row>
    <row r="126" spans="1:9" ht="28.5" customHeight="1" x14ac:dyDescent="0.2">
      <c r="A126" s="73" t="str">
        <f>IF(FullyVaccinated[[#This Row],[Educational Service District]]&lt;&gt;"NULL", FullyVaccinated[[#This Row],[Educational Service District]], "")</f>
        <v>Educational Service District 112</v>
      </c>
      <c r="B126" s="74" t="str">
        <f>IF(FullyVaccinated[[#This Row],[County]]&lt;&gt;"NULL", FullyVaccinated[[#This Row],[County]], "")</f>
        <v>Klickitat</v>
      </c>
      <c r="C126" s="74" t="str">
        <f>FullyVaccinated[[#This Row],[Organization Name ]]</f>
        <v>Klickitat School District</v>
      </c>
      <c r="D126" s="81" t="s">
        <v>422</v>
      </c>
      <c r="E126" s="98">
        <f>FullyVaccinated[[#This Row],[Classroom, Building, &amp; District/Central Office N-Size]]</f>
        <v>22</v>
      </c>
      <c r="F126" s="99"/>
      <c r="G126" s="100"/>
      <c r="H126" s="77">
        <f>FullyVaccinated[[#This Row],[Organization Overall N-Size]]</f>
        <v>22</v>
      </c>
      <c r="I126" s="78" t="str">
        <f>IF(FullyVaccinated[[#This Row],[Data Quality Flag]]&lt;&gt;"NULL",FullyVaccinated[[#This Row],[Data Quality Flag]], "")</f>
        <v/>
      </c>
    </row>
    <row r="127" spans="1:9" ht="28.5" customHeight="1" x14ac:dyDescent="0.2">
      <c r="A127" s="73" t="str">
        <f>IF(FullyVaccinated[[#This Row],[Educational Service District]]&lt;&gt;"NULL", FullyVaccinated[[#This Row],[Educational Service District]], "")</f>
        <v>Educational Service District 112</v>
      </c>
      <c r="B127" s="74" t="str">
        <f>IF(FullyVaccinated[[#This Row],[County]]&lt;&gt;"NULL", FullyVaccinated[[#This Row],[County]], "")</f>
        <v>Clark</v>
      </c>
      <c r="C127" s="74" t="str">
        <f>FullyVaccinated[[#This Row],[Organization Name ]]</f>
        <v>La Center School District</v>
      </c>
      <c r="D127" s="75" t="s">
        <v>422</v>
      </c>
      <c r="E127" s="76">
        <f>FullyVaccinated[[#This Row],[Classroom N-Size]]</f>
        <v>142</v>
      </c>
      <c r="F127" s="80">
        <f>FullyVaccinated[[#This Row],[Building N-Size]]</f>
        <v>81</v>
      </c>
      <c r="G127" s="79">
        <f>FullyVaccinated[[#This Row],[District/Central Office N-Size]]</f>
        <v>10</v>
      </c>
      <c r="H127" s="77">
        <f>FullyVaccinated[[#This Row],[Organization Overall N-Size]]</f>
        <v>233</v>
      </c>
      <c r="I127" s="78" t="str">
        <f>IF(FullyVaccinated[[#This Row],[Data Quality Flag]]&lt;&gt;"NULL",FullyVaccinated[[#This Row],[Data Quality Flag]], "")</f>
        <v/>
      </c>
    </row>
    <row r="128" spans="1:9" ht="28.5" customHeight="1" x14ac:dyDescent="0.2">
      <c r="A128" s="73" t="str">
        <f>IF(FullyVaccinated[[#This Row],[Educational Service District]]&lt;&gt;"NULL", FullyVaccinated[[#This Row],[Educational Service District]], "")</f>
        <v>Northwest Educational Service District 189</v>
      </c>
      <c r="B128" s="74" t="str">
        <f>IF(FullyVaccinated[[#This Row],[County]]&lt;&gt;"NULL", FullyVaccinated[[#This Row],[County]], "")</f>
        <v>Skagit</v>
      </c>
      <c r="C128" s="74" t="str">
        <f>FullyVaccinated[[#This Row],[Organization Name ]]</f>
        <v>La Conner School District</v>
      </c>
      <c r="D128" s="75" t="s">
        <v>422</v>
      </c>
      <c r="E128" s="76">
        <f>FullyVaccinated[[#This Row],[Classroom N-Size]]</f>
        <v>70</v>
      </c>
      <c r="F128" s="80">
        <f>FullyVaccinated[[#This Row],[Building N-Size]]</f>
        <v>29</v>
      </c>
      <c r="G128" s="79">
        <f>FullyVaccinated[[#This Row],[District/Central Office N-Size]]</f>
        <v>48</v>
      </c>
      <c r="H128" s="77">
        <f>FullyVaccinated[[#This Row],[Organization Overall N-Size]]</f>
        <v>147</v>
      </c>
      <c r="I128" s="78" t="str">
        <f>IF(FullyVaccinated[[#This Row],[Data Quality Flag]]&lt;&gt;"NULL",FullyVaccinated[[#This Row],[Data Quality Flag]], "")</f>
        <v/>
      </c>
    </row>
    <row r="129" spans="1:9" ht="28.5" customHeight="1" x14ac:dyDescent="0.2">
      <c r="A129" s="73" t="str">
        <f>IF(FullyVaccinated[[#This Row],[Educational Service District]]&lt;&gt;"NULL", FullyVaccinated[[#This Row],[Educational Service District]], "")</f>
        <v>Educational Service District 101</v>
      </c>
      <c r="B129" s="74" t="str">
        <f>IF(FullyVaccinated[[#This Row],[County]]&lt;&gt;"NULL", FullyVaccinated[[#This Row],[County]], "")</f>
        <v>Whitman</v>
      </c>
      <c r="C129" s="74" t="str">
        <f>FullyVaccinated[[#This Row],[Organization Name ]]</f>
        <v>LaCrosse School District</v>
      </c>
      <c r="D129" s="75" t="s">
        <v>422</v>
      </c>
      <c r="E129" s="76">
        <f>FullyVaccinated[[#This Row],[Classroom N-Size]]</f>
        <v>18</v>
      </c>
      <c r="F129" s="98">
        <f>FullyVaccinated[[#This Row],[Building &amp; District/Central Office N-Size]]</f>
        <v>30</v>
      </c>
      <c r="G129" s="100"/>
      <c r="H129" s="77">
        <f>FullyVaccinated[[#This Row],[Organization Overall N-Size]]</f>
        <v>48</v>
      </c>
      <c r="I129" s="78" t="str">
        <f>IF(FullyVaccinated[[#This Row],[Data Quality Flag]]&lt;&gt;"NULL",FullyVaccinated[[#This Row],[Data Quality Flag]], "")</f>
        <v/>
      </c>
    </row>
    <row r="130" spans="1:9" ht="28.5" customHeight="1" x14ac:dyDescent="0.2">
      <c r="A130" s="73" t="str">
        <f>IF(FullyVaccinated[[#This Row],[Educational Service District]]&lt;&gt;"NULL", FullyVaccinated[[#This Row],[Educational Service District]], "")</f>
        <v>North Central Educational Service District 171</v>
      </c>
      <c r="B130" s="74" t="str">
        <f>IF(FullyVaccinated[[#This Row],[County]]&lt;&gt;"NULL", FullyVaccinated[[#This Row],[County]], "")</f>
        <v>Chelan</v>
      </c>
      <c r="C130" s="74" t="str">
        <f>FullyVaccinated[[#This Row],[Organization Name ]]</f>
        <v>Lake Chelan School District</v>
      </c>
      <c r="D130" s="75" t="s">
        <v>422</v>
      </c>
      <c r="E130" s="76">
        <f>FullyVaccinated[[#This Row],[Classroom N-Size]]</f>
        <v>110</v>
      </c>
      <c r="F130" s="76">
        <f>FullyVaccinated[[#This Row],[Building N-Size]]</f>
        <v>56</v>
      </c>
      <c r="G130" s="79">
        <f>FullyVaccinated[[#This Row],[District/Central Office N-Size]]</f>
        <v>30</v>
      </c>
      <c r="H130" s="77">
        <f>FullyVaccinated[[#This Row],[Organization Overall N-Size]]</f>
        <v>196</v>
      </c>
      <c r="I130" s="78" t="str">
        <f>IF(FullyVaccinated[[#This Row],[Data Quality Flag]]&lt;&gt;"NULL",FullyVaccinated[[#This Row],[Data Quality Flag]], "")</f>
        <v/>
      </c>
    </row>
    <row r="131" spans="1:9" ht="28.5" customHeight="1" x14ac:dyDescent="0.2">
      <c r="A131" s="73" t="str">
        <f>IF(FullyVaccinated[[#This Row],[Educational Service District]]&lt;&gt;"NULL", FullyVaccinated[[#This Row],[Educational Service District]], "")</f>
        <v>Capital Region ESD 113</v>
      </c>
      <c r="B131" s="74" t="str">
        <f>IF(FullyVaccinated[[#This Row],[County]]&lt;&gt;"NULL", FullyVaccinated[[#This Row],[County]], "")</f>
        <v>Grays Harbor</v>
      </c>
      <c r="C131" s="74" t="str">
        <f>FullyVaccinated[[#This Row],[Organization Name ]]</f>
        <v>Lake Quinault School District</v>
      </c>
      <c r="D131" s="81" t="s">
        <v>422</v>
      </c>
      <c r="E131" s="98">
        <f>FullyVaccinated[[#This Row],[Classroom, Building, &amp; District/Central Office N-Size]]</f>
        <v>25</v>
      </c>
      <c r="F131" s="99"/>
      <c r="G131" s="100"/>
      <c r="H131" s="77">
        <f>FullyVaccinated[[#This Row],[Organization Overall N-Size]]</f>
        <v>25</v>
      </c>
      <c r="I131" s="78" t="str">
        <f>IF(FullyVaccinated[[#This Row],[Data Quality Flag]]&lt;&gt;"NULL",FullyVaccinated[[#This Row],[Data Quality Flag]], "")</f>
        <v/>
      </c>
    </row>
    <row r="132" spans="1:9" ht="28.5" customHeight="1" x14ac:dyDescent="0.2">
      <c r="A132" s="73" t="str">
        <f>IF(FullyVaccinated[[#This Row],[Educational Service District]]&lt;&gt;"NULL", FullyVaccinated[[#This Row],[Educational Service District]], "")</f>
        <v>Northwest Educational Service District 189</v>
      </c>
      <c r="B132" s="74" t="str">
        <f>IF(FullyVaccinated[[#This Row],[County]]&lt;&gt;"NULL", FullyVaccinated[[#This Row],[County]], "")</f>
        <v>Snohomish</v>
      </c>
      <c r="C132" s="74" t="str">
        <f>FullyVaccinated[[#This Row],[Organization Name ]]</f>
        <v>Lake Stevens School District</v>
      </c>
      <c r="D132" s="75" t="s">
        <v>422</v>
      </c>
      <c r="E132" s="76">
        <f>FullyVaccinated[[#This Row],[Classroom N-Size]]</f>
        <v>747</v>
      </c>
      <c r="F132" s="80">
        <f>FullyVaccinated[[#This Row],[Building N-Size]]</f>
        <v>352</v>
      </c>
      <c r="G132" s="79">
        <f>FullyVaccinated[[#This Row],[District/Central Office N-Size]]</f>
        <v>91</v>
      </c>
      <c r="H132" s="77">
        <f>FullyVaccinated[[#This Row],[Organization Overall N-Size]]</f>
        <v>1190</v>
      </c>
      <c r="I132" s="78" t="str">
        <f>IF(FullyVaccinated[[#This Row],[Data Quality Flag]]&lt;&gt;"NULL",FullyVaccinated[[#This Row],[Data Quality Flag]], "")</f>
        <v/>
      </c>
    </row>
    <row r="133" spans="1:9" ht="28.5" customHeight="1" x14ac:dyDescent="0.2">
      <c r="A133" s="73" t="str">
        <f>IF(FullyVaccinated[[#This Row],[Educational Service District]]&lt;&gt;"NULL", FullyVaccinated[[#This Row],[Educational Service District]], "")</f>
        <v>Puget Sound Educational Service District 121</v>
      </c>
      <c r="B133" s="74" t="str">
        <f>IF(FullyVaccinated[[#This Row],[County]]&lt;&gt;"NULL", FullyVaccinated[[#This Row],[County]], "")</f>
        <v>King</v>
      </c>
      <c r="C133" s="74" t="str">
        <f>FullyVaccinated[[#This Row],[Organization Name ]]</f>
        <v>Lake Washington School District</v>
      </c>
      <c r="D133" s="75" t="s">
        <v>422</v>
      </c>
      <c r="E133" s="76">
        <f>FullyVaccinated[[#This Row],[Classroom N-Size]]</f>
        <v>2431</v>
      </c>
      <c r="F133" s="80">
        <f>FullyVaccinated[[#This Row],[Building N-Size]]</f>
        <v>802</v>
      </c>
      <c r="G133" s="79">
        <f>FullyVaccinated[[#This Row],[District/Central Office N-Size]]</f>
        <v>463</v>
      </c>
      <c r="H133" s="77">
        <f>FullyVaccinated[[#This Row],[Organization Overall N-Size]]</f>
        <v>3696</v>
      </c>
      <c r="I133" s="78" t="str">
        <f>IF(FullyVaccinated[[#This Row],[Data Quality Flag]]&lt;&gt;"NULL",FullyVaccinated[[#This Row],[Data Quality Flag]], "")</f>
        <v/>
      </c>
    </row>
    <row r="134" spans="1:9" ht="28.5" customHeight="1" x14ac:dyDescent="0.2">
      <c r="A134" s="73" t="str">
        <f>IF(FullyVaccinated[[#This Row],[Educational Service District]]&lt;&gt;"NULL", FullyVaccinated[[#This Row],[Educational Service District]], "")</f>
        <v>Northwest Educational Service District 189</v>
      </c>
      <c r="B134" s="74" t="str">
        <f>IF(FullyVaccinated[[#This Row],[County]]&lt;&gt;"NULL", FullyVaccinated[[#This Row],[County]], "")</f>
        <v>Snohomish</v>
      </c>
      <c r="C134" s="74" t="str">
        <f>FullyVaccinated[[#This Row],[Organization Name ]]</f>
        <v>Lakewood School District</v>
      </c>
      <c r="D134" s="75" t="s">
        <v>422</v>
      </c>
      <c r="E134" s="76">
        <f>FullyVaccinated[[#This Row],[Classroom N-Size]]</f>
        <v>210</v>
      </c>
      <c r="F134" s="76">
        <f>FullyVaccinated[[#This Row],[Building N-Size]]</f>
        <v>122</v>
      </c>
      <c r="G134" s="79">
        <f>FullyVaccinated[[#This Row],[District/Central Office N-Size]]</f>
        <v>18</v>
      </c>
      <c r="H134" s="77">
        <f>FullyVaccinated[[#This Row],[Organization Overall N-Size]]</f>
        <v>350</v>
      </c>
      <c r="I134" s="78" t="str">
        <f>IF(FullyVaccinated[[#This Row],[Data Quality Flag]]&lt;&gt;"NULL",FullyVaccinated[[#This Row],[Data Quality Flag]], "")</f>
        <v/>
      </c>
    </row>
    <row r="135" spans="1:9" ht="28.5" customHeight="1" x14ac:dyDescent="0.2">
      <c r="A135" s="73" t="str">
        <f>IF(FullyVaccinated[[#This Row],[Educational Service District]]&lt;&gt;"NULL", FullyVaccinated[[#This Row],[Educational Service District]], "")</f>
        <v>Educational Service District 101</v>
      </c>
      <c r="B135" s="74" t="str">
        <f>IF(FullyVaccinated[[#This Row],[County]]&lt;&gt;"NULL", FullyVaccinated[[#This Row],[County]], "")</f>
        <v>Whitman</v>
      </c>
      <c r="C135" s="74" t="str">
        <f>FullyVaccinated[[#This Row],[Organization Name ]]</f>
        <v>Lamont School District</v>
      </c>
      <c r="D135" s="81" t="s">
        <v>422</v>
      </c>
      <c r="E135" s="98">
        <f>FullyVaccinated[[#This Row],[Classroom, Building, &amp; District/Central Office N-Size]]</f>
        <v>12</v>
      </c>
      <c r="F135" s="99"/>
      <c r="G135" s="100"/>
      <c r="H135" s="77">
        <f>FullyVaccinated[[#This Row],[Organization Overall N-Size]]</f>
        <v>12</v>
      </c>
      <c r="I135" s="78" t="str">
        <f>IF(FullyVaccinated[[#This Row],[Data Quality Flag]]&lt;&gt;"NULL",FullyVaccinated[[#This Row],[Data Quality Flag]], "")</f>
        <v/>
      </c>
    </row>
    <row r="136" spans="1:9" ht="28.5" customHeight="1" x14ac:dyDescent="0.2">
      <c r="A136" s="73" t="str">
        <f>IF(FullyVaccinated[[#This Row],[Educational Service District]]&lt;&gt;"NULL", FullyVaccinated[[#This Row],[Educational Service District]], "")</f>
        <v>Educational Service District 101</v>
      </c>
      <c r="B136" s="74" t="str">
        <f>IF(FullyVaccinated[[#This Row],[County]]&lt;&gt;"NULL", FullyVaccinated[[#This Row],[County]], "")</f>
        <v>Spokane</v>
      </c>
      <c r="C136" s="74" t="str">
        <f>FullyVaccinated[[#This Row],[Organization Name ]]</f>
        <v>Liberty School District</v>
      </c>
      <c r="D136" s="75" t="s">
        <v>422</v>
      </c>
      <c r="E136" s="76">
        <f>FullyVaccinated[[#This Row],[Classroom N-Size]]</f>
        <v>56</v>
      </c>
      <c r="F136" s="80">
        <f>FullyVaccinated[[#This Row],[Building N-Size]]</f>
        <v>37</v>
      </c>
      <c r="G136" s="79">
        <f>FullyVaccinated[[#This Row],[District/Central Office N-Size]]</f>
        <v>25</v>
      </c>
      <c r="H136" s="77">
        <f>FullyVaccinated[[#This Row],[Organization Overall N-Size]]</f>
        <v>118</v>
      </c>
      <c r="I136" s="78" t="str">
        <f>IF(FullyVaccinated[[#This Row],[Data Quality Flag]]&lt;&gt;"NULL",FullyVaccinated[[#This Row],[Data Quality Flag]], "")</f>
        <v/>
      </c>
    </row>
    <row r="137" spans="1:9" ht="28.5" customHeight="1" x14ac:dyDescent="0.2">
      <c r="A137" s="73" t="str">
        <f>IF(FullyVaccinated[[#This Row],[Educational Service District]]&lt;&gt;"NULL", FullyVaccinated[[#This Row],[Educational Service District]], "")</f>
        <v>Educational Service District 101</v>
      </c>
      <c r="B137" s="74" t="str">
        <f>IF(FullyVaccinated[[#This Row],[County]]&lt;&gt;"NULL", FullyVaccinated[[#This Row],[County]], "")</f>
        <v>Adams</v>
      </c>
      <c r="C137" s="74" t="str">
        <f>FullyVaccinated[[#This Row],[Organization Name ]]</f>
        <v>Lind School District</v>
      </c>
      <c r="D137" s="75" t="s">
        <v>422</v>
      </c>
      <c r="E137" s="76">
        <f>FullyVaccinated[[#This Row],[Classroom N-Size]]</f>
        <v>27</v>
      </c>
      <c r="F137" s="98">
        <f>FullyVaccinated[[#This Row],[Building &amp; District/Central Office N-Size]]</f>
        <v>28</v>
      </c>
      <c r="G137" s="100"/>
      <c r="H137" s="77">
        <f>FullyVaccinated[[#This Row],[Organization Overall N-Size]]</f>
        <v>55</v>
      </c>
      <c r="I137" s="78" t="str">
        <f>IF(FullyVaccinated[[#This Row],[Data Quality Flag]]&lt;&gt;"NULL",FullyVaccinated[[#This Row],[Data Quality Flag]], "")</f>
        <v/>
      </c>
    </row>
    <row r="138" spans="1:9" ht="28.5" customHeight="1" x14ac:dyDescent="0.2">
      <c r="A138" s="73" t="str">
        <f>IF(FullyVaccinated[[#This Row],[Educational Service District]]&lt;&gt;"NULL", FullyVaccinated[[#This Row],[Educational Service District]], "")</f>
        <v>Educational Service District 112</v>
      </c>
      <c r="B138" s="74" t="str">
        <f>IF(FullyVaccinated[[#This Row],[County]]&lt;&gt;"NULL", FullyVaccinated[[#This Row],[County]], "")</f>
        <v>Cowlitz</v>
      </c>
      <c r="C138" s="74" t="str">
        <f>FullyVaccinated[[#This Row],[Organization Name ]]</f>
        <v>Longview School District</v>
      </c>
      <c r="D138" s="75" t="s">
        <v>422</v>
      </c>
      <c r="E138" s="76">
        <f>FullyVaccinated[[#This Row],[Classroom N-Size]]</f>
        <v>585</v>
      </c>
      <c r="F138" s="76">
        <f>FullyVaccinated[[#This Row],[Building N-Size]]</f>
        <v>293</v>
      </c>
      <c r="G138" s="79">
        <f>FullyVaccinated[[#This Row],[District/Central Office N-Size]]</f>
        <v>38</v>
      </c>
      <c r="H138" s="77">
        <f>FullyVaccinated[[#This Row],[Organization Overall N-Size]]</f>
        <v>916</v>
      </c>
      <c r="I138" s="78" t="str">
        <f>IF(FullyVaccinated[[#This Row],[Data Quality Flag]]&lt;&gt;"NULL",FullyVaccinated[[#This Row],[Data Quality Flag]], "")</f>
        <v/>
      </c>
    </row>
    <row r="139" spans="1:9" ht="28.5" customHeight="1" x14ac:dyDescent="0.2">
      <c r="A139" s="73" t="str">
        <f>IF(FullyVaccinated[[#This Row],[Educational Service District]]&lt;&gt;"NULL", FullyVaccinated[[#This Row],[Educational Service District]], "")</f>
        <v>Educational Service District 101</v>
      </c>
      <c r="B139" s="74" t="str">
        <f>IF(FullyVaccinated[[#This Row],[County]]&lt;&gt;"NULL", FullyVaccinated[[#This Row],[County]], "")</f>
        <v>Stevens</v>
      </c>
      <c r="C139" s="74" t="str">
        <f>FullyVaccinated[[#This Row],[Organization Name ]]</f>
        <v>Loon Lake School District</v>
      </c>
      <c r="D139" s="75" t="s">
        <v>422</v>
      </c>
      <c r="E139" s="76">
        <f>FullyVaccinated[[#This Row],[Classroom N-Size]]</f>
        <v>23</v>
      </c>
      <c r="F139" s="98">
        <f>FullyVaccinated[[#This Row],[Building &amp; District/Central Office N-Size]]</f>
        <v>12</v>
      </c>
      <c r="G139" s="100"/>
      <c r="H139" s="77">
        <f>FullyVaccinated[[#This Row],[Organization Overall N-Size]]</f>
        <v>35</v>
      </c>
      <c r="I139" s="78" t="str">
        <f>IF(FullyVaccinated[[#This Row],[Data Quality Flag]]&lt;&gt;"NULL",FullyVaccinated[[#This Row],[Data Quality Flag]], "")</f>
        <v/>
      </c>
    </row>
    <row r="140" spans="1:9" ht="28.5" customHeight="1" x14ac:dyDescent="0.2">
      <c r="A140" s="73" t="str">
        <f>IF(FullyVaccinated[[#This Row],[Educational Service District]]&lt;&gt;"NULL", FullyVaccinated[[#This Row],[Educational Service District]], "")</f>
        <v>Northwest Educational Service District 189</v>
      </c>
      <c r="B140" s="74" t="str">
        <f>IF(FullyVaccinated[[#This Row],[County]]&lt;&gt;"NULL", FullyVaccinated[[#This Row],[County]], "")</f>
        <v>San Juan</v>
      </c>
      <c r="C140" s="74" t="str">
        <f>FullyVaccinated[[#This Row],[Organization Name ]]</f>
        <v>Lopez &amp; Shaw Island School Districts</v>
      </c>
      <c r="D140" s="75" t="s">
        <v>422</v>
      </c>
      <c r="E140" s="76">
        <f>FullyVaccinated[[#This Row],[Classroom N-Size]]</f>
        <v>38</v>
      </c>
      <c r="F140" s="98">
        <f>FullyVaccinated[[#This Row],[Building &amp; District/Central Office N-Size]]</f>
        <v>27</v>
      </c>
      <c r="G140" s="100"/>
      <c r="H140" s="77">
        <f>FullyVaccinated[[#This Row],[Organization Overall N-Size]]</f>
        <v>65</v>
      </c>
      <c r="I140" s="78" t="str">
        <f>IF(FullyVaccinated[[#This Row],[Data Quality Flag]]&lt;&gt;"NULL",FullyVaccinated[[#This Row],[Data Quality Flag]], "")</f>
        <v/>
      </c>
    </row>
    <row r="141" spans="1:9" ht="28.5" customHeight="1" x14ac:dyDescent="0.2">
      <c r="A141" s="73" t="str">
        <f>IF(FullyVaccinated[[#This Row],[Educational Service District]]&lt;&gt;"NULL", FullyVaccinated[[#This Row],[Educational Service District]], "")</f>
        <v>Spokane Public Schools Charter Authorizer</v>
      </c>
      <c r="B141" s="74" t="str">
        <f>IF(FullyVaccinated[[#This Row],[County]]&lt;&gt;"NULL", FullyVaccinated[[#This Row],[County]], "")</f>
        <v>Spokane</v>
      </c>
      <c r="C141" s="74" t="str">
        <f>FullyVaccinated[[#This Row],[Organization Name ]]</f>
        <v>Lumen Public School</v>
      </c>
      <c r="D141" s="81" t="s">
        <v>422</v>
      </c>
      <c r="E141" s="98">
        <f>FullyVaccinated[[#This Row],[Classroom, Building, &amp; District/Central Office N-Size]]</f>
        <v>17</v>
      </c>
      <c r="F141" s="99"/>
      <c r="G141" s="100"/>
      <c r="H141" s="77">
        <f>FullyVaccinated[[#This Row],[Organization Overall N-Size]]</f>
        <v>17</v>
      </c>
      <c r="I141" s="78" t="str">
        <f>IF(FullyVaccinated[[#This Row],[Data Quality Flag]]&lt;&gt;"NULL",FullyVaccinated[[#This Row],[Data Quality Flag]], "")</f>
        <v/>
      </c>
    </row>
    <row r="142" spans="1:9" ht="28.5" customHeight="1" x14ac:dyDescent="0.2">
      <c r="A142" s="73" t="str">
        <f>IF(FullyVaccinated[[#This Row],[Educational Service District]]&lt;&gt;"NULL", FullyVaccinated[[#This Row],[Educational Service District]], "")</f>
        <v>Educational Service District 112</v>
      </c>
      <c r="B142" s="74" t="str">
        <f>IF(FullyVaccinated[[#This Row],[County]]&lt;&gt;"NULL", FullyVaccinated[[#This Row],[County]], "")</f>
        <v>Klickitat</v>
      </c>
      <c r="C142" s="74" t="str">
        <f>FullyVaccinated[[#This Row],[Organization Name ]]</f>
        <v>Lyle School District</v>
      </c>
      <c r="D142" s="75" t="s">
        <v>422</v>
      </c>
      <c r="E142" s="76">
        <f>FullyVaccinated[[#This Row],[Classroom N-Size]]</f>
        <v>20</v>
      </c>
      <c r="F142" s="98">
        <f>FullyVaccinated[[#This Row],[Building &amp; District/Central Office N-Size]]</f>
        <v>23</v>
      </c>
      <c r="G142" s="100"/>
      <c r="H142" s="77">
        <f>FullyVaccinated[[#This Row],[Organization Overall N-Size]]</f>
        <v>43</v>
      </c>
      <c r="I142" s="78" t="str">
        <f>IF(FullyVaccinated[[#This Row],[Data Quality Flag]]&lt;&gt;"NULL",FullyVaccinated[[#This Row],[Data Quality Flag]], "")</f>
        <v/>
      </c>
    </row>
    <row r="143" spans="1:9" ht="28.5" customHeight="1" x14ac:dyDescent="0.2">
      <c r="A143" s="73" t="str">
        <f>IF(FullyVaccinated[[#This Row],[Educational Service District]]&lt;&gt;"NULL", FullyVaccinated[[#This Row],[Educational Service District]], "")</f>
        <v>Northwest Educational Service District 189</v>
      </c>
      <c r="B143" s="74" t="str">
        <f>IF(FullyVaccinated[[#This Row],[County]]&lt;&gt;"NULL", FullyVaccinated[[#This Row],[County]], "")</f>
        <v>Whatcom</v>
      </c>
      <c r="C143" s="74" t="str">
        <f>FullyVaccinated[[#This Row],[Organization Name ]]</f>
        <v>Lynden School District</v>
      </c>
      <c r="D143" s="75" t="s">
        <v>422</v>
      </c>
      <c r="E143" s="76">
        <f>FullyVaccinated[[#This Row],[Classroom N-Size]]</f>
        <v>337</v>
      </c>
      <c r="F143" s="80">
        <f>FullyVaccinated[[#This Row],[Building N-Size]]</f>
        <v>135</v>
      </c>
      <c r="G143" s="79">
        <f>FullyVaccinated[[#This Row],[District/Central Office N-Size]]</f>
        <v>24</v>
      </c>
      <c r="H143" s="77">
        <f>FullyVaccinated[[#This Row],[Organization Overall N-Size]]</f>
        <v>496</v>
      </c>
      <c r="I143" s="78" t="str">
        <f>IF(FullyVaccinated[[#This Row],[Data Quality Flag]]&lt;&gt;"NULL",FullyVaccinated[[#This Row],[Data Quality Flag]], "")</f>
        <v/>
      </c>
    </row>
    <row r="144" spans="1:9" ht="28.5" customHeight="1" x14ac:dyDescent="0.2">
      <c r="A144" s="73" t="str">
        <f>IF(FullyVaccinated[[#This Row],[Educational Service District]]&lt;&gt;"NULL", FullyVaccinated[[#This Row],[Educational Service District]], "")</f>
        <v>Educational Service District 105</v>
      </c>
      <c r="B144" s="74" t="str">
        <f>IF(FullyVaccinated[[#This Row],[County]]&lt;&gt;"NULL", FullyVaccinated[[#This Row],[County]], "")</f>
        <v>Yakima</v>
      </c>
      <c r="C144" s="74" t="str">
        <f>FullyVaccinated[[#This Row],[Organization Name ]]</f>
        <v>Mabton School District</v>
      </c>
      <c r="D144" s="75" t="s">
        <v>422</v>
      </c>
      <c r="E144" s="76">
        <f>FullyVaccinated[[#This Row],[Classroom N-Size]]</f>
        <v>69</v>
      </c>
      <c r="F144" s="80">
        <f>FullyVaccinated[[#This Row],[Building N-Size]]</f>
        <v>30</v>
      </c>
      <c r="G144" s="79">
        <f>FullyVaccinated[[#This Row],[District/Central Office N-Size]]</f>
        <v>13</v>
      </c>
      <c r="H144" s="77">
        <f>FullyVaccinated[[#This Row],[Organization Overall N-Size]]</f>
        <v>112</v>
      </c>
      <c r="I144" s="78" t="str">
        <f>IF(FullyVaccinated[[#This Row],[Data Quality Flag]]&lt;&gt;"NULL",FullyVaccinated[[#This Row],[Data Quality Flag]], "")</f>
        <v/>
      </c>
    </row>
    <row r="145" spans="1:9" ht="28.5" customHeight="1" x14ac:dyDescent="0.2">
      <c r="A145" s="73" t="str">
        <f>IF(FullyVaccinated[[#This Row],[Educational Service District]]&lt;&gt;"NULL", FullyVaccinated[[#This Row],[Educational Service District]], "")</f>
        <v>North Central Educational Service District 171</v>
      </c>
      <c r="B145" s="74" t="str">
        <f>IF(FullyVaccinated[[#This Row],[County]]&lt;&gt;"NULL", FullyVaccinated[[#This Row],[County]], "")</f>
        <v>Douglas</v>
      </c>
      <c r="C145" s="74" t="str">
        <f>FullyVaccinated[[#This Row],[Organization Name ]]</f>
        <v>Mansfield School District</v>
      </c>
      <c r="D145" s="81" t="s">
        <v>422</v>
      </c>
      <c r="E145" s="98">
        <f>FullyVaccinated[[#This Row],[Classroom, Building, &amp; District/Central Office N-Size]]</f>
        <v>35</v>
      </c>
      <c r="F145" s="99"/>
      <c r="G145" s="100"/>
      <c r="H145" s="77">
        <f>FullyVaccinated[[#This Row],[Organization Overall N-Size]]</f>
        <v>35</v>
      </c>
      <c r="I145" s="78" t="str">
        <f>IF(FullyVaccinated[[#This Row],[Data Quality Flag]]&lt;&gt;"NULL",FullyVaccinated[[#This Row],[Data Quality Flag]], "")</f>
        <v>Data reported is inconsistent with district S-275 Personnel Reporting</v>
      </c>
    </row>
    <row r="146" spans="1:9" ht="28.5" customHeight="1" x14ac:dyDescent="0.2">
      <c r="A146" s="73" t="str">
        <f>IF(FullyVaccinated[[#This Row],[Educational Service District]]&lt;&gt;"NULL", FullyVaccinated[[#This Row],[Educational Service District]], "")</f>
        <v>North Central Educational Service District 171</v>
      </c>
      <c r="B146" s="74" t="str">
        <f>IF(FullyVaccinated[[#This Row],[County]]&lt;&gt;"NULL", FullyVaccinated[[#This Row],[County]], "")</f>
        <v>Chelan</v>
      </c>
      <c r="C146" s="74" t="str">
        <f>FullyVaccinated[[#This Row],[Organization Name ]]</f>
        <v>Manson School District</v>
      </c>
      <c r="D146" s="75" t="s">
        <v>422</v>
      </c>
      <c r="E146" s="76">
        <f>FullyVaccinated[[#This Row],[Classroom N-Size]]</f>
        <v>66</v>
      </c>
      <c r="F146" s="76">
        <f>FullyVaccinated[[#This Row],[Building N-Size]]</f>
        <v>32</v>
      </c>
      <c r="G146" s="79">
        <f>FullyVaccinated[[#This Row],[District/Central Office N-Size]]</f>
        <v>12</v>
      </c>
      <c r="H146" s="77">
        <f>FullyVaccinated[[#This Row],[Organization Overall N-Size]]</f>
        <v>110</v>
      </c>
      <c r="I146" s="78" t="str">
        <f>IF(FullyVaccinated[[#This Row],[Data Quality Flag]]&lt;&gt;"NULL",FullyVaccinated[[#This Row],[Data Quality Flag]], "")</f>
        <v/>
      </c>
    </row>
    <row r="147" spans="1:9" ht="28.5" customHeight="1" x14ac:dyDescent="0.2">
      <c r="A147" s="73" t="str">
        <f>IF(FullyVaccinated[[#This Row],[Educational Service District]]&lt;&gt;"NULL", FullyVaccinated[[#This Row],[Educational Service District]], "")</f>
        <v>Capital Region ESD 113</v>
      </c>
      <c r="B147" s="74" t="str">
        <f>IF(FullyVaccinated[[#This Row],[County]]&lt;&gt;"NULL", FullyVaccinated[[#This Row],[County]], "")</f>
        <v>Mason</v>
      </c>
      <c r="C147" s="74" t="str">
        <f>FullyVaccinated[[#This Row],[Organization Name ]]</f>
        <v>Mary M Knight School District</v>
      </c>
      <c r="D147" s="75" t="s">
        <v>422</v>
      </c>
      <c r="E147" s="76">
        <f>FullyVaccinated[[#This Row],[Classroom N-Size]]</f>
        <v>21</v>
      </c>
      <c r="F147" s="98">
        <f>FullyVaccinated[[#This Row],[Building &amp; District/Central Office N-Size]]</f>
        <v>23</v>
      </c>
      <c r="G147" s="100"/>
      <c r="H147" s="77">
        <f>FullyVaccinated[[#This Row],[Organization Overall N-Size]]</f>
        <v>44</v>
      </c>
      <c r="I147" s="78" t="str">
        <f>IF(FullyVaccinated[[#This Row],[Data Quality Flag]]&lt;&gt;"NULL",FullyVaccinated[[#This Row],[Data Quality Flag]], "")</f>
        <v/>
      </c>
    </row>
    <row r="148" spans="1:9" ht="28.5" customHeight="1" x14ac:dyDescent="0.2">
      <c r="A148" s="73" t="str">
        <f>IF(FullyVaccinated[[#This Row],[Educational Service District]]&lt;&gt;"NULL", FullyVaccinated[[#This Row],[Educational Service District]], "")</f>
        <v>Educational Service District 101</v>
      </c>
      <c r="B148" s="74" t="str">
        <f>IF(FullyVaccinated[[#This Row],[County]]&lt;&gt;"NULL", FullyVaccinated[[#This Row],[County]], "")</f>
        <v>Stevens</v>
      </c>
      <c r="C148" s="74" t="str">
        <f>FullyVaccinated[[#This Row],[Organization Name ]]</f>
        <v>Mary Walker School District</v>
      </c>
      <c r="D148" s="75" t="s">
        <v>422</v>
      </c>
      <c r="E148" s="76">
        <f>FullyVaccinated[[#This Row],[Classroom N-Size]]</f>
        <v>44</v>
      </c>
      <c r="F148" s="98">
        <f>FullyVaccinated[[#This Row],[Building &amp; District/Central Office N-Size]]</f>
        <v>35</v>
      </c>
      <c r="G148" s="100"/>
      <c r="H148" s="77">
        <f>FullyVaccinated[[#This Row],[Organization Overall N-Size]]</f>
        <v>79</v>
      </c>
      <c r="I148" s="78" t="str">
        <f>IF(FullyVaccinated[[#This Row],[Data Quality Flag]]&lt;&gt;"NULL",FullyVaccinated[[#This Row],[Data Quality Flag]], "")</f>
        <v/>
      </c>
    </row>
    <row r="149" spans="1:9" ht="28.5" customHeight="1" x14ac:dyDescent="0.2">
      <c r="A149" s="73" t="str">
        <f>IF(FullyVaccinated[[#This Row],[Educational Service District]]&lt;&gt;"NULL", FullyVaccinated[[#This Row],[Educational Service District]], "")</f>
        <v>Northwest Educational Service District 189</v>
      </c>
      <c r="B149" s="74" t="str">
        <f>IF(FullyVaccinated[[#This Row],[County]]&lt;&gt;"NULL", FullyVaccinated[[#This Row],[County]], "")</f>
        <v>Snohomish</v>
      </c>
      <c r="C149" s="74" t="str">
        <f>FullyVaccinated[[#This Row],[Organization Name ]]</f>
        <v>Marysville School District</v>
      </c>
      <c r="D149" s="75" t="s">
        <v>422</v>
      </c>
      <c r="E149" s="76">
        <f>FullyVaccinated[[#This Row],[Classroom N-Size]]</f>
        <v>802</v>
      </c>
      <c r="F149" s="80">
        <f>FullyVaccinated[[#This Row],[Building N-Size]]</f>
        <v>340</v>
      </c>
      <c r="G149" s="79">
        <f>FullyVaccinated[[#This Row],[District/Central Office N-Size]]</f>
        <v>280</v>
      </c>
      <c r="H149" s="77">
        <f>FullyVaccinated[[#This Row],[Organization Overall N-Size]]</f>
        <v>1422</v>
      </c>
      <c r="I149" s="78" t="str">
        <f>IF(FullyVaccinated[[#This Row],[Data Quality Flag]]&lt;&gt;"NULL",FullyVaccinated[[#This Row],[Data Quality Flag]], "")</f>
        <v/>
      </c>
    </row>
    <row r="150" spans="1:9" ht="28.5" customHeight="1" x14ac:dyDescent="0.2">
      <c r="A150" s="73" t="str">
        <f>IF(FullyVaccinated[[#This Row],[Educational Service District]]&lt;&gt;"NULL", FullyVaccinated[[#This Row],[Educational Service District]], "")</f>
        <v>Capital Region ESD 113</v>
      </c>
      <c r="B150" s="74" t="str">
        <f>IF(FullyVaccinated[[#This Row],[County]]&lt;&gt;"NULL", FullyVaccinated[[#This Row],[County]], "")</f>
        <v>Grays Harbor</v>
      </c>
      <c r="C150" s="74" t="str">
        <f>FullyVaccinated[[#This Row],[Organization Name ]]</f>
        <v>McCleary School District</v>
      </c>
      <c r="D150" s="75" t="s">
        <v>422</v>
      </c>
      <c r="E150" s="76">
        <f>FullyVaccinated[[#This Row],[Classroom N-Size]]</f>
        <v>34</v>
      </c>
      <c r="F150" s="98">
        <f>FullyVaccinated[[#This Row],[Building &amp; District/Central Office N-Size]]</f>
        <v>16</v>
      </c>
      <c r="G150" s="100"/>
      <c r="H150" s="77">
        <f>FullyVaccinated[[#This Row],[Organization Overall N-Size]]</f>
        <v>50</v>
      </c>
      <c r="I150" s="78" t="str">
        <f>IF(FullyVaccinated[[#This Row],[Data Quality Flag]]&lt;&gt;"NULL",FullyVaccinated[[#This Row],[Data Quality Flag]], "")</f>
        <v/>
      </c>
    </row>
    <row r="151" spans="1:9" ht="28.5" customHeight="1" x14ac:dyDescent="0.2">
      <c r="A151" s="73" t="str">
        <f>IF(FullyVaccinated[[#This Row],[Educational Service District]]&lt;&gt;"NULL", FullyVaccinated[[#This Row],[Educational Service District]], "")</f>
        <v>Educational Service District 101</v>
      </c>
      <c r="B151" s="74" t="str">
        <f>IF(FullyVaccinated[[#This Row],[County]]&lt;&gt;"NULL", FullyVaccinated[[#This Row],[County]], "")</f>
        <v>Spokane</v>
      </c>
      <c r="C151" s="74" t="str">
        <f>FullyVaccinated[[#This Row],[Organization Name ]]</f>
        <v>Mead School District</v>
      </c>
      <c r="D151" s="75" t="s">
        <v>422</v>
      </c>
      <c r="E151" s="76">
        <f>FullyVaccinated[[#This Row],[Classroom N-Size]]</f>
        <v>798</v>
      </c>
      <c r="F151" s="80">
        <f>FullyVaccinated[[#This Row],[Building N-Size]]</f>
        <v>222</v>
      </c>
      <c r="G151" s="79">
        <f>FullyVaccinated[[#This Row],[District/Central Office N-Size]]</f>
        <v>731</v>
      </c>
      <c r="H151" s="77">
        <f>FullyVaccinated[[#This Row],[Organization Overall N-Size]]</f>
        <v>1751</v>
      </c>
      <c r="I151" s="78" t="str">
        <f>IF(FullyVaccinated[[#This Row],[Data Quality Flag]]&lt;&gt;"NULL",FullyVaccinated[[#This Row],[Data Quality Flag]], "")</f>
        <v/>
      </c>
    </row>
    <row r="152" spans="1:9" ht="28.5" customHeight="1" x14ac:dyDescent="0.2">
      <c r="A152" s="73" t="str">
        <f>IF(FullyVaccinated[[#This Row],[Educational Service District]]&lt;&gt;"NULL", FullyVaccinated[[#This Row],[Educational Service District]], "")</f>
        <v>Educational Service District 101</v>
      </c>
      <c r="B152" s="74" t="str">
        <f>IF(FullyVaccinated[[#This Row],[County]]&lt;&gt;"NULL", FullyVaccinated[[#This Row],[County]], "")</f>
        <v>Spokane</v>
      </c>
      <c r="C152" s="74" t="str">
        <f>FullyVaccinated[[#This Row],[Organization Name ]]</f>
        <v>Medical Lake School District</v>
      </c>
      <c r="D152" s="75" t="s">
        <v>422</v>
      </c>
      <c r="E152" s="76">
        <f>FullyVaccinated[[#This Row],[Classroom N-Size]]</f>
        <v>195</v>
      </c>
      <c r="F152" s="80">
        <f>FullyVaccinated[[#This Row],[Building N-Size]]</f>
        <v>54</v>
      </c>
      <c r="G152" s="79">
        <f>FullyVaccinated[[#This Row],[District/Central Office N-Size]]</f>
        <v>12</v>
      </c>
      <c r="H152" s="77">
        <f>FullyVaccinated[[#This Row],[Organization Overall N-Size]]</f>
        <v>261</v>
      </c>
      <c r="I152" s="78" t="str">
        <f>IF(FullyVaccinated[[#This Row],[Data Quality Flag]]&lt;&gt;"NULL",FullyVaccinated[[#This Row],[Data Quality Flag]], "")</f>
        <v/>
      </c>
    </row>
    <row r="153" spans="1:9" ht="28.5" customHeight="1" x14ac:dyDescent="0.2">
      <c r="A153" s="73" t="str">
        <f>IF(FullyVaccinated[[#This Row],[Educational Service District]]&lt;&gt;"NULL", FullyVaccinated[[#This Row],[Educational Service District]], "")</f>
        <v>Puget Sound Educational Service District 121</v>
      </c>
      <c r="B153" s="74" t="str">
        <f>IF(FullyVaccinated[[#This Row],[County]]&lt;&gt;"NULL", FullyVaccinated[[#This Row],[County]], "")</f>
        <v>King</v>
      </c>
      <c r="C153" s="74" t="str">
        <f>FullyVaccinated[[#This Row],[Organization Name ]]</f>
        <v>Mercer Island School District</v>
      </c>
      <c r="D153" s="75" t="s">
        <v>422</v>
      </c>
      <c r="E153" s="76">
        <f>FullyVaccinated[[#This Row],[Classroom N-Size]]</f>
        <v>349</v>
      </c>
      <c r="F153" s="80">
        <f>FullyVaccinated[[#This Row],[Building N-Size]]</f>
        <v>141</v>
      </c>
      <c r="G153" s="79">
        <f>FullyVaccinated[[#This Row],[District/Central Office N-Size]]</f>
        <v>84</v>
      </c>
      <c r="H153" s="77">
        <f>FullyVaccinated[[#This Row],[Organization Overall N-Size]]</f>
        <v>574</v>
      </c>
      <c r="I153" s="78" t="str">
        <f>IF(FullyVaccinated[[#This Row],[Data Quality Flag]]&lt;&gt;"NULL",FullyVaccinated[[#This Row],[Data Quality Flag]], "")</f>
        <v/>
      </c>
    </row>
    <row r="154" spans="1:9" ht="28.5" customHeight="1" x14ac:dyDescent="0.2">
      <c r="A154" s="73" t="str">
        <f>IF(FullyVaccinated[[#This Row],[Educational Service District]]&lt;&gt;"NULL", FullyVaccinated[[#This Row],[Educational Service District]], "")</f>
        <v>Northwest Educational Service District 189</v>
      </c>
      <c r="B154" s="74" t="str">
        <f>IF(FullyVaccinated[[#This Row],[County]]&lt;&gt;"NULL", FullyVaccinated[[#This Row],[County]], "")</f>
        <v>Whatcom</v>
      </c>
      <c r="C154" s="74" t="str">
        <f>FullyVaccinated[[#This Row],[Organization Name ]]</f>
        <v>Meridian School District</v>
      </c>
      <c r="D154" s="75" t="s">
        <v>422</v>
      </c>
      <c r="E154" s="76">
        <f>FullyVaccinated[[#This Row],[Classroom N-Size]]</f>
        <v>164</v>
      </c>
      <c r="F154" s="76">
        <f>FullyVaccinated[[#This Row],[Building N-Size]]</f>
        <v>109</v>
      </c>
      <c r="G154" s="79">
        <f>FullyVaccinated[[#This Row],[District/Central Office N-Size]]</f>
        <v>19</v>
      </c>
      <c r="H154" s="77">
        <f>FullyVaccinated[[#This Row],[Organization Overall N-Size]]</f>
        <v>292</v>
      </c>
      <c r="I154" s="78" t="str">
        <f>IF(FullyVaccinated[[#This Row],[Data Quality Flag]]&lt;&gt;"NULL",FullyVaccinated[[#This Row],[Data Quality Flag]], "")</f>
        <v/>
      </c>
    </row>
    <row r="155" spans="1:9" ht="28.5" customHeight="1" x14ac:dyDescent="0.2">
      <c r="A155" s="73" t="str">
        <f>IF(FullyVaccinated[[#This Row],[Educational Service District]]&lt;&gt;"NULL", FullyVaccinated[[#This Row],[Educational Service District]], "")</f>
        <v>North Central Educational Service District 171</v>
      </c>
      <c r="B155" s="74" t="str">
        <f>IF(FullyVaccinated[[#This Row],[County]]&lt;&gt;"NULL", FullyVaccinated[[#This Row],[County]], "")</f>
        <v>Okanogan</v>
      </c>
      <c r="C155" s="74" t="str">
        <f>FullyVaccinated[[#This Row],[Organization Name ]]</f>
        <v>Methow Valley School District</v>
      </c>
      <c r="D155" s="75" t="s">
        <v>422</v>
      </c>
      <c r="E155" s="76">
        <f>FullyVaccinated[[#This Row],[Classroom N-Size]]</f>
        <v>92</v>
      </c>
      <c r="F155" s="80">
        <f>FullyVaccinated[[#This Row],[Building N-Size]]</f>
        <v>22</v>
      </c>
      <c r="G155" s="79">
        <f>FullyVaccinated[[#This Row],[District/Central Office N-Size]]</f>
        <v>44</v>
      </c>
      <c r="H155" s="77">
        <f>FullyVaccinated[[#This Row],[Organization Overall N-Size]]</f>
        <v>158</v>
      </c>
      <c r="I155" s="78" t="str">
        <f>IF(FullyVaccinated[[#This Row],[Data Quality Flag]]&lt;&gt;"NULL",FullyVaccinated[[#This Row],[Data Quality Flag]], "")</f>
        <v/>
      </c>
    </row>
    <row r="156" spans="1:9" ht="28.5" customHeight="1" x14ac:dyDescent="0.2">
      <c r="A156" s="73" t="str">
        <f>IF(FullyVaccinated[[#This Row],[Educational Service District]]&lt;&gt;"NULL", FullyVaccinated[[#This Row],[Educational Service District]], "")</f>
        <v>Educational Service District 112</v>
      </c>
      <c r="B156" s="74" t="str">
        <f>IF(FullyVaccinated[[#This Row],[County]]&lt;&gt;"NULL", FullyVaccinated[[#This Row],[County]], "")</f>
        <v>Skamania</v>
      </c>
      <c r="C156" s="74" t="str">
        <f>FullyVaccinated[[#This Row],[Organization Name ]]</f>
        <v>Mill A School District</v>
      </c>
      <c r="D156" s="75" t="s">
        <v>422</v>
      </c>
      <c r="E156" s="76">
        <f>FullyVaccinated[[#This Row],[Classroom N-Size]]</f>
        <v>15</v>
      </c>
      <c r="F156" s="98">
        <f>FullyVaccinated[[#This Row],[Building &amp; District/Central Office N-Size]]</f>
        <v>11</v>
      </c>
      <c r="G156" s="100"/>
      <c r="H156" s="77">
        <f>FullyVaccinated[[#This Row],[Organization Overall N-Size]]</f>
        <v>26</v>
      </c>
      <c r="I156" s="78" t="str">
        <f>IF(FullyVaccinated[[#This Row],[Data Quality Flag]]&lt;&gt;"NULL",FullyVaccinated[[#This Row],[Data Quality Flag]], "")</f>
        <v/>
      </c>
    </row>
    <row r="157" spans="1:9" ht="28.5" customHeight="1" x14ac:dyDescent="0.2">
      <c r="A157" s="73" t="str">
        <f>IF(FullyVaccinated[[#This Row],[Educational Service District]]&lt;&gt;"NULL", FullyVaccinated[[#This Row],[Educational Service District]], "")</f>
        <v>Northwest Educational Service District 189</v>
      </c>
      <c r="B157" s="74" t="str">
        <f>IF(FullyVaccinated[[#This Row],[County]]&lt;&gt;"NULL", FullyVaccinated[[#This Row],[County]], "")</f>
        <v>Snohomish</v>
      </c>
      <c r="C157" s="74" t="str">
        <f>FullyVaccinated[[#This Row],[Organization Name ]]</f>
        <v>Monroe School District</v>
      </c>
      <c r="D157" s="75" t="s">
        <v>422</v>
      </c>
      <c r="E157" s="76">
        <f>FullyVaccinated[[#This Row],[Classroom N-Size]]</f>
        <v>448</v>
      </c>
      <c r="F157" s="80">
        <f>FullyVaccinated[[#This Row],[Building N-Size]]</f>
        <v>204</v>
      </c>
      <c r="G157" s="79">
        <f>FullyVaccinated[[#This Row],[District/Central Office N-Size]]</f>
        <v>49</v>
      </c>
      <c r="H157" s="77">
        <f>FullyVaccinated[[#This Row],[Organization Overall N-Size]]</f>
        <v>701</v>
      </c>
      <c r="I157" s="78" t="str">
        <f>IF(FullyVaccinated[[#This Row],[Data Quality Flag]]&lt;&gt;"NULL",FullyVaccinated[[#This Row],[Data Quality Flag]], "")</f>
        <v/>
      </c>
    </row>
    <row r="158" spans="1:9" ht="28.5" customHeight="1" x14ac:dyDescent="0.2">
      <c r="A158" s="73" t="str">
        <f>IF(FullyVaccinated[[#This Row],[Educational Service District]]&lt;&gt;"NULL", FullyVaccinated[[#This Row],[Educational Service District]], "")</f>
        <v>Capital Region ESD 113</v>
      </c>
      <c r="B158" s="74" t="str">
        <f>IF(FullyVaccinated[[#This Row],[County]]&lt;&gt;"NULL", FullyVaccinated[[#This Row],[County]], "")</f>
        <v>Grays Harbor</v>
      </c>
      <c r="C158" s="74" t="str">
        <f>FullyVaccinated[[#This Row],[Organization Name ]]</f>
        <v>Montesano School District</v>
      </c>
      <c r="D158" s="75" t="s">
        <v>422</v>
      </c>
      <c r="E158" s="76">
        <f>FullyVaccinated[[#This Row],[Classroom N-Size]]</f>
        <v>149</v>
      </c>
      <c r="F158" s="98">
        <f>FullyVaccinated[[#This Row],[Building &amp; District/Central Office N-Size]]</f>
        <v>53</v>
      </c>
      <c r="G158" s="100"/>
      <c r="H158" s="77">
        <f>FullyVaccinated[[#This Row],[Organization Overall N-Size]]</f>
        <v>202</v>
      </c>
      <c r="I158" s="78" t="str">
        <f>IF(FullyVaccinated[[#This Row],[Data Quality Flag]]&lt;&gt;"NULL",FullyVaccinated[[#This Row],[Data Quality Flag]], "")</f>
        <v/>
      </c>
    </row>
    <row r="159" spans="1:9" ht="28.5" customHeight="1" x14ac:dyDescent="0.2">
      <c r="A159" s="73" t="str">
        <f>IF(FullyVaccinated[[#This Row],[Educational Service District]]&lt;&gt;"NULL", FullyVaccinated[[#This Row],[Educational Service District]], "")</f>
        <v>Capital Region ESD 113</v>
      </c>
      <c r="B159" s="74" t="str">
        <f>IF(FullyVaccinated[[#This Row],[County]]&lt;&gt;"NULL", FullyVaccinated[[#This Row],[County]], "")</f>
        <v>Lewis</v>
      </c>
      <c r="C159" s="74" t="str">
        <f>FullyVaccinated[[#This Row],[Organization Name ]]</f>
        <v>Morton School District</v>
      </c>
      <c r="D159" s="75" t="s">
        <v>422</v>
      </c>
      <c r="E159" s="76">
        <f>FullyVaccinated[[#This Row],[Classroom N-Size]]</f>
        <v>39</v>
      </c>
      <c r="F159" s="80">
        <f>FullyVaccinated[[#This Row],[Building N-Size]]</f>
        <v>10</v>
      </c>
      <c r="G159" s="79">
        <f>FullyVaccinated[[#This Row],[District/Central Office N-Size]]</f>
        <v>19</v>
      </c>
      <c r="H159" s="77">
        <f>FullyVaccinated[[#This Row],[Organization Overall N-Size]]</f>
        <v>68</v>
      </c>
      <c r="I159" s="78" t="str">
        <f>IF(FullyVaccinated[[#This Row],[Data Quality Flag]]&lt;&gt;"NULL",FullyVaccinated[[#This Row],[Data Quality Flag]], "")</f>
        <v/>
      </c>
    </row>
    <row r="160" spans="1:9" ht="28.5" customHeight="1" x14ac:dyDescent="0.2">
      <c r="A160" s="73" t="str">
        <f>IF(FullyVaccinated[[#This Row],[Educational Service District]]&lt;&gt;"NULL", FullyVaccinated[[#This Row],[Educational Service District]], "")</f>
        <v>North Central Educational Service District 171</v>
      </c>
      <c r="B160" s="74" t="str">
        <f>IF(FullyVaccinated[[#This Row],[County]]&lt;&gt;"NULL", FullyVaccinated[[#This Row],[County]], "")</f>
        <v>Grant</v>
      </c>
      <c r="C160" s="74" t="str">
        <f>FullyVaccinated[[#This Row],[Organization Name ]]</f>
        <v>Moses Lake School District</v>
      </c>
      <c r="D160" s="75" t="s">
        <v>422</v>
      </c>
      <c r="E160" s="76">
        <f>FullyVaccinated[[#This Row],[Classroom N-Size]]</f>
        <v>705</v>
      </c>
      <c r="F160" s="80">
        <f>FullyVaccinated[[#This Row],[Building N-Size]]</f>
        <v>277</v>
      </c>
      <c r="G160" s="79">
        <f>FullyVaccinated[[#This Row],[District/Central Office N-Size]]</f>
        <v>161</v>
      </c>
      <c r="H160" s="77">
        <f>FullyVaccinated[[#This Row],[Organization Overall N-Size]]</f>
        <v>1143</v>
      </c>
      <c r="I160" s="78" t="str">
        <f>IF(FullyVaccinated[[#This Row],[Data Quality Flag]]&lt;&gt;"NULL",FullyVaccinated[[#This Row],[Data Quality Flag]], "")</f>
        <v/>
      </c>
    </row>
    <row r="161" spans="1:9" ht="28.5" customHeight="1" x14ac:dyDescent="0.2">
      <c r="A161" s="73" t="str">
        <f>IF(FullyVaccinated[[#This Row],[Educational Service District]]&lt;&gt;"NULL", FullyVaccinated[[#This Row],[Educational Service District]], "")</f>
        <v>Capital Region ESD 113</v>
      </c>
      <c r="B161" s="74" t="str">
        <f>IF(FullyVaccinated[[#This Row],[County]]&lt;&gt;"NULL", FullyVaccinated[[#This Row],[County]], "")</f>
        <v>Lewis</v>
      </c>
      <c r="C161" s="74" t="str">
        <f>FullyVaccinated[[#This Row],[Organization Name ]]</f>
        <v>Mossyrock School District</v>
      </c>
      <c r="D161" s="75" t="s">
        <v>422</v>
      </c>
      <c r="E161" s="76">
        <f>FullyVaccinated[[#This Row],[Classroom N-Size]]</f>
        <v>68</v>
      </c>
      <c r="F161" s="98">
        <f>FullyVaccinated[[#This Row],[Building &amp; District/Central Office N-Size]]</f>
        <v>30</v>
      </c>
      <c r="G161" s="100"/>
      <c r="H161" s="77">
        <f>FullyVaccinated[[#This Row],[Organization Overall N-Size]]</f>
        <v>98</v>
      </c>
      <c r="I161" s="78" t="str">
        <f>IF(FullyVaccinated[[#This Row],[Data Quality Flag]]&lt;&gt;"NULL",FullyVaccinated[[#This Row],[Data Quality Flag]], "")</f>
        <v/>
      </c>
    </row>
    <row r="162" spans="1:9" ht="28.5" customHeight="1" x14ac:dyDescent="0.2">
      <c r="A162" s="73" t="str">
        <f>IF(FullyVaccinated[[#This Row],[Educational Service District]]&lt;&gt;"NULL", FullyVaccinated[[#This Row],[Educational Service District]], "")</f>
        <v>Educational Service District 105</v>
      </c>
      <c r="B162" s="74" t="str">
        <f>IF(FullyVaccinated[[#This Row],[County]]&lt;&gt;"NULL", FullyVaccinated[[#This Row],[County]], "")</f>
        <v>Yakima</v>
      </c>
      <c r="C162" s="74" t="str">
        <f>FullyVaccinated[[#This Row],[Organization Name ]]</f>
        <v>Mount Adams School District</v>
      </c>
      <c r="D162" s="75" t="s">
        <v>422</v>
      </c>
      <c r="E162" s="76">
        <f>FullyVaccinated[[#This Row],[Classroom N-Size]]</f>
        <v>76</v>
      </c>
      <c r="F162" s="76">
        <f>FullyVaccinated[[#This Row],[Building N-Size]]</f>
        <v>26</v>
      </c>
      <c r="G162" s="79">
        <f>FullyVaccinated[[#This Row],[District/Central Office N-Size]]</f>
        <v>32</v>
      </c>
      <c r="H162" s="77">
        <f>FullyVaccinated[[#This Row],[Organization Overall N-Size]]</f>
        <v>134</v>
      </c>
      <c r="I162" s="78" t="str">
        <f>IF(FullyVaccinated[[#This Row],[Data Quality Flag]]&lt;&gt;"NULL",FullyVaccinated[[#This Row],[Data Quality Flag]], "")</f>
        <v/>
      </c>
    </row>
    <row r="163" spans="1:9" ht="28.5" customHeight="1" x14ac:dyDescent="0.2">
      <c r="A163" s="73" t="str">
        <f>IF(FullyVaccinated[[#This Row],[Educational Service District]]&lt;&gt;"NULL", FullyVaccinated[[#This Row],[Educational Service District]], "")</f>
        <v>Northwest Educational Service District 189</v>
      </c>
      <c r="B163" s="74" t="str">
        <f>IF(FullyVaccinated[[#This Row],[County]]&lt;&gt;"NULL", FullyVaccinated[[#This Row],[County]], "")</f>
        <v>Whatcom</v>
      </c>
      <c r="C163" s="74" t="str">
        <f>FullyVaccinated[[#This Row],[Organization Name ]]</f>
        <v>Mount Baker School District</v>
      </c>
      <c r="D163" s="75" t="s">
        <v>422</v>
      </c>
      <c r="E163" s="76">
        <f>FullyVaccinated[[#This Row],[Classroom N-Size]]</f>
        <v>221</v>
      </c>
      <c r="F163" s="80">
        <f>FullyVaccinated[[#This Row],[Building N-Size]]</f>
        <v>137</v>
      </c>
      <c r="G163" s="79">
        <f>FullyVaccinated[[#This Row],[District/Central Office N-Size]]</f>
        <v>12</v>
      </c>
      <c r="H163" s="77">
        <f>FullyVaccinated[[#This Row],[Organization Overall N-Size]]</f>
        <v>370</v>
      </c>
      <c r="I163" s="78" t="str">
        <f>IF(FullyVaccinated[[#This Row],[Data Quality Flag]]&lt;&gt;"NULL",FullyVaccinated[[#This Row],[Data Quality Flag]], "")</f>
        <v/>
      </c>
    </row>
    <row r="164" spans="1:9" ht="28.5" customHeight="1" x14ac:dyDescent="0.2">
      <c r="A164" s="73" t="str">
        <f>IF(FullyVaccinated[[#This Row],[Educational Service District]]&lt;&gt;"NULL", FullyVaccinated[[#This Row],[Educational Service District]], "")</f>
        <v>Educational Service District 112</v>
      </c>
      <c r="B164" s="74" t="str">
        <f>IF(FullyVaccinated[[#This Row],[County]]&lt;&gt;"NULL", FullyVaccinated[[#This Row],[County]], "")</f>
        <v>Skamania</v>
      </c>
      <c r="C164" s="74" t="str">
        <f>FullyVaccinated[[#This Row],[Organization Name ]]</f>
        <v>Mount Pleasant &amp; Skamania School Districts</v>
      </c>
      <c r="D164" s="81" t="s">
        <v>422</v>
      </c>
      <c r="E164" s="98">
        <f>FullyVaccinated[[#This Row],[Classroom, Building, &amp; District/Central Office N-Size]]</f>
        <v>30</v>
      </c>
      <c r="F164" s="99"/>
      <c r="G164" s="100"/>
      <c r="H164" s="77">
        <f>FullyVaccinated[[#This Row],[Organization Overall N-Size]]</f>
        <v>30</v>
      </c>
      <c r="I164" s="78" t="str">
        <f>IF(FullyVaccinated[[#This Row],[Data Quality Flag]]&lt;&gt;"NULL",FullyVaccinated[[#This Row],[Data Quality Flag]], "")</f>
        <v/>
      </c>
    </row>
    <row r="165" spans="1:9" ht="28.5" customHeight="1" x14ac:dyDescent="0.2">
      <c r="A165" s="73" t="str">
        <f>IF(FullyVaccinated[[#This Row],[Educational Service District]]&lt;&gt;"NULL", FullyVaccinated[[#This Row],[Educational Service District]], "")</f>
        <v>Northwest Educational Service District 189</v>
      </c>
      <c r="B165" s="74" t="str">
        <f>IF(FullyVaccinated[[#This Row],[County]]&lt;&gt;"NULL", FullyVaccinated[[#This Row],[County]], "")</f>
        <v>Skagit</v>
      </c>
      <c r="C165" s="74" t="str">
        <f>FullyVaccinated[[#This Row],[Organization Name ]]</f>
        <v>Mount Vernon School District</v>
      </c>
      <c r="D165" s="75" t="s">
        <v>422</v>
      </c>
      <c r="E165" s="76">
        <f>FullyVaccinated[[#This Row],[Classroom N-Size]]</f>
        <v>720</v>
      </c>
      <c r="F165" s="80">
        <f>FullyVaccinated[[#This Row],[Building N-Size]]</f>
        <v>279</v>
      </c>
      <c r="G165" s="79">
        <f>FullyVaccinated[[#This Row],[District/Central Office N-Size]]</f>
        <v>38</v>
      </c>
      <c r="H165" s="77">
        <f>FullyVaccinated[[#This Row],[Organization Overall N-Size]]</f>
        <v>1037</v>
      </c>
      <c r="I165" s="78" t="str">
        <f>IF(FullyVaccinated[[#This Row],[Data Quality Flag]]&lt;&gt;"NULL",FullyVaccinated[[#This Row],[Data Quality Flag]], "")</f>
        <v/>
      </c>
    </row>
    <row r="166" spans="1:9" ht="28.5" customHeight="1" x14ac:dyDescent="0.2">
      <c r="A166" s="73" t="str">
        <f>IF(FullyVaccinated[[#This Row],[Educational Service District]]&lt;&gt;"NULL", FullyVaccinated[[#This Row],[Educational Service District]], "")</f>
        <v>Northwest Educational Service District 189</v>
      </c>
      <c r="B166" s="74" t="str">
        <f>IF(FullyVaccinated[[#This Row],[County]]&lt;&gt;"NULL", FullyVaccinated[[#This Row],[County]], "")</f>
        <v>Snohomish</v>
      </c>
      <c r="C166" s="74" t="str">
        <f>FullyVaccinated[[#This Row],[Organization Name ]]</f>
        <v>Mukilteo School District</v>
      </c>
      <c r="D166" s="75" t="s">
        <v>422</v>
      </c>
      <c r="E166" s="76">
        <f>FullyVaccinated[[#This Row],[Classroom N-Size]]</f>
        <v>1345</v>
      </c>
      <c r="F166" s="76">
        <f>FullyVaccinated[[#This Row],[Building N-Size]]</f>
        <v>493</v>
      </c>
      <c r="G166" s="79">
        <f>FullyVaccinated[[#This Row],[District/Central Office N-Size]]</f>
        <v>257</v>
      </c>
      <c r="H166" s="77">
        <f>FullyVaccinated[[#This Row],[Organization Overall N-Size]]</f>
        <v>2095</v>
      </c>
      <c r="I166" s="78" t="str">
        <f>IF(FullyVaccinated[[#This Row],[Data Quality Flag]]&lt;&gt;"NULL",FullyVaccinated[[#This Row],[Data Quality Flag]], "")</f>
        <v/>
      </c>
    </row>
    <row r="167" spans="1:9" ht="28.5" customHeight="1" x14ac:dyDescent="0.2">
      <c r="A167" s="73" t="str">
        <f>IF(FullyVaccinated[[#This Row],[Educational Service District]]&lt;&gt;"NULL", FullyVaccinated[[#This Row],[Educational Service District]], "")</f>
        <v>Educational Service District 105</v>
      </c>
      <c r="B167" s="74" t="str">
        <f>IF(FullyVaccinated[[#This Row],[County]]&lt;&gt;"NULL", FullyVaccinated[[#This Row],[County]], "")</f>
        <v>Yakima</v>
      </c>
      <c r="C167" s="74" t="str">
        <f>FullyVaccinated[[#This Row],[Organization Name ]]</f>
        <v>Naches Valley School District</v>
      </c>
      <c r="D167" s="75" t="s">
        <v>422</v>
      </c>
      <c r="E167" s="76">
        <f>FullyVaccinated[[#This Row],[Classroom N-Size]]</f>
        <v>105</v>
      </c>
      <c r="F167" s="80">
        <f>FullyVaccinated[[#This Row],[Building N-Size]]</f>
        <v>50</v>
      </c>
      <c r="G167" s="79">
        <f>FullyVaccinated[[#This Row],[District/Central Office N-Size]]</f>
        <v>14</v>
      </c>
      <c r="H167" s="77">
        <f>FullyVaccinated[[#This Row],[Organization Overall N-Size]]</f>
        <v>169</v>
      </c>
      <c r="I167" s="78" t="str">
        <f>IF(FullyVaccinated[[#This Row],[Data Quality Flag]]&lt;&gt;"NULL",FullyVaccinated[[#This Row],[Data Quality Flag]], "")</f>
        <v/>
      </c>
    </row>
    <row r="168" spans="1:9" ht="28.5" customHeight="1" x14ac:dyDescent="0.2">
      <c r="A168" s="73" t="str">
        <f>IF(FullyVaccinated[[#This Row],[Educational Service District]]&lt;&gt;"NULL", FullyVaccinated[[#This Row],[Educational Service District]], "")</f>
        <v>Capital Region ESD 113</v>
      </c>
      <c r="B168" s="74" t="str">
        <f>IF(FullyVaccinated[[#This Row],[County]]&lt;&gt;"NULL", FullyVaccinated[[#This Row],[County]], "")</f>
        <v>Lewis</v>
      </c>
      <c r="C168" s="74" t="str">
        <f>FullyVaccinated[[#This Row],[Organization Name ]]</f>
        <v>Napavine School District</v>
      </c>
      <c r="D168" s="75" t="s">
        <v>422</v>
      </c>
      <c r="E168" s="76">
        <f>FullyVaccinated[[#This Row],[Classroom N-Size]]</f>
        <v>69</v>
      </c>
      <c r="F168" s="98">
        <f>FullyVaccinated[[#This Row],[Building &amp; District/Central Office N-Size]]</f>
        <v>47</v>
      </c>
      <c r="G168" s="100"/>
      <c r="H168" s="77">
        <f>FullyVaccinated[[#This Row],[Organization Overall N-Size]]</f>
        <v>116</v>
      </c>
      <c r="I168" s="78" t="str">
        <f>IF(FullyVaccinated[[#This Row],[Data Quality Flag]]&lt;&gt;"NULL",FullyVaccinated[[#This Row],[Data Quality Flag]], "")</f>
        <v/>
      </c>
    </row>
    <row r="169" spans="1:9" ht="28.5" customHeight="1" x14ac:dyDescent="0.2">
      <c r="A169" s="73" t="str">
        <f>IF(FullyVaccinated[[#This Row],[Educational Service District]]&lt;&gt;"NULL", FullyVaccinated[[#This Row],[Educational Service District]], "")</f>
        <v>Educational Service District 112</v>
      </c>
      <c r="B169" s="74" t="str">
        <f>IF(FullyVaccinated[[#This Row],[County]]&lt;&gt;"NULL", FullyVaccinated[[#This Row],[County]], "")</f>
        <v>Pacific</v>
      </c>
      <c r="C169" s="74" t="str">
        <f>FullyVaccinated[[#This Row],[Organization Name ]]</f>
        <v>Naselle-Grays River Valley School District</v>
      </c>
      <c r="D169" s="75" t="s">
        <v>422</v>
      </c>
      <c r="E169" s="76">
        <f>FullyVaccinated[[#This Row],[Classroom N-Size]]</f>
        <v>35</v>
      </c>
      <c r="F169" s="98">
        <f>FullyVaccinated[[#This Row],[Building &amp; District/Central Office N-Size]]</f>
        <v>23</v>
      </c>
      <c r="G169" s="100"/>
      <c r="H169" s="77">
        <f>FullyVaccinated[[#This Row],[Organization Overall N-Size]]</f>
        <v>58</v>
      </c>
      <c r="I169" s="78" t="str">
        <f>IF(FullyVaccinated[[#This Row],[Data Quality Flag]]&lt;&gt;"NULL",FullyVaccinated[[#This Row],[Data Quality Flag]], "")</f>
        <v/>
      </c>
    </row>
    <row r="170" spans="1:9" ht="28.5" customHeight="1" x14ac:dyDescent="0.2">
      <c r="A170" s="73" t="str">
        <f>IF(FullyVaccinated[[#This Row],[Educational Service District]]&lt;&gt;"NULL", FullyVaccinated[[#This Row],[Educational Service District]], "")</f>
        <v>North Central Educational Service District 171</v>
      </c>
      <c r="B170" s="74" t="str">
        <f>IF(FullyVaccinated[[#This Row],[County]]&lt;&gt;"NULL", FullyVaccinated[[#This Row],[County]], "")</f>
        <v>Okanogan</v>
      </c>
      <c r="C170" s="74" t="str">
        <f>FullyVaccinated[[#This Row],[Organization Name ]]</f>
        <v>Nespelem School District #14</v>
      </c>
      <c r="D170" s="81" t="s">
        <v>422</v>
      </c>
      <c r="E170" s="98">
        <f>FullyVaccinated[[#This Row],[Classroom, Building, &amp; District/Central Office N-Size]]</f>
        <v>30</v>
      </c>
      <c r="F170" s="99"/>
      <c r="G170" s="100"/>
      <c r="H170" s="77">
        <f>FullyVaccinated[[#This Row],[Organization Overall N-Size]]</f>
        <v>30</v>
      </c>
      <c r="I170" s="78" t="str">
        <f>IF(FullyVaccinated[[#This Row],[Data Quality Flag]]&lt;&gt;"NULL",FullyVaccinated[[#This Row],[Data Quality Flag]], "")</f>
        <v/>
      </c>
    </row>
    <row r="171" spans="1:9" ht="28.5" customHeight="1" x14ac:dyDescent="0.2">
      <c r="A171" s="73" t="str">
        <f>IF(FullyVaccinated[[#This Row],[Educational Service District]]&lt;&gt;"NULL", FullyVaccinated[[#This Row],[Educational Service District]], "")</f>
        <v>Educational Service District 101</v>
      </c>
      <c r="B171" s="74" t="str">
        <f>IF(FullyVaccinated[[#This Row],[County]]&lt;&gt;"NULL", FullyVaccinated[[#This Row],[County]], "")</f>
        <v>Pend Oreille</v>
      </c>
      <c r="C171" s="74" t="str">
        <f>FullyVaccinated[[#This Row],[Organization Name ]]</f>
        <v>Newport School District</v>
      </c>
      <c r="D171" s="75" t="s">
        <v>422</v>
      </c>
      <c r="E171" s="76">
        <f>FullyVaccinated[[#This Row],[Classroom N-Size]]</f>
        <v>110</v>
      </c>
      <c r="F171" s="98">
        <f>FullyVaccinated[[#This Row],[Building &amp; District/Central Office N-Size]]</f>
        <v>50</v>
      </c>
      <c r="G171" s="100"/>
      <c r="H171" s="77">
        <f>FullyVaccinated[[#This Row],[Organization Overall N-Size]]</f>
        <v>160</v>
      </c>
      <c r="I171" s="78" t="str">
        <f>IF(FullyVaccinated[[#This Row],[Data Quality Flag]]&lt;&gt;"NULL",FullyVaccinated[[#This Row],[Data Quality Flag]], "")</f>
        <v/>
      </c>
    </row>
    <row r="172" spans="1:9" ht="28.5" customHeight="1" x14ac:dyDescent="0.2">
      <c r="A172" s="73" t="str">
        <f>IF(FullyVaccinated[[#This Row],[Educational Service District]]&lt;&gt;"NULL", FullyVaccinated[[#This Row],[Educational Service District]], "")</f>
        <v>Educational Service District 101</v>
      </c>
      <c r="B172" s="74" t="str">
        <f>IF(FullyVaccinated[[#This Row],[County]]&lt;&gt;"NULL", FullyVaccinated[[#This Row],[County]], "")</f>
        <v>Spokane</v>
      </c>
      <c r="C172" s="74" t="str">
        <f>FullyVaccinated[[#This Row],[Organization Name ]]</f>
        <v>Nine Mile Falls School District</v>
      </c>
      <c r="D172" s="75" t="s">
        <v>422</v>
      </c>
      <c r="E172" s="76">
        <f>FullyVaccinated[[#This Row],[Classroom N-Size]]</f>
        <v>120</v>
      </c>
      <c r="F172" s="98">
        <f>FullyVaccinated[[#This Row],[Building &amp; District/Central Office N-Size]]</f>
        <v>68</v>
      </c>
      <c r="G172" s="100"/>
      <c r="H172" s="77">
        <f>FullyVaccinated[[#This Row],[Organization Overall N-Size]]</f>
        <v>188</v>
      </c>
      <c r="I172" s="78" t="str">
        <f>IF(FullyVaccinated[[#This Row],[Data Quality Flag]]&lt;&gt;"NULL",FullyVaccinated[[#This Row],[Data Quality Flag]], "")</f>
        <v/>
      </c>
    </row>
    <row r="173" spans="1:9" ht="28.5" customHeight="1" x14ac:dyDescent="0.2">
      <c r="A173" s="73" t="str">
        <f>IF(FullyVaccinated[[#This Row],[Educational Service District]]&lt;&gt;"NULL", FullyVaccinated[[#This Row],[Educational Service District]], "")</f>
        <v>Northwest Educational Service District 189</v>
      </c>
      <c r="B173" s="74" t="str">
        <f>IF(FullyVaccinated[[#This Row],[County]]&lt;&gt;"NULL", FullyVaccinated[[#This Row],[County]], "")</f>
        <v>Whatcom</v>
      </c>
      <c r="C173" s="74" t="str">
        <f>FullyVaccinated[[#This Row],[Organization Name ]]</f>
        <v>Nooksack Valley School District</v>
      </c>
      <c r="D173" s="75" t="s">
        <v>422</v>
      </c>
      <c r="E173" s="76">
        <f>FullyVaccinated[[#This Row],[Classroom N-Size]]</f>
        <v>192</v>
      </c>
      <c r="F173" s="80">
        <f>FullyVaccinated[[#This Row],[Building N-Size]]</f>
        <v>71</v>
      </c>
      <c r="G173" s="79">
        <f>FullyVaccinated[[#This Row],[District/Central Office N-Size]]</f>
        <v>24</v>
      </c>
      <c r="H173" s="77">
        <f>FullyVaccinated[[#This Row],[Organization Overall N-Size]]</f>
        <v>287</v>
      </c>
      <c r="I173" s="78" t="str">
        <f>IF(FullyVaccinated[[#This Row],[Data Quality Flag]]&lt;&gt;"NULL",FullyVaccinated[[#This Row],[Data Quality Flag]], "")</f>
        <v/>
      </c>
    </row>
    <row r="174" spans="1:9" ht="28.5" customHeight="1" x14ac:dyDescent="0.2">
      <c r="A174" s="73" t="str">
        <f>IF(FullyVaccinated[[#This Row],[Educational Service District]]&lt;&gt;"NULL", FullyVaccinated[[#This Row],[Educational Service District]], "")</f>
        <v>Capital Region ESD 113</v>
      </c>
      <c r="B174" s="74" t="str">
        <f>IF(FullyVaccinated[[#This Row],[County]]&lt;&gt;"NULL", FullyVaccinated[[#This Row],[County]], "")</f>
        <v>Grays Harbor</v>
      </c>
      <c r="C174" s="74" t="str">
        <f>FullyVaccinated[[#This Row],[Organization Name ]]</f>
        <v>North Beach School District</v>
      </c>
      <c r="D174" s="75" t="s">
        <v>422</v>
      </c>
      <c r="E174" s="76">
        <f>FullyVaccinated[[#This Row],[Classroom N-Size]]</f>
        <v>87</v>
      </c>
      <c r="F174" s="76">
        <f>FullyVaccinated[[#This Row],[Building N-Size]]</f>
        <v>21</v>
      </c>
      <c r="G174" s="79">
        <f>FullyVaccinated[[#This Row],[District/Central Office N-Size]]</f>
        <v>32</v>
      </c>
      <c r="H174" s="77">
        <f>FullyVaccinated[[#This Row],[Organization Overall N-Size]]</f>
        <v>140</v>
      </c>
      <c r="I174" s="78" t="str">
        <f>IF(FullyVaccinated[[#This Row],[Data Quality Flag]]&lt;&gt;"NULL",FullyVaccinated[[#This Row],[Data Quality Flag]], "")</f>
        <v/>
      </c>
    </row>
    <row r="175" spans="1:9" ht="28.5" customHeight="1" x14ac:dyDescent="0.2">
      <c r="A175" s="73" t="str">
        <f>IF(FullyVaccinated[[#This Row],[Educational Service District]]&lt;&gt;"NULL", FullyVaccinated[[#This Row],[Educational Service District]], "")</f>
        <v>Educational Service District 123</v>
      </c>
      <c r="B175" s="74" t="str">
        <f>IF(FullyVaccinated[[#This Row],[County]]&lt;&gt;"NULL", FullyVaccinated[[#This Row],[County]], "")</f>
        <v>Franklin</v>
      </c>
      <c r="C175" s="74" t="str">
        <f>FullyVaccinated[[#This Row],[Organization Name ]]</f>
        <v>North Franklin School District</v>
      </c>
      <c r="D175" s="75" t="s">
        <v>422</v>
      </c>
      <c r="E175" s="76">
        <f>FullyVaccinated[[#This Row],[Classroom N-Size]]</f>
        <v>199</v>
      </c>
      <c r="F175" s="80">
        <f>FullyVaccinated[[#This Row],[Building N-Size]]</f>
        <v>65</v>
      </c>
      <c r="G175" s="79">
        <f>FullyVaccinated[[#This Row],[District/Central Office N-Size]]</f>
        <v>56</v>
      </c>
      <c r="H175" s="77">
        <f>FullyVaccinated[[#This Row],[Organization Overall N-Size]]</f>
        <v>320</v>
      </c>
      <c r="I175" s="78" t="str">
        <f>IF(FullyVaccinated[[#This Row],[Data Quality Flag]]&lt;&gt;"NULL",FullyVaccinated[[#This Row],[Data Quality Flag]], "")</f>
        <v/>
      </c>
    </row>
    <row r="176" spans="1:9" ht="28.5" customHeight="1" x14ac:dyDescent="0.2">
      <c r="A176" s="73" t="str">
        <f>IF(FullyVaccinated[[#This Row],[Educational Service District]]&lt;&gt;"NULL", FullyVaccinated[[#This Row],[Educational Service District]], "")</f>
        <v>Olympic Educational Service District 114</v>
      </c>
      <c r="B176" s="74" t="str">
        <f>IF(FullyVaccinated[[#This Row],[County]]&lt;&gt;"NULL", FullyVaccinated[[#This Row],[County]], "")</f>
        <v>Kitsap</v>
      </c>
      <c r="C176" s="74" t="str">
        <f>FullyVaccinated[[#This Row],[Organization Name ]]</f>
        <v>North Kitsap School District</v>
      </c>
      <c r="D176" s="75" t="s">
        <v>422</v>
      </c>
      <c r="E176" s="76">
        <f>FullyVaccinated[[#This Row],[Classroom N-Size]]</f>
        <v>477</v>
      </c>
      <c r="F176" s="80">
        <f>FullyVaccinated[[#This Row],[Building N-Size]]</f>
        <v>214</v>
      </c>
      <c r="G176" s="79">
        <f>FullyVaccinated[[#This Row],[District/Central Office N-Size]]</f>
        <v>188</v>
      </c>
      <c r="H176" s="77">
        <f>FullyVaccinated[[#This Row],[Organization Overall N-Size]]</f>
        <v>879</v>
      </c>
      <c r="I176" s="78" t="str">
        <f>IF(FullyVaccinated[[#This Row],[Data Quality Flag]]&lt;&gt;"NULL",FullyVaccinated[[#This Row],[Data Quality Flag]], "")</f>
        <v/>
      </c>
    </row>
    <row r="177" spans="1:9" ht="28.5" customHeight="1" x14ac:dyDescent="0.2">
      <c r="A177" s="73" t="str">
        <f>IF(FullyVaccinated[[#This Row],[Educational Service District]]&lt;&gt;"NULL", FullyVaccinated[[#This Row],[Educational Service District]], "")</f>
        <v>Olympic Educational Service District 114</v>
      </c>
      <c r="B177" s="74" t="str">
        <f>IF(FullyVaccinated[[#This Row],[County]]&lt;&gt;"NULL", FullyVaccinated[[#This Row],[County]], "")</f>
        <v>Mason</v>
      </c>
      <c r="C177" s="74" t="str">
        <f>FullyVaccinated[[#This Row],[Organization Name ]]</f>
        <v>North Mason School District</v>
      </c>
      <c r="D177" s="75" t="s">
        <v>422</v>
      </c>
      <c r="E177" s="76">
        <f>FullyVaccinated[[#This Row],[Classroom N-Size]]</f>
        <v>231</v>
      </c>
      <c r="F177" s="80">
        <f>FullyVaccinated[[#This Row],[Building N-Size]]</f>
        <v>93</v>
      </c>
      <c r="G177" s="79">
        <f>FullyVaccinated[[#This Row],[District/Central Office N-Size]]</f>
        <v>35</v>
      </c>
      <c r="H177" s="77">
        <f>FullyVaccinated[[#This Row],[Organization Overall N-Size]]</f>
        <v>359</v>
      </c>
      <c r="I177" s="78" t="str">
        <f>IF(FullyVaccinated[[#This Row],[Data Quality Flag]]&lt;&gt;"NULL",FullyVaccinated[[#This Row],[Data Quality Flag]], "")</f>
        <v/>
      </c>
    </row>
    <row r="178" spans="1:9" ht="28.5" customHeight="1" x14ac:dyDescent="0.2">
      <c r="A178" s="73" t="str">
        <f>IF(FullyVaccinated[[#This Row],[Educational Service District]]&lt;&gt;"NULL", FullyVaccinated[[#This Row],[Educational Service District]], "")</f>
        <v>Capital Region ESD 113</v>
      </c>
      <c r="B178" s="74" t="str">
        <f>IF(FullyVaccinated[[#This Row],[County]]&lt;&gt;"NULL", FullyVaccinated[[#This Row],[County]], "")</f>
        <v>Pacific</v>
      </c>
      <c r="C178" s="74" t="str">
        <f>FullyVaccinated[[#This Row],[Organization Name ]]</f>
        <v>North River School District</v>
      </c>
      <c r="D178" s="75" t="s">
        <v>422</v>
      </c>
      <c r="E178" s="76">
        <f>FullyVaccinated[[#This Row],[Classroom N-Size]]</f>
        <v>11</v>
      </c>
      <c r="F178" s="98">
        <f>FullyVaccinated[[#This Row],[Building &amp; District/Central Office N-Size]]</f>
        <v>10</v>
      </c>
      <c r="G178" s="100"/>
      <c r="H178" s="77">
        <f>FullyVaccinated[[#This Row],[Organization Overall N-Size]]</f>
        <v>21</v>
      </c>
      <c r="I178" s="78" t="str">
        <f>IF(FullyVaccinated[[#This Row],[Data Quality Flag]]&lt;&gt;"NULL",FullyVaccinated[[#This Row],[Data Quality Flag]], "")</f>
        <v/>
      </c>
    </row>
    <row r="179" spans="1:9" ht="28.5" customHeight="1" x14ac:dyDescent="0.2">
      <c r="A179" s="73" t="str">
        <f>IF(FullyVaccinated[[#This Row],[Educational Service District]]&lt;&gt;"NULL", FullyVaccinated[[#This Row],[Educational Service District]], "")</f>
        <v>Capital Region ESD 113</v>
      </c>
      <c r="B179" s="74" t="str">
        <f>IF(FullyVaccinated[[#This Row],[County]]&lt;&gt;"NULL", FullyVaccinated[[#This Row],[County]], "")</f>
        <v>Thurston</v>
      </c>
      <c r="C179" s="74" t="str">
        <f>FullyVaccinated[[#This Row],[Organization Name ]]</f>
        <v>North Thurston Public Schools</v>
      </c>
      <c r="D179" s="75" t="s">
        <v>422</v>
      </c>
      <c r="E179" s="76">
        <f>FullyVaccinated[[#This Row],[Classroom N-Size]]</f>
        <v>1403</v>
      </c>
      <c r="F179" s="80">
        <f>FullyVaccinated[[#This Row],[Building N-Size]]</f>
        <v>697</v>
      </c>
      <c r="G179" s="79">
        <f>FullyVaccinated[[#This Row],[District/Central Office N-Size]]</f>
        <v>159</v>
      </c>
      <c r="H179" s="77">
        <f>FullyVaccinated[[#This Row],[Organization Overall N-Size]]</f>
        <v>2259</v>
      </c>
      <c r="I179" s="78" t="str">
        <f>IF(FullyVaccinated[[#This Row],[Data Quality Flag]]&lt;&gt;"NULL",FullyVaccinated[[#This Row],[Data Quality Flag]], "")</f>
        <v/>
      </c>
    </row>
    <row r="180" spans="1:9" ht="28.5" customHeight="1" x14ac:dyDescent="0.2">
      <c r="A180" s="73" t="str">
        <f>IF(FullyVaccinated[[#This Row],[Educational Service District]]&lt;&gt;"NULL", FullyVaccinated[[#This Row],[Educational Service District]], "")</f>
        <v>Educational Service District 101</v>
      </c>
      <c r="B180" s="74" t="str">
        <f>IF(FullyVaccinated[[#This Row],[County]]&lt;&gt;"NULL", FullyVaccinated[[#This Row],[County]], "")</f>
        <v>Stevens</v>
      </c>
      <c r="C180" s="74" t="str">
        <f>FullyVaccinated[[#This Row],[Organization Name ]]</f>
        <v>Northport School District</v>
      </c>
      <c r="D180" s="75" t="s">
        <v>422</v>
      </c>
      <c r="E180" s="76">
        <f>FullyVaccinated[[#This Row],[Classroom N-Size]]</f>
        <v>35</v>
      </c>
      <c r="F180" s="98">
        <f>FullyVaccinated[[#This Row],[Building &amp; District/Central Office N-Size]]</f>
        <v>14</v>
      </c>
      <c r="G180" s="100"/>
      <c r="H180" s="77">
        <f>FullyVaccinated[[#This Row],[Organization Overall N-Size]]</f>
        <v>49</v>
      </c>
      <c r="I180" s="78" t="str">
        <f>IF(FullyVaccinated[[#This Row],[Data Quality Flag]]&lt;&gt;"NULL",FullyVaccinated[[#This Row],[Data Quality Flag]], "")</f>
        <v/>
      </c>
    </row>
    <row r="181" spans="1:9" ht="28.5" customHeight="1" x14ac:dyDescent="0.2">
      <c r="A181" s="73" t="str">
        <f>IF(FullyVaccinated[[#This Row],[Educational Service District]]&lt;&gt;"NULL", FullyVaccinated[[#This Row],[Educational Service District]], "")</f>
        <v>Puget Sound Educational Service District 121</v>
      </c>
      <c r="B181" s="74" t="str">
        <f>IF(FullyVaccinated[[#This Row],[County]]&lt;&gt;"NULL", FullyVaccinated[[#This Row],[County]], "")</f>
        <v>King</v>
      </c>
      <c r="C181" s="74" t="str">
        <f>FullyVaccinated[[#This Row],[Organization Name ]]</f>
        <v>Northshore School District</v>
      </c>
      <c r="D181" s="75" t="s">
        <v>422</v>
      </c>
      <c r="E181" s="76">
        <f>FullyVaccinated[[#This Row],[Classroom N-Size]]</f>
        <v>2099</v>
      </c>
      <c r="F181" s="80">
        <f>FullyVaccinated[[#This Row],[Building N-Size]]</f>
        <v>624</v>
      </c>
      <c r="G181" s="79">
        <f>FullyVaccinated[[#This Row],[District/Central Office N-Size]]</f>
        <v>216</v>
      </c>
      <c r="H181" s="77">
        <f>FullyVaccinated[[#This Row],[Organization Overall N-Size]]</f>
        <v>2939</v>
      </c>
      <c r="I181" s="78" t="str">
        <f>IF(FullyVaccinated[[#This Row],[Data Quality Flag]]&lt;&gt;"NULL",FullyVaccinated[[#This Row],[Data Quality Flag]], "")</f>
        <v/>
      </c>
    </row>
    <row r="182" spans="1:9" ht="28.5" customHeight="1" x14ac:dyDescent="0.2">
      <c r="A182" s="73" t="str">
        <f>IF(FullyVaccinated[[#This Row],[Educational Service District]]&lt;&gt;"NULL", FullyVaccinated[[#This Row],[Educational Service District]], "")</f>
        <v>Northwest Educational Service District 189</v>
      </c>
      <c r="B182" s="74" t="str">
        <f>IF(FullyVaccinated[[#This Row],[County]]&lt;&gt;"NULL", FullyVaccinated[[#This Row],[County]], "")</f>
        <v>Island</v>
      </c>
      <c r="C182" s="74" t="str">
        <f>FullyVaccinated[[#This Row],[Organization Name ]]</f>
        <v>Oak Harbor School District</v>
      </c>
      <c r="D182" s="75" t="s">
        <v>422</v>
      </c>
      <c r="E182" s="76">
        <f>FullyVaccinated[[#This Row],[Classroom N-Size]]</f>
        <v>477</v>
      </c>
      <c r="F182" s="76">
        <f>FullyVaccinated[[#This Row],[Building N-Size]]</f>
        <v>290</v>
      </c>
      <c r="G182" s="79">
        <f>FullyVaccinated[[#This Row],[District/Central Office N-Size]]</f>
        <v>762</v>
      </c>
      <c r="H182" s="77">
        <f>FullyVaccinated[[#This Row],[Organization Overall N-Size]]</f>
        <v>1529</v>
      </c>
      <c r="I182" s="78" t="str">
        <f>IF(FullyVaccinated[[#This Row],[Data Quality Flag]]&lt;&gt;"NULL",FullyVaccinated[[#This Row],[Data Quality Flag]], "")</f>
        <v/>
      </c>
    </row>
    <row r="183" spans="1:9" ht="28.5" customHeight="1" x14ac:dyDescent="0.2">
      <c r="A183" s="73" t="str">
        <f>IF(FullyVaccinated[[#This Row],[Educational Service District]]&lt;&gt;"NULL", FullyVaccinated[[#This Row],[Educational Service District]], "")</f>
        <v>Educational Service District 101</v>
      </c>
      <c r="B183" s="74" t="str">
        <f>IF(FullyVaccinated[[#This Row],[County]]&lt;&gt;"NULL", FullyVaccinated[[#This Row],[County]], "")</f>
        <v>Whitman</v>
      </c>
      <c r="C183" s="74" t="str">
        <f>FullyVaccinated[[#This Row],[Organization Name ]]</f>
        <v>Oakesdale School District</v>
      </c>
      <c r="D183" s="75" t="s">
        <v>422</v>
      </c>
      <c r="E183" s="76">
        <f>FullyVaccinated[[#This Row],[Classroom N-Size]]</f>
        <v>12</v>
      </c>
      <c r="F183" s="98">
        <f>FullyVaccinated[[#This Row],[Building &amp; District/Central Office N-Size]]</f>
        <v>35</v>
      </c>
      <c r="G183" s="100"/>
      <c r="H183" s="77">
        <f>FullyVaccinated[[#This Row],[Organization Overall N-Size]]</f>
        <v>47</v>
      </c>
      <c r="I183" s="78" t="str">
        <f>IF(FullyVaccinated[[#This Row],[Data Quality Flag]]&lt;&gt;"NULL",FullyVaccinated[[#This Row],[Data Quality Flag]], "")</f>
        <v/>
      </c>
    </row>
    <row r="184" spans="1:9" ht="28.5" customHeight="1" x14ac:dyDescent="0.2">
      <c r="A184" s="73" t="str">
        <f>IF(FullyVaccinated[[#This Row],[Educational Service District]]&lt;&gt;"NULL", FullyVaccinated[[#This Row],[Educational Service District]], "")</f>
        <v>Capital Region ESD 113</v>
      </c>
      <c r="B184" s="74" t="str">
        <f>IF(FullyVaccinated[[#This Row],[County]]&lt;&gt;"NULL", FullyVaccinated[[#This Row],[County]], "")</f>
        <v>Grays Harbor</v>
      </c>
      <c r="C184" s="74" t="str">
        <f>FullyVaccinated[[#This Row],[Organization Name ]]</f>
        <v>Oakville School District</v>
      </c>
      <c r="D184" s="75" t="s">
        <v>422</v>
      </c>
      <c r="E184" s="76">
        <f>FullyVaccinated[[#This Row],[Classroom N-Size]]</f>
        <v>34</v>
      </c>
      <c r="F184" s="98">
        <f>FullyVaccinated[[#This Row],[Building &amp; District/Central Office N-Size]]</f>
        <v>15</v>
      </c>
      <c r="G184" s="100"/>
      <c r="H184" s="77">
        <f>FullyVaccinated[[#This Row],[Organization Overall N-Size]]</f>
        <v>49</v>
      </c>
      <c r="I184" s="78" t="str">
        <f>IF(FullyVaccinated[[#This Row],[Data Quality Flag]]&lt;&gt;"NULL",FullyVaccinated[[#This Row],[Data Quality Flag]], "")</f>
        <v/>
      </c>
    </row>
    <row r="185" spans="1:9" ht="28.5" customHeight="1" x14ac:dyDescent="0.2">
      <c r="A185" s="73" t="str">
        <f>IF(FullyVaccinated[[#This Row],[Educational Service District]]&lt;&gt;"NULL", FullyVaccinated[[#This Row],[Educational Service District]], "")</f>
        <v>Educational Service District 112</v>
      </c>
      <c r="B185" s="74" t="str">
        <f>IF(FullyVaccinated[[#This Row],[County]]&lt;&gt;"NULL", FullyVaccinated[[#This Row],[County]], "")</f>
        <v>Pacific</v>
      </c>
      <c r="C185" s="74" t="str">
        <f>FullyVaccinated[[#This Row],[Organization Name ]]</f>
        <v>Ocean Beach School District</v>
      </c>
      <c r="D185" s="75" t="s">
        <v>422</v>
      </c>
      <c r="E185" s="76">
        <f>FullyVaccinated[[#This Row],[Classroom N-Size]]</f>
        <v>86</v>
      </c>
      <c r="F185" s="80">
        <f>FullyVaccinated[[#This Row],[Building N-Size]]</f>
        <v>30</v>
      </c>
      <c r="G185" s="79">
        <f>FullyVaccinated[[#This Row],[District/Central Office N-Size]]</f>
        <v>37</v>
      </c>
      <c r="H185" s="77">
        <f>FullyVaccinated[[#This Row],[Organization Overall N-Size]]</f>
        <v>153</v>
      </c>
      <c r="I185" s="78" t="str">
        <f>IF(FullyVaccinated[[#This Row],[Data Quality Flag]]&lt;&gt;"NULL",FullyVaccinated[[#This Row],[Data Quality Flag]], "")</f>
        <v/>
      </c>
    </row>
    <row r="186" spans="1:9" ht="28.5" customHeight="1" x14ac:dyDescent="0.2">
      <c r="A186" s="73" t="str">
        <f>IF(FullyVaccinated[[#This Row],[Educational Service District]]&lt;&gt;"NULL", FullyVaccinated[[#This Row],[Educational Service District]], "")</f>
        <v>Capital Region ESD 113</v>
      </c>
      <c r="B186" s="74" t="str">
        <f>IF(FullyVaccinated[[#This Row],[County]]&lt;&gt;"NULL", FullyVaccinated[[#This Row],[County]], "")</f>
        <v>Grays Harbor</v>
      </c>
      <c r="C186" s="74" t="str">
        <f>FullyVaccinated[[#This Row],[Organization Name ]]</f>
        <v>Ocosta School District</v>
      </c>
      <c r="D186" s="75" t="s">
        <v>422</v>
      </c>
      <c r="E186" s="76">
        <f>FullyVaccinated[[#This Row],[Classroom N-Size]]</f>
        <v>49</v>
      </c>
      <c r="F186" s="76">
        <f>FullyVaccinated[[#This Row],[Building N-Size]]</f>
        <v>23</v>
      </c>
      <c r="G186" s="79">
        <f>FullyVaccinated[[#This Row],[District/Central Office N-Size]]</f>
        <v>21</v>
      </c>
      <c r="H186" s="77">
        <f>FullyVaccinated[[#This Row],[Organization Overall N-Size]]</f>
        <v>93</v>
      </c>
      <c r="I186" s="78" t="str">
        <f>IF(FullyVaccinated[[#This Row],[Data Quality Flag]]&lt;&gt;"NULL",FullyVaccinated[[#This Row],[Data Quality Flag]], "")</f>
        <v/>
      </c>
    </row>
    <row r="187" spans="1:9" ht="28.5" customHeight="1" x14ac:dyDescent="0.2">
      <c r="A187" s="73" t="str">
        <f>IF(FullyVaccinated[[#This Row],[Educational Service District]]&lt;&gt;"NULL", FullyVaccinated[[#This Row],[Educational Service District]], "")</f>
        <v>Educational Service District 101</v>
      </c>
      <c r="B187" s="74" t="str">
        <f>IF(FullyVaccinated[[#This Row],[County]]&lt;&gt;"NULL", FullyVaccinated[[#This Row],[County]], "")</f>
        <v>Lincoln</v>
      </c>
      <c r="C187" s="74" t="str">
        <f>FullyVaccinated[[#This Row],[Organization Name ]]</f>
        <v>Odessa School District</v>
      </c>
      <c r="D187" s="75" t="s">
        <v>422</v>
      </c>
      <c r="E187" s="76">
        <f>FullyVaccinated[[#This Row],[Classroom N-Size]]</f>
        <v>33</v>
      </c>
      <c r="F187" s="98">
        <f>FullyVaccinated[[#This Row],[Building &amp; District/Central Office N-Size]]</f>
        <v>21</v>
      </c>
      <c r="G187" s="100"/>
      <c r="H187" s="77">
        <f>FullyVaccinated[[#This Row],[Organization Overall N-Size]]</f>
        <v>54</v>
      </c>
      <c r="I187" s="78" t="str">
        <f>IF(FullyVaccinated[[#This Row],[Data Quality Flag]]&lt;&gt;"NULL",FullyVaccinated[[#This Row],[Data Quality Flag]], "")</f>
        <v/>
      </c>
    </row>
    <row r="188" spans="1:9" ht="28.5" customHeight="1" x14ac:dyDescent="0.2">
      <c r="A188" s="73" t="str">
        <f>IF(FullyVaccinated[[#This Row],[Educational Service District]]&lt;&gt;"NULL", FullyVaccinated[[#This Row],[Educational Service District]], "")</f>
        <v>Not Affiliated with an Educational Service District</v>
      </c>
      <c r="B188" s="74" t="str">
        <f>IF(FullyVaccinated[[#This Row],[County]]&lt;&gt;"NULL", FullyVaccinated[[#This Row],[County]], "")</f>
        <v>Clark</v>
      </c>
      <c r="C188" s="74" t="str">
        <f>FullyVaccinated[[#This Row],[Organization Name ]]</f>
        <v>Office of the Governor (Sch for Blind)</v>
      </c>
      <c r="D188" s="75" t="s">
        <v>422</v>
      </c>
      <c r="E188" s="76">
        <f>FullyVaccinated[[#This Row],[Classroom N-Size]]</f>
        <v>52</v>
      </c>
      <c r="F188" s="80">
        <f>FullyVaccinated[[#This Row],[Building N-Size]]</f>
        <v>41</v>
      </c>
      <c r="G188" s="79">
        <f>FullyVaccinated[[#This Row],[District/Central Office N-Size]]</f>
        <v>24</v>
      </c>
      <c r="H188" s="77">
        <f>FullyVaccinated[[#This Row],[Organization Overall N-Size]]</f>
        <v>117</v>
      </c>
      <c r="I188" s="78" t="str">
        <f>IF(FullyVaccinated[[#This Row],[Data Quality Flag]]&lt;&gt;"NULL",FullyVaccinated[[#This Row],[Data Quality Flag]], "")</f>
        <v/>
      </c>
    </row>
    <row r="189" spans="1:9" ht="28.5" customHeight="1" x14ac:dyDescent="0.2">
      <c r="A189" s="73" t="str">
        <f>IF(FullyVaccinated[[#This Row],[Educational Service District]]&lt;&gt;"NULL", FullyVaccinated[[#This Row],[Educational Service District]], "")</f>
        <v>North Central Educational Service District 171</v>
      </c>
      <c r="B189" s="74" t="str">
        <f>IF(FullyVaccinated[[#This Row],[County]]&lt;&gt;"NULL", FullyVaccinated[[#This Row],[County]], "")</f>
        <v>Okanogan</v>
      </c>
      <c r="C189" s="74" t="str">
        <f>FullyVaccinated[[#This Row],[Organization Name ]]</f>
        <v>Okanogan School District</v>
      </c>
      <c r="D189" s="75" t="s">
        <v>422</v>
      </c>
      <c r="E189" s="76">
        <f>FullyVaccinated[[#This Row],[Classroom N-Size]]</f>
        <v>109</v>
      </c>
      <c r="F189" s="98">
        <f>FullyVaccinated[[#This Row],[Building &amp; District/Central Office N-Size]]</f>
        <v>54</v>
      </c>
      <c r="G189" s="100"/>
      <c r="H189" s="77">
        <f>FullyVaccinated[[#This Row],[Organization Overall N-Size]]</f>
        <v>163</v>
      </c>
      <c r="I189" s="78" t="str">
        <f>IF(FullyVaccinated[[#This Row],[Data Quality Flag]]&lt;&gt;"NULL",FullyVaccinated[[#This Row],[Data Quality Flag]], "")</f>
        <v>Data reported is inconsistent with district S-275 Personnel Reporting</v>
      </c>
    </row>
    <row r="190" spans="1:9" ht="28.5" customHeight="1" x14ac:dyDescent="0.2">
      <c r="A190" s="73" t="str">
        <f>IF(FullyVaccinated[[#This Row],[Educational Service District]]&lt;&gt;"NULL", FullyVaccinated[[#This Row],[Educational Service District]], "")</f>
        <v>Capital Region ESD 113</v>
      </c>
      <c r="B190" s="74" t="str">
        <f>IF(FullyVaccinated[[#This Row],[County]]&lt;&gt;"NULL", FullyVaccinated[[#This Row],[County]], "")</f>
        <v>Thurston</v>
      </c>
      <c r="C190" s="74" t="str">
        <f>FullyVaccinated[[#This Row],[Organization Name ]]</f>
        <v>Olympia School District</v>
      </c>
      <c r="D190" s="75" t="s">
        <v>422</v>
      </c>
      <c r="E190" s="76">
        <f>FullyVaccinated[[#This Row],[Classroom N-Size]]</f>
        <v>844</v>
      </c>
      <c r="F190" s="76">
        <f>FullyVaccinated[[#This Row],[Building N-Size]]</f>
        <v>276</v>
      </c>
      <c r="G190" s="79">
        <f>FullyVaccinated[[#This Row],[District/Central Office N-Size]]</f>
        <v>276</v>
      </c>
      <c r="H190" s="77">
        <f>FullyVaccinated[[#This Row],[Organization Overall N-Size]]</f>
        <v>1396</v>
      </c>
      <c r="I190" s="78" t="str">
        <f>IF(FullyVaccinated[[#This Row],[Data Quality Flag]]&lt;&gt;"NULL",FullyVaccinated[[#This Row],[Data Quality Flag]], "")</f>
        <v/>
      </c>
    </row>
    <row r="191" spans="1:9" ht="28.5" customHeight="1" x14ac:dyDescent="0.2">
      <c r="A191" s="73" t="str">
        <f>IF(FullyVaccinated[[#This Row],[Educational Service District]]&lt;&gt;"NULL", FullyVaccinated[[#This Row],[Educational Service District]], "")</f>
        <v>North Central Educational Service District 171</v>
      </c>
      <c r="B191" s="74" t="str">
        <f>IF(FullyVaccinated[[#This Row],[County]]&lt;&gt;"NULL", FullyVaccinated[[#This Row],[County]], "")</f>
        <v>Okanogan</v>
      </c>
      <c r="C191" s="74" t="str">
        <f>FullyVaccinated[[#This Row],[Organization Name ]]</f>
        <v>Omak School District</v>
      </c>
      <c r="D191" s="75" t="s">
        <v>422</v>
      </c>
      <c r="E191" s="76">
        <f>FullyVaccinated[[#This Row],[Classroom N-Size]]</f>
        <v>379</v>
      </c>
      <c r="F191" s="80">
        <f>FullyVaccinated[[#This Row],[Building N-Size]]</f>
        <v>63</v>
      </c>
      <c r="G191" s="79">
        <f>FullyVaccinated[[#This Row],[District/Central Office N-Size]]</f>
        <v>19</v>
      </c>
      <c r="H191" s="77">
        <f>FullyVaccinated[[#This Row],[Organization Overall N-Size]]</f>
        <v>461</v>
      </c>
      <c r="I191" s="78" t="str">
        <f>IF(FullyVaccinated[[#This Row],[Data Quality Flag]]&lt;&gt;"NULL",FullyVaccinated[[#This Row],[Data Quality Flag]], "")</f>
        <v/>
      </c>
    </row>
    <row r="192" spans="1:9" ht="28.5" customHeight="1" x14ac:dyDescent="0.2">
      <c r="A192" s="73" t="str">
        <f>IF(FullyVaccinated[[#This Row],[Educational Service District]]&lt;&gt;"NULL", FullyVaccinated[[#This Row],[Educational Service District]], "")</f>
        <v>Capital Region ESD 113</v>
      </c>
      <c r="B192" s="74" t="str">
        <f>IF(FullyVaccinated[[#This Row],[County]]&lt;&gt;"NULL", FullyVaccinated[[#This Row],[County]], "")</f>
        <v>Lewis</v>
      </c>
      <c r="C192" s="74" t="str">
        <f>FullyVaccinated[[#This Row],[Organization Name ]]</f>
        <v>Onalaska School District</v>
      </c>
      <c r="D192" s="75" t="s">
        <v>422</v>
      </c>
      <c r="E192" s="76">
        <f>FullyVaccinated[[#This Row],[Classroom N-Size]]</f>
        <v>79</v>
      </c>
      <c r="F192" s="80">
        <f>FullyVaccinated[[#This Row],[Building N-Size]]</f>
        <v>12</v>
      </c>
      <c r="G192" s="79">
        <f>FullyVaccinated[[#This Row],[District/Central Office N-Size]]</f>
        <v>30</v>
      </c>
      <c r="H192" s="77">
        <f>FullyVaccinated[[#This Row],[Organization Overall N-Size]]</f>
        <v>121</v>
      </c>
      <c r="I192" s="78" t="str">
        <f>IF(FullyVaccinated[[#This Row],[Data Quality Flag]]&lt;&gt;"NULL",FullyVaccinated[[#This Row],[Data Quality Flag]], "")</f>
        <v/>
      </c>
    </row>
    <row r="193" spans="1:9" ht="28.5" customHeight="1" x14ac:dyDescent="0.2">
      <c r="A193" s="73" t="str">
        <f>IF(FullyVaccinated[[#This Row],[Educational Service District]]&lt;&gt;"NULL", FullyVaccinated[[#This Row],[Educational Service District]], "")</f>
        <v>Educational Service District 101</v>
      </c>
      <c r="B193" s="74" t="str">
        <f>IF(FullyVaccinated[[#This Row],[County]]&lt;&gt;"NULL", FullyVaccinated[[#This Row],[County]], "")</f>
        <v>Stevens</v>
      </c>
      <c r="C193" s="74" t="str">
        <f>FullyVaccinated[[#This Row],[Organization Name ]]</f>
        <v>Onion Creek School District</v>
      </c>
      <c r="D193" s="81" t="s">
        <v>422</v>
      </c>
      <c r="E193" s="98">
        <f>FullyVaccinated[[#This Row],[Classroom, Building, &amp; District/Central Office N-Size]]</f>
        <v>17</v>
      </c>
      <c r="F193" s="99"/>
      <c r="G193" s="100"/>
      <c r="H193" s="77">
        <f>FullyVaccinated[[#This Row],[Organization Overall N-Size]]</f>
        <v>17</v>
      </c>
      <c r="I193" s="78" t="str">
        <f>IF(FullyVaccinated[[#This Row],[Data Quality Flag]]&lt;&gt;"NULL",FullyVaccinated[[#This Row],[Data Quality Flag]], "")</f>
        <v/>
      </c>
    </row>
    <row r="194" spans="1:9" ht="28.5" customHeight="1" x14ac:dyDescent="0.2">
      <c r="A194" s="73" t="str">
        <f>IF(FullyVaccinated[[#This Row],[Educational Service District]]&lt;&gt;"NULL", FullyVaccinated[[#This Row],[Educational Service District]], "")</f>
        <v>Northwest Educational Service District 189</v>
      </c>
      <c r="B194" s="74" t="str">
        <f>IF(FullyVaccinated[[#This Row],[County]]&lt;&gt;"NULL", FullyVaccinated[[#This Row],[County]], "")</f>
        <v>San Juan</v>
      </c>
      <c r="C194" s="74" t="str">
        <f>FullyVaccinated[[#This Row],[Organization Name ]]</f>
        <v>Orcas Island School District</v>
      </c>
      <c r="D194" s="75" t="s">
        <v>422</v>
      </c>
      <c r="E194" s="76">
        <f>FullyVaccinated[[#This Row],[Classroom N-Size]]</f>
        <v>62</v>
      </c>
      <c r="F194" s="76">
        <f>FullyVaccinated[[#This Row],[Building N-Size]]</f>
        <v>22</v>
      </c>
      <c r="G194" s="79">
        <f>FullyVaccinated[[#This Row],[District/Central Office N-Size]]</f>
        <v>20</v>
      </c>
      <c r="H194" s="77">
        <f>FullyVaccinated[[#This Row],[Organization Overall N-Size]]</f>
        <v>104</v>
      </c>
      <c r="I194" s="78" t="str">
        <f>IF(FullyVaccinated[[#This Row],[Data Quality Flag]]&lt;&gt;"NULL",FullyVaccinated[[#This Row],[Data Quality Flag]], "")</f>
        <v/>
      </c>
    </row>
    <row r="195" spans="1:9" ht="28.5" customHeight="1" x14ac:dyDescent="0.2">
      <c r="A195" s="73" t="str">
        <f>IF(FullyVaccinated[[#This Row],[Educational Service District]]&lt;&gt;"NULL", FullyVaccinated[[#This Row],[Educational Service District]], "")</f>
        <v>Educational Service District 101</v>
      </c>
      <c r="B195" s="74" t="str">
        <f>IF(FullyVaccinated[[#This Row],[County]]&lt;&gt;"NULL", FullyVaccinated[[#This Row],[County]], "")</f>
        <v>Spokane</v>
      </c>
      <c r="C195" s="74" t="str">
        <f>FullyVaccinated[[#This Row],[Organization Name ]]</f>
        <v>Orchard Prairie School District</v>
      </c>
      <c r="D195" s="81" t="s">
        <v>422</v>
      </c>
      <c r="E195" s="98">
        <f>FullyVaccinated[[#This Row],[Classroom, Building, &amp; District/Central Office N-Size]]</f>
        <v>12</v>
      </c>
      <c r="F195" s="99"/>
      <c r="G195" s="100"/>
      <c r="H195" s="77">
        <f>FullyVaccinated[[#This Row],[Organization Overall N-Size]]</f>
        <v>12</v>
      </c>
      <c r="I195" s="78" t="str">
        <f>IF(FullyVaccinated[[#This Row],[Data Quality Flag]]&lt;&gt;"NULL",FullyVaccinated[[#This Row],[Data Quality Flag]], "")</f>
        <v/>
      </c>
    </row>
    <row r="196" spans="1:9" ht="28.5" customHeight="1" x14ac:dyDescent="0.2">
      <c r="A196" s="73" t="str">
        <f>IF(FullyVaccinated[[#This Row],[Educational Service District]]&lt;&gt;"NULL", FullyVaccinated[[#This Row],[Educational Service District]], "")</f>
        <v>Educational Service District 101</v>
      </c>
      <c r="B196" s="74" t="str">
        <f>IF(FullyVaccinated[[#This Row],[County]]&lt;&gt;"NULL", FullyVaccinated[[#This Row],[County]], "")</f>
        <v>Ferry</v>
      </c>
      <c r="C196" s="74" t="str">
        <f>FullyVaccinated[[#This Row],[Organization Name ]]</f>
        <v>Orient School District</v>
      </c>
      <c r="D196" s="81" t="s">
        <v>422</v>
      </c>
      <c r="E196" s="98">
        <f>FullyVaccinated[[#This Row],[Classroom, Building, &amp; District/Central Office N-Size]]</f>
        <v>12</v>
      </c>
      <c r="F196" s="99"/>
      <c r="G196" s="100"/>
      <c r="H196" s="77">
        <f>FullyVaccinated[[#This Row],[Organization Overall N-Size]]</f>
        <v>12</v>
      </c>
      <c r="I196" s="78" t="str">
        <f>IF(FullyVaccinated[[#This Row],[Data Quality Flag]]&lt;&gt;"NULL",FullyVaccinated[[#This Row],[Data Quality Flag]], "")</f>
        <v/>
      </c>
    </row>
    <row r="197" spans="1:9" ht="28.5" customHeight="1" x14ac:dyDescent="0.2">
      <c r="A197" s="73" t="str">
        <f>IF(FullyVaccinated[[#This Row],[Educational Service District]]&lt;&gt;"NULL", FullyVaccinated[[#This Row],[Educational Service District]], "")</f>
        <v>North Central Educational Service District 171</v>
      </c>
      <c r="B197" s="74" t="str">
        <f>IF(FullyVaccinated[[#This Row],[County]]&lt;&gt;"NULL", FullyVaccinated[[#This Row],[County]], "")</f>
        <v>Douglas</v>
      </c>
      <c r="C197" s="74" t="str">
        <f>FullyVaccinated[[#This Row],[Organization Name ]]</f>
        <v>Orondo School District</v>
      </c>
      <c r="D197" s="75" t="s">
        <v>422</v>
      </c>
      <c r="E197" s="76">
        <f>FullyVaccinated[[#This Row],[Classroom N-Size]]</f>
        <v>13</v>
      </c>
      <c r="F197" s="98">
        <f>FullyVaccinated[[#This Row],[Building &amp; District/Central Office N-Size]]</f>
        <v>26</v>
      </c>
      <c r="G197" s="100"/>
      <c r="H197" s="77">
        <f>FullyVaccinated[[#This Row],[Organization Overall N-Size]]</f>
        <v>39</v>
      </c>
      <c r="I197" s="78" t="str">
        <f>IF(FullyVaccinated[[#This Row],[Data Quality Flag]]&lt;&gt;"NULL",FullyVaccinated[[#This Row],[Data Quality Flag]], "")</f>
        <v/>
      </c>
    </row>
    <row r="198" spans="1:9" ht="28.5" customHeight="1" x14ac:dyDescent="0.2">
      <c r="A198" s="73" t="str">
        <f>IF(FullyVaccinated[[#This Row],[Educational Service District]]&lt;&gt;"NULL", FullyVaccinated[[#This Row],[Educational Service District]], "")</f>
        <v>North Central Educational Service District 171</v>
      </c>
      <c r="B198" s="74" t="str">
        <f>IF(FullyVaccinated[[#This Row],[County]]&lt;&gt;"NULL", FullyVaccinated[[#This Row],[County]], "")</f>
        <v>Okanogan</v>
      </c>
      <c r="C198" s="74" t="str">
        <f>FullyVaccinated[[#This Row],[Organization Name ]]</f>
        <v>Oroville School District</v>
      </c>
      <c r="D198" s="75" t="s">
        <v>422</v>
      </c>
      <c r="E198" s="76">
        <f>FullyVaccinated[[#This Row],[Classroom N-Size]]</f>
        <v>59</v>
      </c>
      <c r="F198" s="76">
        <f>FullyVaccinated[[#This Row],[Building N-Size]]</f>
        <v>10</v>
      </c>
      <c r="G198" s="79">
        <f>FullyVaccinated[[#This Row],[District/Central Office N-Size]]</f>
        <v>21</v>
      </c>
      <c r="H198" s="77">
        <f>FullyVaccinated[[#This Row],[Organization Overall N-Size]]</f>
        <v>90</v>
      </c>
      <c r="I198" s="78" t="str">
        <f>IF(FullyVaccinated[[#This Row],[Data Quality Flag]]&lt;&gt;"NULL",FullyVaccinated[[#This Row],[Data Quality Flag]], "")</f>
        <v/>
      </c>
    </row>
    <row r="199" spans="1:9" ht="28.5" customHeight="1" x14ac:dyDescent="0.2">
      <c r="A199" s="73" t="str">
        <f>IF(FullyVaccinated[[#This Row],[Educational Service District]]&lt;&gt;"NULL", FullyVaccinated[[#This Row],[Educational Service District]], "")</f>
        <v>Puget Sound Educational Service District 121</v>
      </c>
      <c r="B199" s="74" t="str">
        <f>IF(FullyVaccinated[[#This Row],[County]]&lt;&gt;"NULL", FullyVaccinated[[#This Row],[County]], "")</f>
        <v>Pierce</v>
      </c>
      <c r="C199" s="74" t="str">
        <f>FullyVaccinated[[#This Row],[Organization Name ]]</f>
        <v>Orting School District</v>
      </c>
      <c r="D199" s="75" t="s">
        <v>422</v>
      </c>
      <c r="E199" s="76">
        <f>FullyVaccinated[[#This Row],[Classroom N-Size]]</f>
        <v>172</v>
      </c>
      <c r="F199" s="80">
        <f>FullyVaccinated[[#This Row],[Building N-Size]]</f>
        <v>126</v>
      </c>
      <c r="G199" s="79">
        <f>FullyVaccinated[[#This Row],[District/Central Office N-Size]]</f>
        <v>25</v>
      </c>
      <c r="H199" s="77">
        <f>FullyVaccinated[[#This Row],[Organization Overall N-Size]]</f>
        <v>323</v>
      </c>
      <c r="I199" s="78" t="str">
        <f>IF(FullyVaccinated[[#This Row],[Data Quality Flag]]&lt;&gt;"NULL",FullyVaccinated[[#This Row],[Data Quality Flag]], "")</f>
        <v/>
      </c>
    </row>
    <row r="200" spans="1:9" ht="28.5" customHeight="1" x14ac:dyDescent="0.2">
      <c r="A200" s="73" t="str">
        <f>IF(FullyVaccinated[[#This Row],[Educational Service District]]&lt;&gt;"NULL", FullyVaccinated[[#This Row],[Educational Service District]], "")</f>
        <v>Educational Service District 123</v>
      </c>
      <c r="B200" s="74" t="str">
        <f>IF(FullyVaccinated[[#This Row],[County]]&lt;&gt;"NULL", FullyVaccinated[[#This Row],[County]], "")</f>
        <v>Adams</v>
      </c>
      <c r="C200" s="74" t="str">
        <f>FullyVaccinated[[#This Row],[Organization Name ]]</f>
        <v>Othello School District</v>
      </c>
      <c r="D200" s="75" t="s">
        <v>422</v>
      </c>
      <c r="E200" s="76">
        <f>FullyVaccinated[[#This Row],[Classroom N-Size]]</f>
        <v>366</v>
      </c>
      <c r="F200" s="80">
        <f>FullyVaccinated[[#This Row],[Building N-Size]]</f>
        <v>151</v>
      </c>
      <c r="G200" s="79">
        <f>FullyVaccinated[[#This Row],[District/Central Office N-Size]]</f>
        <v>46</v>
      </c>
      <c r="H200" s="77">
        <f>FullyVaccinated[[#This Row],[Organization Overall N-Size]]</f>
        <v>563</v>
      </c>
      <c r="I200" s="78" t="str">
        <f>IF(FullyVaccinated[[#This Row],[Data Quality Flag]]&lt;&gt;"NULL",FullyVaccinated[[#This Row],[Data Quality Flag]], "")</f>
        <v/>
      </c>
    </row>
    <row r="201" spans="1:9" ht="28.5" customHeight="1" x14ac:dyDescent="0.2">
      <c r="A201" s="73" t="str">
        <f>IF(FullyVaccinated[[#This Row],[Educational Service District]]&lt;&gt;"NULL", FullyVaccinated[[#This Row],[Educational Service District]], "")</f>
        <v>North Central Educational Service District 171</v>
      </c>
      <c r="B201" s="74" t="str">
        <f>IF(FullyVaccinated[[#This Row],[County]]&lt;&gt;"NULL", FullyVaccinated[[#This Row],[County]], "")</f>
        <v>Douglas</v>
      </c>
      <c r="C201" s="74" t="str">
        <f>FullyVaccinated[[#This Row],[Organization Name ]]</f>
        <v>Palisades School District</v>
      </c>
      <c r="D201" s="81" t="s">
        <v>422</v>
      </c>
      <c r="E201" s="98">
        <f>FullyVaccinated[[#This Row],[Classroom, Building, &amp; District/Central Office N-Size]]</f>
        <v>10</v>
      </c>
      <c r="F201" s="99"/>
      <c r="G201" s="100"/>
      <c r="H201" s="77">
        <f>FullyVaccinated[[#This Row],[Organization Overall N-Size]]</f>
        <v>10</v>
      </c>
      <c r="I201" s="78" t="str">
        <f>IF(FullyVaccinated[[#This Row],[Data Quality Flag]]&lt;&gt;"NULL",FullyVaccinated[[#This Row],[Data Quality Flag]], "")</f>
        <v/>
      </c>
    </row>
    <row r="202" spans="1:9" ht="28.5" customHeight="1" x14ac:dyDescent="0.2">
      <c r="A202" s="73" t="str">
        <f>IF(FullyVaccinated[[#This Row],[Educational Service District]]&lt;&gt;"NULL", FullyVaccinated[[#This Row],[Educational Service District]], "")</f>
        <v>Educational Service District 101</v>
      </c>
      <c r="B202" s="74" t="str">
        <f>IF(FullyVaccinated[[#This Row],[County]]&lt;&gt;"NULL", FullyVaccinated[[#This Row],[County]], "")</f>
        <v>Whitman</v>
      </c>
      <c r="C202" s="74" t="str">
        <f>FullyVaccinated[[#This Row],[Organization Name ]]</f>
        <v>Palouse School District</v>
      </c>
      <c r="D202" s="75" t="s">
        <v>422</v>
      </c>
      <c r="E202" s="76">
        <f>FullyVaccinated[[#This Row],[Classroom N-Size]]</f>
        <v>24</v>
      </c>
      <c r="F202" s="98">
        <f>FullyVaccinated[[#This Row],[Building &amp; District/Central Office N-Size]]</f>
        <v>21</v>
      </c>
      <c r="G202" s="100"/>
      <c r="H202" s="77">
        <f>FullyVaccinated[[#This Row],[Organization Overall N-Size]]</f>
        <v>45</v>
      </c>
      <c r="I202" s="78" t="str">
        <f>IF(FullyVaccinated[[#This Row],[Data Quality Flag]]&lt;&gt;"NULL",FullyVaccinated[[#This Row],[Data Quality Flag]], "")</f>
        <v/>
      </c>
    </row>
    <row r="203" spans="1:9" ht="28.5" customHeight="1" x14ac:dyDescent="0.2">
      <c r="A203" s="73" t="str">
        <f>IF(FullyVaccinated[[#This Row],[Educational Service District]]&lt;&gt;"NULL", FullyVaccinated[[#This Row],[Educational Service District]], "")</f>
        <v>Educational Service District 123</v>
      </c>
      <c r="B203" s="74" t="str">
        <f>IF(FullyVaccinated[[#This Row],[County]]&lt;&gt;"NULL", FullyVaccinated[[#This Row],[County]], "")</f>
        <v>Franklin</v>
      </c>
      <c r="C203" s="74" t="str">
        <f>FullyVaccinated[[#This Row],[Organization Name ]]</f>
        <v>Pasco School District</v>
      </c>
      <c r="D203" s="75" t="s">
        <v>422</v>
      </c>
      <c r="E203" s="76">
        <f>FullyVaccinated[[#This Row],[Classroom N-Size]]</f>
        <v>1558</v>
      </c>
      <c r="F203" s="80">
        <f>FullyVaccinated[[#This Row],[Building N-Size]]</f>
        <v>362</v>
      </c>
      <c r="G203" s="79">
        <f>FullyVaccinated[[#This Row],[District/Central Office N-Size]]</f>
        <v>647</v>
      </c>
      <c r="H203" s="77">
        <f>FullyVaccinated[[#This Row],[Organization Overall N-Size]]</f>
        <v>2567</v>
      </c>
      <c r="I203" s="78" t="str">
        <f>IF(FullyVaccinated[[#This Row],[Data Quality Flag]]&lt;&gt;"NULL",FullyVaccinated[[#This Row],[Data Quality Flag]], "")</f>
        <v/>
      </c>
    </row>
    <row r="204" spans="1:9" ht="28.5" customHeight="1" x14ac:dyDescent="0.2">
      <c r="A204" s="73" t="str">
        <f>IF(FullyVaccinated[[#This Row],[Educational Service District]]&lt;&gt;"NULL", FullyVaccinated[[#This Row],[Educational Service District]], "")</f>
        <v>North Central Educational Service District 171</v>
      </c>
      <c r="B204" s="74" t="str">
        <f>IF(FullyVaccinated[[#This Row],[County]]&lt;&gt;"NULL", FullyVaccinated[[#This Row],[County]], "")</f>
        <v>Okanogan</v>
      </c>
      <c r="C204" s="74" t="str">
        <f>FullyVaccinated[[#This Row],[Organization Name ]]</f>
        <v>Pateros School District</v>
      </c>
      <c r="D204" s="75" t="s">
        <v>422</v>
      </c>
      <c r="E204" s="76">
        <f>FullyVaccinated[[#This Row],[Classroom N-Size]]</f>
        <v>33</v>
      </c>
      <c r="F204" s="98">
        <f>FullyVaccinated[[#This Row],[Building &amp; District/Central Office N-Size]]</f>
        <v>26</v>
      </c>
      <c r="G204" s="100"/>
      <c r="H204" s="77">
        <f>FullyVaccinated[[#This Row],[Organization Overall N-Size]]</f>
        <v>59</v>
      </c>
      <c r="I204" s="78" t="str">
        <f>IF(FullyVaccinated[[#This Row],[Data Quality Flag]]&lt;&gt;"NULL",FullyVaccinated[[#This Row],[Data Quality Flag]], "")</f>
        <v/>
      </c>
    </row>
    <row r="205" spans="1:9" ht="28.5" customHeight="1" x14ac:dyDescent="0.2">
      <c r="A205" s="73" t="str">
        <f>IF(FullyVaccinated[[#This Row],[Educational Service District]]&lt;&gt;"NULL", FullyVaccinated[[#This Row],[Educational Service District]], "")</f>
        <v>Educational Service District 123</v>
      </c>
      <c r="B205" s="74" t="str">
        <f>IF(FullyVaccinated[[#This Row],[County]]&lt;&gt;"NULL", FullyVaccinated[[#This Row],[County]], "")</f>
        <v>Benton</v>
      </c>
      <c r="C205" s="74" t="str">
        <f>FullyVaccinated[[#This Row],[Organization Name ]]</f>
        <v>Paterson School District</v>
      </c>
      <c r="D205" s="75" t="s">
        <v>422</v>
      </c>
      <c r="E205" s="76">
        <f>FullyVaccinated[[#This Row],[Classroom N-Size]]</f>
        <v>13</v>
      </c>
      <c r="F205" s="98">
        <f>FullyVaccinated[[#This Row],[Building &amp; District/Central Office N-Size]]</f>
        <v>12</v>
      </c>
      <c r="G205" s="100"/>
      <c r="H205" s="77">
        <f>FullyVaccinated[[#This Row],[Organization Overall N-Size]]</f>
        <v>25</v>
      </c>
      <c r="I205" s="78" t="str">
        <f>IF(FullyVaccinated[[#This Row],[Data Quality Flag]]&lt;&gt;"NULL",FullyVaccinated[[#This Row],[Data Quality Flag]], "")</f>
        <v/>
      </c>
    </row>
    <row r="206" spans="1:9" ht="28.5" customHeight="1" x14ac:dyDescent="0.2">
      <c r="A206" s="73" t="str">
        <f>IF(FullyVaccinated[[#This Row],[Educational Service District]]&lt;&gt;"NULL", FullyVaccinated[[#This Row],[Educational Service District]], "")</f>
        <v>Capital Region ESD 113</v>
      </c>
      <c r="B206" s="74" t="str">
        <f>IF(FullyVaccinated[[#This Row],[County]]&lt;&gt;"NULL", FullyVaccinated[[#This Row],[County]], "")</f>
        <v>Lewis</v>
      </c>
      <c r="C206" s="74" t="str">
        <f>FullyVaccinated[[#This Row],[Organization Name ]]</f>
        <v>Pe Ell School District</v>
      </c>
      <c r="D206" s="75" t="s">
        <v>422</v>
      </c>
      <c r="E206" s="76">
        <f>FullyVaccinated[[#This Row],[Classroom N-Size]]</f>
        <v>34</v>
      </c>
      <c r="F206" s="98">
        <f>FullyVaccinated[[#This Row],[Building &amp; District/Central Office N-Size]]</f>
        <v>11</v>
      </c>
      <c r="G206" s="100"/>
      <c r="H206" s="77">
        <f>FullyVaccinated[[#This Row],[Organization Overall N-Size]]</f>
        <v>45</v>
      </c>
      <c r="I206" s="78" t="str">
        <f>IF(FullyVaccinated[[#This Row],[Data Quality Flag]]&lt;&gt;"NULL",FullyVaccinated[[#This Row],[Data Quality Flag]], "")</f>
        <v/>
      </c>
    </row>
    <row r="207" spans="1:9" ht="28.5" customHeight="1" x14ac:dyDescent="0.2">
      <c r="A207" s="73" t="str">
        <f>IF(FullyVaccinated[[#This Row],[Educational Service District]]&lt;&gt;"NULL", FullyVaccinated[[#This Row],[Educational Service District]], "")</f>
        <v>Puget Sound Educational Service District 121</v>
      </c>
      <c r="B207" s="74" t="str">
        <f>IF(FullyVaccinated[[#This Row],[County]]&lt;&gt;"NULL", FullyVaccinated[[#This Row],[County]], "")</f>
        <v>Pierce</v>
      </c>
      <c r="C207" s="74" t="str">
        <f>FullyVaccinated[[#This Row],[Organization Name ]]</f>
        <v>Peninsula School District</v>
      </c>
      <c r="D207" s="75" t="s">
        <v>422</v>
      </c>
      <c r="E207" s="76">
        <f>FullyVaccinated[[#This Row],[Classroom N-Size]]</f>
        <v>766</v>
      </c>
      <c r="F207" s="80">
        <f>FullyVaccinated[[#This Row],[Building N-Size]]</f>
        <v>241</v>
      </c>
      <c r="G207" s="79">
        <f>FullyVaccinated[[#This Row],[District/Central Office N-Size]]</f>
        <v>188</v>
      </c>
      <c r="H207" s="77">
        <f>FullyVaccinated[[#This Row],[Organization Overall N-Size]]</f>
        <v>1195</v>
      </c>
      <c r="I207" s="78" t="str">
        <f>IF(FullyVaccinated[[#This Row],[Data Quality Flag]]&lt;&gt;"NULL",FullyVaccinated[[#This Row],[Data Quality Flag]], "")</f>
        <v/>
      </c>
    </row>
    <row r="208" spans="1:9" ht="28.5" customHeight="1" x14ac:dyDescent="0.2">
      <c r="A208" s="73" t="str">
        <f>IF(FullyVaccinated[[#This Row],[Educational Service District]]&lt;&gt;"NULL", FullyVaccinated[[#This Row],[Educational Service District]], "")</f>
        <v>Capital Region ESD 113</v>
      </c>
      <c r="B208" s="74" t="str">
        <f>IF(FullyVaccinated[[#This Row],[County]]&lt;&gt;"NULL", FullyVaccinated[[#This Row],[County]], "")</f>
        <v>Mason</v>
      </c>
      <c r="C208" s="74" t="str">
        <f>FullyVaccinated[[#This Row],[Organization Name ]]</f>
        <v>Pioneer School District</v>
      </c>
      <c r="D208" s="75" t="s">
        <v>422</v>
      </c>
      <c r="E208" s="76">
        <f>FullyVaccinated[[#This Row],[Classroom N-Size]]</f>
        <v>77</v>
      </c>
      <c r="F208" s="98">
        <f>FullyVaccinated[[#This Row],[Building &amp; District/Central Office N-Size]]</f>
        <v>18</v>
      </c>
      <c r="G208" s="100"/>
      <c r="H208" s="77">
        <f>FullyVaccinated[[#This Row],[Organization Overall N-Size]]</f>
        <v>95</v>
      </c>
      <c r="I208" s="78" t="str">
        <f>IF(FullyVaccinated[[#This Row],[Data Quality Flag]]&lt;&gt;"NULL",FullyVaccinated[[#This Row],[Data Quality Flag]], "")</f>
        <v/>
      </c>
    </row>
    <row r="209" spans="1:9" ht="28.5" customHeight="1" x14ac:dyDescent="0.2">
      <c r="A209" s="73" t="str">
        <f>IF(FullyVaccinated[[#This Row],[Educational Service District]]&lt;&gt;"NULL", FullyVaccinated[[#This Row],[Educational Service District]], "")</f>
        <v>Educational Service District 123</v>
      </c>
      <c r="B209" s="74" t="str">
        <f>IF(FullyVaccinated[[#This Row],[County]]&lt;&gt;"NULL", FullyVaccinated[[#This Row],[County]], "")</f>
        <v>Garfield</v>
      </c>
      <c r="C209" s="74" t="str">
        <f>FullyVaccinated[[#This Row],[Organization Name ]]</f>
        <v>Pomeroy School District</v>
      </c>
      <c r="D209" s="75" t="s">
        <v>422</v>
      </c>
      <c r="E209" s="76">
        <f>FullyVaccinated[[#This Row],[Classroom N-Size]]</f>
        <v>38</v>
      </c>
      <c r="F209" s="98">
        <f>FullyVaccinated[[#This Row],[Building &amp; District/Central Office N-Size]]</f>
        <v>23</v>
      </c>
      <c r="G209" s="100"/>
      <c r="H209" s="77">
        <f>FullyVaccinated[[#This Row],[Organization Overall N-Size]]</f>
        <v>61</v>
      </c>
      <c r="I209" s="78" t="str">
        <f>IF(FullyVaccinated[[#This Row],[Data Quality Flag]]&lt;&gt;"NULL",FullyVaccinated[[#This Row],[Data Quality Flag]], "")</f>
        <v/>
      </c>
    </row>
    <row r="210" spans="1:9" ht="28.5" customHeight="1" x14ac:dyDescent="0.2">
      <c r="A210" s="73" t="str">
        <f>IF(FullyVaccinated[[#This Row],[Educational Service District]]&lt;&gt;"NULL", FullyVaccinated[[#This Row],[Educational Service District]], "")</f>
        <v>Olympic Educational Service District 114</v>
      </c>
      <c r="B210" s="74" t="str">
        <f>IF(FullyVaccinated[[#This Row],[County]]&lt;&gt;"NULL", FullyVaccinated[[#This Row],[County]], "")</f>
        <v>Clallam</v>
      </c>
      <c r="C210" s="74" t="str">
        <f>FullyVaccinated[[#This Row],[Organization Name ]]</f>
        <v>Port Angeles School District</v>
      </c>
      <c r="D210" s="75" t="s">
        <v>422</v>
      </c>
      <c r="E210" s="76">
        <f>FullyVaccinated[[#This Row],[Classroom N-Size]]</f>
        <v>362</v>
      </c>
      <c r="F210" s="76">
        <f>FullyVaccinated[[#This Row],[Building N-Size]]</f>
        <v>66</v>
      </c>
      <c r="G210" s="79">
        <f>FullyVaccinated[[#This Row],[District/Central Office N-Size]]</f>
        <v>48</v>
      </c>
      <c r="H210" s="77">
        <f>FullyVaccinated[[#This Row],[Organization Overall N-Size]]</f>
        <v>476</v>
      </c>
      <c r="I210" s="78" t="str">
        <f>IF(FullyVaccinated[[#This Row],[Data Quality Flag]]&lt;&gt;"NULL",FullyVaccinated[[#This Row],[Data Quality Flag]], "")</f>
        <v/>
      </c>
    </row>
    <row r="211" spans="1:9" ht="28.5" customHeight="1" x14ac:dyDescent="0.2">
      <c r="A211" s="73" t="str">
        <f>IF(FullyVaccinated[[#This Row],[Educational Service District]]&lt;&gt;"NULL", FullyVaccinated[[#This Row],[Educational Service District]], "")</f>
        <v>Olympic Educational Service District 114</v>
      </c>
      <c r="B211" s="74" t="str">
        <f>IF(FullyVaccinated[[#This Row],[County]]&lt;&gt;"NULL", FullyVaccinated[[#This Row],[County]], "")</f>
        <v>Jefferson</v>
      </c>
      <c r="C211" s="74" t="str">
        <f>FullyVaccinated[[#This Row],[Organization Name ]]</f>
        <v>Port Townsend School District</v>
      </c>
      <c r="D211" s="75" t="s">
        <v>422</v>
      </c>
      <c r="E211" s="76">
        <f>FullyVaccinated[[#This Row],[Classroom N-Size]]</f>
        <v>112</v>
      </c>
      <c r="F211" s="98">
        <f>FullyVaccinated[[#This Row],[Building &amp; District/Central Office N-Size]]</f>
        <v>60</v>
      </c>
      <c r="G211" s="100"/>
      <c r="H211" s="77">
        <f>FullyVaccinated[[#This Row],[Organization Overall N-Size]]</f>
        <v>172</v>
      </c>
      <c r="I211" s="78" t="str">
        <f>IF(FullyVaccinated[[#This Row],[Data Quality Flag]]&lt;&gt;"NULL",FullyVaccinated[[#This Row],[Data Quality Flag]], "")</f>
        <v/>
      </c>
    </row>
    <row r="212" spans="1:9" ht="28.5" customHeight="1" x14ac:dyDescent="0.2">
      <c r="A212" s="73" t="str">
        <f>IF(FullyVaccinated[[#This Row],[Educational Service District]]&lt;&gt;"NULL", FullyVaccinated[[#This Row],[Educational Service District]], "")</f>
        <v>Educational Service District 123</v>
      </c>
      <c r="B212" s="74" t="str">
        <f>IF(FullyVaccinated[[#This Row],[County]]&lt;&gt;"NULL", FullyVaccinated[[#This Row],[County]], "")</f>
        <v>Walla Walla</v>
      </c>
      <c r="C212" s="74" t="str">
        <f>FullyVaccinated[[#This Row],[Organization Name ]]</f>
        <v>Prescott School District</v>
      </c>
      <c r="D212" s="75" t="s">
        <v>422</v>
      </c>
      <c r="E212" s="76">
        <f>FullyVaccinated[[#This Row],[Classroom N-Size]]</f>
        <v>53</v>
      </c>
      <c r="F212" s="98">
        <f>FullyVaccinated[[#This Row],[Building &amp; District/Central Office N-Size]]</f>
        <v>24</v>
      </c>
      <c r="G212" s="100"/>
      <c r="H212" s="77">
        <f>FullyVaccinated[[#This Row],[Organization Overall N-Size]]</f>
        <v>77</v>
      </c>
      <c r="I212" s="78" t="str">
        <f>IF(FullyVaccinated[[#This Row],[Data Quality Flag]]&lt;&gt;"NULL",FullyVaccinated[[#This Row],[Data Quality Flag]], "")</f>
        <v/>
      </c>
    </row>
    <row r="213" spans="1:9" ht="28.5" customHeight="1" x14ac:dyDescent="0.2">
      <c r="A213" s="73" t="str">
        <f>IF(FullyVaccinated[[#This Row],[Educational Service District]]&lt;&gt;"NULL", FullyVaccinated[[#This Row],[Educational Service District]], "")</f>
        <v>Spokane Public Schools Charter Authorizer</v>
      </c>
      <c r="B213" s="74" t="str">
        <f>IF(FullyVaccinated[[#This Row],[County]]&lt;&gt;"NULL", FullyVaccinated[[#This Row],[County]], "")</f>
        <v>Spokane</v>
      </c>
      <c r="C213" s="74" t="str">
        <f>FullyVaccinated[[#This Row],[Organization Name ]]</f>
        <v>PRIDE Prep Charter School District</v>
      </c>
      <c r="D213" s="75" t="s">
        <v>422</v>
      </c>
      <c r="E213" s="76">
        <f>FullyVaccinated[[#This Row],[Classroom N-Size]]</f>
        <v>41</v>
      </c>
      <c r="F213" s="98">
        <f>FullyVaccinated[[#This Row],[Building &amp; District/Central Office N-Size]]</f>
        <v>15</v>
      </c>
      <c r="G213" s="100"/>
      <c r="H213" s="77">
        <f>FullyVaccinated[[#This Row],[Organization Overall N-Size]]</f>
        <v>56</v>
      </c>
      <c r="I213" s="78" t="str">
        <f>IF(FullyVaccinated[[#This Row],[Data Quality Flag]]&lt;&gt;"NULL",FullyVaccinated[[#This Row],[Data Quality Flag]], "")</f>
        <v/>
      </c>
    </row>
    <row r="214" spans="1:9" ht="28.5" customHeight="1" x14ac:dyDescent="0.2">
      <c r="A214" s="73" t="str">
        <f>IF(FullyVaccinated[[#This Row],[Educational Service District]]&lt;&gt;"NULL", FullyVaccinated[[#This Row],[Educational Service District]], "")</f>
        <v>Educational Service District 123</v>
      </c>
      <c r="B214" s="74" t="str">
        <f>IF(FullyVaccinated[[#This Row],[County]]&lt;&gt;"NULL", FullyVaccinated[[#This Row],[County]], "")</f>
        <v>Benton</v>
      </c>
      <c r="C214" s="74" t="str">
        <f>FullyVaccinated[[#This Row],[Organization Name ]]</f>
        <v>Prosser School District</v>
      </c>
      <c r="D214" s="75" t="s">
        <v>422</v>
      </c>
      <c r="E214" s="76">
        <f>FullyVaccinated[[#This Row],[Classroom N-Size]]</f>
        <v>241</v>
      </c>
      <c r="F214" s="80">
        <f>FullyVaccinated[[#This Row],[Building N-Size]]</f>
        <v>87</v>
      </c>
      <c r="G214" s="79">
        <f>FullyVaccinated[[#This Row],[District/Central Office N-Size]]</f>
        <v>148</v>
      </c>
      <c r="H214" s="77">
        <f>FullyVaccinated[[#This Row],[Organization Overall N-Size]]</f>
        <v>476</v>
      </c>
      <c r="I214" s="78" t="str">
        <f>IF(FullyVaccinated[[#This Row],[Data Quality Flag]]&lt;&gt;"NULL",FullyVaccinated[[#This Row],[Data Quality Flag]], "")</f>
        <v/>
      </c>
    </row>
    <row r="215" spans="1:9" ht="28.5" customHeight="1" x14ac:dyDescent="0.2">
      <c r="A215" s="73" t="str">
        <f>IF(FullyVaccinated[[#This Row],[Educational Service District]]&lt;&gt;"NULL", FullyVaccinated[[#This Row],[Educational Service District]], "")</f>
        <v>Not Affiliated with an Educational Service District</v>
      </c>
      <c r="B215" s="74" t="str">
        <f>IF(FullyVaccinated[[#This Row],[County]]&lt;&gt;"NULL", FullyVaccinated[[#This Row],[County]], "")</f>
        <v>Whitman</v>
      </c>
      <c r="C215" s="74" t="str">
        <f>FullyVaccinated[[#This Row],[Organization Name ]]</f>
        <v>Pullman Community Montessori</v>
      </c>
      <c r="D215" s="81" t="s">
        <v>422</v>
      </c>
      <c r="E215" s="98">
        <f>FullyVaccinated[[#This Row],[Classroom, Building, &amp; District/Central Office N-Size]]</f>
        <v>12</v>
      </c>
      <c r="F215" s="99"/>
      <c r="G215" s="100"/>
      <c r="H215" s="77">
        <f>FullyVaccinated[[#This Row],[Organization Overall N-Size]]</f>
        <v>12</v>
      </c>
      <c r="I215" s="78" t="str">
        <f>IF(FullyVaccinated[[#This Row],[Data Quality Flag]]&lt;&gt;"NULL",FullyVaccinated[[#This Row],[Data Quality Flag]], "")</f>
        <v/>
      </c>
    </row>
    <row r="216" spans="1:9" ht="28.5" customHeight="1" x14ac:dyDescent="0.2">
      <c r="A216" s="73" t="str">
        <f>IF(FullyVaccinated[[#This Row],[Educational Service District]]&lt;&gt;"NULL", FullyVaccinated[[#This Row],[Educational Service District]], "")</f>
        <v>Educational Service District 101</v>
      </c>
      <c r="B216" s="74" t="str">
        <f>IF(FullyVaccinated[[#This Row],[County]]&lt;&gt;"NULL", FullyVaccinated[[#This Row],[County]], "")</f>
        <v>Whitman</v>
      </c>
      <c r="C216" s="74" t="str">
        <f>FullyVaccinated[[#This Row],[Organization Name ]]</f>
        <v>Pullman School District</v>
      </c>
      <c r="D216" s="75" t="s">
        <v>422</v>
      </c>
      <c r="E216" s="76">
        <f>FullyVaccinated[[#This Row],[Classroom N-Size]]</f>
        <v>241</v>
      </c>
      <c r="F216" s="80">
        <f>FullyVaccinated[[#This Row],[Building N-Size]]</f>
        <v>119</v>
      </c>
      <c r="G216" s="79">
        <f>FullyVaccinated[[#This Row],[District/Central Office N-Size]]</f>
        <v>53</v>
      </c>
      <c r="H216" s="77">
        <f>FullyVaccinated[[#This Row],[Organization Overall N-Size]]</f>
        <v>413</v>
      </c>
      <c r="I216" s="78" t="str">
        <f>IF(FullyVaccinated[[#This Row],[Data Quality Flag]]&lt;&gt;"NULL",FullyVaccinated[[#This Row],[Data Quality Flag]], "")</f>
        <v/>
      </c>
    </row>
    <row r="217" spans="1:9" ht="28.5" customHeight="1" x14ac:dyDescent="0.2">
      <c r="A217" s="73" t="str">
        <f>IF(FullyVaccinated[[#This Row],[Educational Service District]]&lt;&gt;"NULL", FullyVaccinated[[#This Row],[Educational Service District]], "")</f>
        <v>Puget Sound Educational Service District 121</v>
      </c>
      <c r="B217" s="74" t="str">
        <f>IF(FullyVaccinated[[#This Row],[County]]&lt;&gt;"NULL", FullyVaccinated[[#This Row],[County]], "")</f>
        <v>Pierce</v>
      </c>
      <c r="C217" s="74" t="str">
        <f>FullyVaccinated[[#This Row],[Organization Name ]]</f>
        <v>Puyallup School District</v>
      </c>
      <c r="D217" s="75" t="s">
        <v>422</v>
      </c>
      <c r="E217" s="76">
        <f>FullyVaccinated[[#This Row],[Classroom N-Size]]</f>
        <v>1806</v>
      </c>
      <c r="F217" s="80">
        <f>FullyVaccinated[[#This Row],[Building N-Size]]</f>
        <v>1092</v>
      </c>
      <c r="G217" s="79">
        <f>FullyVaccinated[[#This Row],[District/Central Office N-Size]]</f>
        <v>2894</v>
      </c>
      <c r="H217" s="77">
        <f>FullyVaccinated[[#This Row],[Organization Overall N-Size]]</f>
        <v>5792</v>
      </c>
      <c r="I217" s="78" t="str">
        <f>IF(FullyVaccinated[[#This Row],[Data Quality Flag]]&lt;&gt;"NULL",FullyVaccinated[[#This Row],[Data Quality Flag]], "")</f>
        <v/>
      </c>
    </row>
    <row r="218" spans="1:9" ht="28.5" customHeight="1" x14ac:dyDescent="0.2">
      <c r="A218" s="73" t="str">
        <f>IF(FullyVaccinated[[#This Row],[Educational Service District]]&lt;&gt;"NULL", FullyVaccinated[[#This Row],[Educational Service District]], "")</f>
        <v>Olympic Educational Service District 114</v>
      </c>
      <c r="B218" s="74" t="str">
        <f>IF(FullyVaccinated[[#This Row],[County]]&lt;&gt;"NULL", FullyVaccinated[[#This Row],[County]], "")</f>
        <v>Jefferson</v>
      </c>
      <c r="C218" s="74" t="str">
        <f>FullyVaccinated[[#This Row],[Organization Name ]]</f>
        <v>Queets-Clearwater School District</v>
      </c>
      <c r="D218" s="81" t="s">
        <v>422</v>
      </c>
      <c r="E218" s="98">
        <f>FullyVaccinated[[#This Row],[Classroom, Building, &amp; District/Central Office N-Size]]</f>
        <v>13</v>
      </c>
      <c r="F218" s="99"/>
      <c r="G218" s="100"/>
      <c r="H218" s="77">
        <f>FullyVaccinated[[#This Row],[Organization Overall N-Size]]</f>
        <v>13</v>
      </c>
      <c r="I218" s="78" t="str">
        <f>IF(FullyVaccinated[[#This Row],[Data Quality Flag]]&lt;&gt;"NULL",FullyVaccinated[[#This Row],[Data Quality Flag]], "")</f>
        <v/>
      </c>
    </row>
    <row r="219" spans="1:9" ht="28.5" customHeight="1" x14ac:dyDescent="0.2">
      <c r="A219" s="73" t="str">
        <f>IF(FullyVaccinated[[#This Row],[Educational Service District]]&lt;&gt;"NULL", FullyVaccinated[[#This Row],[Educational Service District]], "")</f>
        <v>Olympic Educational Service District 114</v>
      </c>
      <c r="B219" s="74" t="str">
        <f>IF(FullyVaccinated[[#This Row],[County]]&lt;&gt;"NULL", FullyVaccinated[[#This Row],[County]], "")</f>
        <v>Jefferson</v>
      </c>
      <c r="C219" s="74" t="str">
        <f>FullyVaccinated[[#This Row],[Organization Name ]]</f>
        <v>Quilcene School District</v>
      </c>
      <c r="D219" s="75" t="s">
        <v>422</v>
      </c>
      <c r="E219" s="76">
        <f>FullyVaccinated[[#This Row],[Classroom N-Size]]</f>
        <v>47</v>
      </c>
      <c r="F219" s="98">
        <f>FullyVaccinated[[#This Row],[Building &amp; District/Central Office N-Size]]</f>
        <v>32</v>
      </c>
      <c r="G219" s="100"/>
      <c r="H219" s="77">
        <f>FullyVaccinated[[#This Row],[Organization Overall N-Size]]</f>
        <v>79</v>
      </c>
      <c r="I219" s="78" t="str">
        <f>IF(FullyVaccinated[[#This Row],[Data Quality Flag]]&lt;&gt;"NULL",FullyVaccinated[[#This Row],[Data Quality Flag]], "")</f>
        <v/>
      </c>
    </row>
    <row r="220" spans="1:9" ht="28.5" customHeight="1" x14ac:dyDescent="0.2">
      <c r="A220" s="73" t="str">
        <f>IF(FullyVaccinated[[#This Row],[Educational Service District]]&lt;&gt;"NULL", FullyVaccinated[[#This Row],[Educational Service District]], "")</f>
        <v>Olympic Educational Service District 114</v>
      </c>
      <c r="B220" s="74" t="str">
        <f>IF(FullyVaccinated[[#This Row],[County]]&lt;&gt;"NULL", FullyVaccinated[[#This Row],[County]], "")</f>
        <v>Clallam</v>
      </c>
      <c r="C220" s="74" t="str">
        <f>FullyVaccinated[[#This Row],[Organization Name ]]</f>
        <v>Quillayute Valley School District</v>
      </c>
      <c r="D220" s="75" t="s">
        <v>422</v>
      </c>
      <c r="E220" s="76">
        <f>FullyVaccinated[[#This Row],[Classroom N-Size]]</f>
        <v>120</v>
      </c>
      <c r="F220" s="80">
        <f>FullyVaccinated[[#This Row],[Building N-Size]]</f>
        <v>65</v>
      </c>
      <c r="G220" s="79">
        <f>FullyVaccinated[[#This Row],[District/Central Office N-Size]]</f>
        <v>24</v>
      </c>
      <c r="H220" s="77">
        <f>FullyVaccinated[[#This Row],[Organization Overall N-Size]]</f>
        <v>209</v>
      </c>
      <c r="I220" s="78" t="str">
        <f>IF(FullyVaccinated[[#This Row],[Data Quality Flag]]&lt;&gt;"NULL",FullyVaccinated[[#This Row],[Data Quality Flag]], "")</f>
        <v/>
      </c>
    </row>
    <row r="221" spans="1:9" ht="28.5" customHeight="1" x14ac:dyDescent="0.2">
      <c r="A221" s="73" t="str">
        <f>IF(FullyVaccinated[[#This Row],[Educational Service District]]&lt;&gt;"NULL", FullyVaccinated[[#This Row],[Educational Service District]], "")</f>
        <v>North Central Educational Service District 171</v>
      </c>
      <c r="B221" s="74" t="str">
        <f>IF(FullyVaccinated[[#This Row],[County]]&lt;&gt;"NULL", FullyVaccinated[[#This Row],[County]], "")</f>
        <v>Grant</v>
      </c>
      <c r="C221" s="74" t="str">
        <f>FullyVaccinated[[#This Row],[Organization Name ]]</f>
        <v>Quincy School District</v>
      </c>
      <c r="D221" s="75" t="s">
        <v>422</v>
      </c>
      <c r="E221" s="76">
        <f>FullyVaccinated[[#This Row],[Classroom N-Size]]</f>
        <v>288</v>
      </c>
      <c r="F221" s="80">
        <f>FullyVaccinated[[#This Row],[Building N-Size]]</f>
        <v>106</v>
      </c>
      <c r="G221" s="79">
        <f>FullyVaccinated[[#This Row],[District/Central Office N-Size]]</f>
        <v>78</v>
      </c>
      <c r="H221" s="77">
        <f>FullyVaccinated[[#This Row],[Organization Overall N-Size]]</f>
        <v>472</v>
      </c>
      <c r="I221" s="78" t="str">
        <f>IF(FullyVaccinated[[#This Row],[Data Quality Flag]]&lt;&gt;"NULL",FullyVaccinated[[#This Row],[Data Quality Flag]], "")</f>
        <v/>
      </c>
    </row>
    <row r="222" spans="1:9" ht="28.5" customHeight="1" x14ac:dyDescent="0.2">
      <c r="A222" s="73" t="str">
        <f>IF(FullyVaccinated[[#This Row],[Educational Service District]]&lt;&gt;"NULL", FullyVaccinated[[#This Row],[Educational Service District]], "")</f>
        <v>Washington State Charter School Commission</v>
      </c>
      <c r="B222" s="74" t="str">
        <f>IF(FullyVaccinated[[#This Row],[County]]&lt;&gt;"NULL", FullyVaccinated[[#This Row],[County]], "")</f>
        <v>King</v>
      </c>
      <c r="C222" s="74" t="str">
        <f>FullyVaccinated[[#This Row],[Organization Name ]]</f>
        <v>Rainier Prep Charter School District</v>
      </c>
      <c r="D222" s="75" t="s">
        <v>422</v>
      </c>
      <c r="E222" s="76">
        <f>FullyVaccinated[[#This Row],[Classroom N-Size]]</f>
        <v>26</v>
      </c>
      <c r="F222" s="98">
        <f>FullyVaccinated[[#This Row],[Building &amp; District/Central Office N-Size]]</f>
        <v>11</v>
      </c>
      <c r="G222" s="100"/>
      <c r="H222" s="77">
        <f>FullyVaccinated[[#This Row],[Organization Overall N-Size]]</f>
        <v>37</v>
      </c>
      <c r="I222" s="78" t="str">
        <f>IF(FullyVaccinated[[#This Row],[Data Quality Flag]]&lt;&gt;"NULL",FullyVaccinated[[#This Row],[Data Quality Flag]], "")</f>
        <v/>
      </c>
    </row>
    <row r="223" spans="1:9" ht="28.5" customHeight="1" x14ac:dyDescent="0.2">
      <c r="A223" s="73" t="str">
        <f>IF(FullyVaccinated[[#This Row],[Educational Service District]]&lt;&gt;"NULL", FullyVaccinated[[#This Row],[Educational Service District]], "")</f>
        <v>Capital Region ESD 113</v>
      </c>
      <c r="B223" s="74" t="str">
        <f>IF(FullyVaccinated[[#This Row],[County]]&lt;&gt;"NULL", FullyVaccinated[[#This Row],[County]], "")</f>
        <v>Thurston</v>
      </c>
      <c r="C223" s="74" t="str">
        <f>FullyVaccinated[[#This Row],[Organization Name ]]</f>
        <v>Rainier School District</v>
      </c>
      <c r="D223" s="75" t="s">
        <v>422</v>
      </c>
      <c r="E223" s="76">
        <f>FullyVaccinated[[#This Row],[Classroom N-Size]]</f>
        <v>76</v>
      </c>
      <c r="F223" s="76">
        <f>FullyVaccinated[[#This Row],[Building N-Size]]</f>
        <v>18</v>
      </c>
      <c r="G223" s="79">
        <f>FullyVaccinated[[#This Row],[District/Central Office N-Size]]</f>
        <v>38</v>
      </c>
      <c r="H223" s="77">
        <f>FullyVaccinated[[#This Row],[Organization Overall N-Size]]</f>
        <v>132</v>
      </c>
      <c r="I223" s="78" t="str">
        <f>IF(FullyVaccinated[[#This Row],[Data Quality Flag]]&lt;&gt;"NULL",FullyVaccinated[[#This Row],[Data Quality Flag]], "")</f>
        <v/>
      </c>
    </row>
    <row r="224" spans="1:9" ht="28.5" customHeight="1" x14ac:dyDescent="0.2">
      <c r="A224" s="73" t="str">
        <f>IF(FullyVaccinated[[#This Row],[Educational Service District]]&lt;&gt;"NULL", FullyVaccinated[[#This Row],[Educational Service District]], "")</f>
        <v>Washington State Charter School Commission</v>
      </c>
      <c r="B224" s="74" t="str">
        <f>IF(FullyVaccinated[[#This Row],[County]]&lt;&gt;"NULL", FullyVaccinated[[#This Row],[County]], "")</f>
        <v>King</v>
      </c>
      <c r="C224" s="74" t="str">
        <f>FullyVaccinated[[#This Row],[Organization Name ]]</f>
        <v>Rainier Valley Leadership Academy</v>
      </c>
      <c r="D224" s="81" t="s">
        <v>422</v>
      </c>
      <c r="E224" s="98">
        <f>FullyVaccinated[[#This Row],[Classroom, Building, &amp; District/Central Office N-Size]]</f>
        <v>33</v>
      </c>
      <c r="F224" s="99"/>
      <c r="G224" s="100"/>
      <c r="H224" s="77">
        <f>FullyVaccinated[[#This Row],[Organization Overall N-Size]]</f>
        <v>33</v>
      </c>
      <c r="I224" s="78" t="str">
        <f>IF(FullyVaccinated[[#This Row],[Data Quality Flag]]&lt;&gt;"NULL",FullyVaccinated[[#This Row],[Data Quality Flag]], "")</f>
        <v/>
      </c>
    </row>
    <row r="225" spans="1:9" ht="28.5" customHeight="1" x14ac:dyDescent="0.2">
      <c r="A225" s="73" t="str">
        <f>IF(FullyVaccinated[[#This Row],[Educational Service District]]&lt;&gt;"NULL", FullyVaccinated[[#This Row],[Educational Service District]], "")</f>
        <v>Capital Region ESD 113</v>
      </c>
      <c r="B225" s="74" t="str">
        <f>IF(FullyVaccinated[[#This Row],[County]]&lt;&gt;"NULL", FullyVaccinated[[#This Row],[County]], "")</f>
        <v>Pacific</v>
      </c>
      <c r="C225" s="74" t="str">
        <f>FullyVaccinated[[#This Row],[Organization Name ]]</f>
        <v>Raymond School District</v>
      </c>
      <c r="D225" s="75" t="s">
        <v>422</v>
      </c>
      <c r="E225" s="76">
        <f>FullyVaccinated[[#This Row],[Classroom N-Size]]</f>
        <v>59</v>
      </c>
      <c r="F225" s="98">
        <f>FullyVaccinated[[#This Row],[Building &amp; District/Central Office N-Size]]</f>
        <v>31</v>
      </c>
      <c r="G225" s="100"/>
      <c r="H225" s="77">
        <f>FullyVaccinated[[#This Row],[Organization Overall N-Size]]</f>
        <v>90</v>
      </c>
      <c r="I225" s="78" t="str">
        <f>IF(FullyVaccinated[[#This Row],[Data Quality Flag]]&lt;&gt;"NULL",FullyVaccinated[[#This Row],[Data Quality Flag]], "")</f>
        <v/>
      </c>
    </row>
    <row r="226" spans="1:9" ht="28.5" customHeight="1" x14ac:dyDescent="0.2">
      <c r="A226" s="73" t="str">
        <f>IF(FullyVaccinated[[#This Row],[Educational Service District]]&lt;&gt;"NULL", FullyVaccinated[[#This Row],[Educational Service District]], "")</f>
        <v>Educational Service District 101</v>
      </c>
      <c r="B226" s="74" t="str">
        <f>IF(FullyVaccinated[[#This Row],[County]]&lt;&gt;"NULL", FullyVaccinated[[#This Row],[County]], "")</f>
        <v>Lincoln</v>
      </c>
      <c r="C226" s="74" t="str">
        <f>FullyVaccinated[[#This Row],[Organization Name ]]</f>
        <v>Reardan-Edwall School District</v>
      </c>
      <c r="D226" s="75" t="s">
        <v>422</v>
      </c>
      <c r="E226" s="76">
        <f>FullyVaccinated[[#This Row],[Classroom N-Size]]</f>
        <v>78</v>
      </c>
      <c r="F226" s="98">
        <f>FullyVaccinated[[#This Row],[Building &amp; District/Central Office N-Size]]</f>
        <v>53</v>
      </c>
      <c r="G226" s="100"/>
      <c r="H226" s="77">
        <f>FullyVaccinated[[#This Row],[Organization Overall N-Size]]</f>
        <v>131</v>
      </c>
      <c r="I226" s="78" t="str">
        <f>IF(FullyVaccinated[[#This Row],[Data Quality Flag]]&lt;&gt;"NULL",FullyVaccinated[[#This Row],[Data Quality Flag]], "")</f>
        <v/>
      </c>
    </row>
    <row r="227" spans="1:9" ht="28.5" customHeight="1" x14ac:dyDescent="0.2">
      <c r="A227" s="73" t="str">
        <f>IF(FullyVaccinated[[#This Row],[Educational Service District]]&lt;&gt;"NULL", FullyVaccinated[[#This Row],[Educational Service District]], "")</f>
        <v>Puget Sound Educational Service District 121</v>
      </c>
      <c r="B227" s="74" t="str">
        <f>IF(FullyVaccinated[[#This Row],[County]]&lt;&gt;"NULL", FullyVaccinated[[#This Row],[County]], "")</f>
        <v>King</v>
      </c>
      <c r="C227" s="74" t="str">
        <f>FullyVaccinated[[#This Row],[Organization Name ]]</f>
        <v>Renton School District</v>
      </c>
      <c r="D227" s="75" t="s">
        <v>422</v>
      </c>
      <c r="E227" s="76">
        <f>FullyVaccinated[[#This Row],[Classroom N-Size]]</f>
        <v>1239</v>
      </c>
      <c r="F227" s="76">
        <f>FullyVaccinated[[#This Row],[Building N-Size]]</f>
        <v>677</v>
      </c>
      <c r="G227" s="79">
        <f>FullyVaccinated[[#This Row],[District/Central Office N-Size]]</f>
        <v>218</v>
      </c>
      <c r="H227" s="77">
        <f>FullyVaccinated[[#This Row],[Organization Overall N-Size]]</f>
        <v>2134</v>
      </c>
      <c r="I227" s="78" t="str">
        <f>IF(FullyVaccinated[[#This Row],[Data Quality Flag]]&lt;&gt;"NULL",FullyVaccinated[[#This Row],[Data Quality Flag]], "")</f>
        <v/>
      </c>
    </row>
    <row r="228" spans="1:9" ht="28.5" customHeight="1" x14ac:dyDescent="0.2">
      <c r="A228" s="73" t="str">
        <f>IF(FullyVaccinated[[#This Row],[Educational Service District]]&lt;&gt;"NULL", FullyVaccinated[[#This Row],[Educational Service District]], "")</f>
        <v>Educational Service District 101</v>
      </c>
      <c r="B228" s="74" t="str">
        <f>IF(FullyVaccinated[[#This Row],[County]]&lt;&gt;"NULL", FullyVaccinated[[#This Row],[County]], "")</f>
        <v>Ferry</v>
      </c>
      <c r="C228" s="74" t="str">
        <f>FullyVaccinated[[#This Row],[Organization Name ]]</f>
        <v>Republic School District</v>
      </c>
      <c r="D228" s="75" t="s">
        <v>422</v>
      </c>
      <c r="E228" s="76">
        <f>FullyVaccinated[[#This Row],[Classroom N-Size]]</f>
        <v>31</v>
      </c>
      <c r="F228" s="98">
        <f>FullyVaccinated[[#This Row],[Building &amp; District/Central Office N-Size]]</f>
        <v>25</v>
      </c>
      <c r="G228" s="100"/>
      <c r="H228" s="77">
        <f>FullyVaccinated[[#This Row],[Organization Overall N-Size]]</f>
        <v>56</v>
      </c>
      <c r="I228" s="78" t="str">
        <f>IF(FullyVaccinated[[#This Row],[Data Quality Flag]]&lt;&gt;"NULL",FullyVaccinated[[#This Row],[Data Quality Flag]], "")</f>
        <v/>
      </c>
    </row>
    <row r="229" spans="1:9" ht="28.5" customHeight="1" x14ac:dyDescent="0.2">
      <c r="A229" s="73" t="str">
        <f>IF(FullyVaccinated[[#This Row],[Educational Service District]]&lt;&gt;"NULL", FullyVaccinated[[#This Row],[Educational Service District]], "")</f>
        <v>Educational Service District 123</v>
      </c>
      <c r="B229" s="74" t="str">
        <f>IF(FullyVaccinated[[#This Row],[County]]&lt;&gt;"NULL", FullyVaccinated[[#This Row],[County]], "")</f>
        <v>Benton</v>
      </c>
      <c r="C229" s="74" t="str">
        <f>FullyVaccinated[[#This Row],[Organization Name ]]</f>
        <v>Richland School District</v>
      </c>
      <c r="D229" s="75" t="s">
        <v>422</v>
      </c>
      <c r="E229" s="76">
        <f>FullyVaccinated[[#This Row],[Classroom N-Size]]</f>
        <v>1171</v>
      </c>
      <c r="F229" s="80">
        <f>FullyVaccinated[[#This Row],[Building N-Size]]</f>
        <v>111</v>
      </c>
      <c r="G229" s="79">
        <f>FullyVaccinated[[#This Row],[District/Central Office N-Size]]</f>
        <v>339</v>
      </c>
      <c r="H229" s="77">
        <f>FullyVaccinated[[#This Row],[Organization Overall N-Size]]</f>
        <v>1621</v>
      </c>
      <c r="I229" s="78" t="str">
        <f>IF(FullyVaccinated[[#This Row],[Data Quality Flag]]&lt;&gt;"NULL",FullyVaccinated[[#This Row],[Data Quality Flag]], "")</f>
        <v/>
      </c>
    </row>
    <row r="230" spans="1:9" ht="28.5" customHeight="1" x14ac:dyDescent="0.2">
      <c r="A230" s="73" t="str">
        <f>IF(FullyVaccinated[[#This Row],[Educational Service District]]&lt;&gt;"NULL", FullyVaccinated[[#This Row],[Educational Service District]], "")</f>
        <v>Educational Service District 112</v>
      </c>
      <c r="B230" s="74" t="str">
        <f>IF(FullyVaccinated[[#This Row],[County]]&lt;&gt;"NULL", FullyVaccinated[[#This Row],[County]], "")</f>
        <v>Clark</v>
      </c>
      <c r="C230" s="74" t="str">
        <f>FullyVaccinated[[#This Row],[Organization Name ]]</f>
        <v>Ridgefield School District</v>
      </c>
      <c r="D230" s="75" t="s">
        <v>422</v>
      </c>
      <c r="E230" s="76">
        <f>FullyVaccinated[[#This Row],[Classroom N-Size]]</f>
        <v>288</v>
      </c>
      <c r="F230" s="80">
        <f>FullyVaccinated[[#This Row],[Building N-Size]]</f>
        <v>74</v>
      </c>
      <c r="G230" s="79">
        <f>FullyVaccinated[[#This Row],[District/Central Office N-Size]]</f>
        <v>34</v>
      </c>
      <c r="H230" s="77">
        <f>FullyVaccinated[[#This Row],[Organization Overall N-Size]]</f>
        <v>396</v>
      </c>
      <c r="I230" s="78" t="str">
        <f>IF(FullyVaccinated[[#This Row],[Data Quality Flag]]&lt;&gt;"NULL",FullyVaccinated[[#This Row],[Data Quality Flag]], "")</f>
        <v/>
      </c>
    </row>
    <row r="231" spans="1:9" ht="28.5" customHeight="1" x14ac:dyDescent="0.2">
      <c r="A231" s="73" t="str">
        <f>IF(FullyVaccinated[[#This Row],[Educational Service District]]&lt;&gt;"NULL", FullyVaccinated[[#This Row],[Educational Service District]], "")</f>
        <v>Educational Service District 101</v>
      </c>
      <c r="B231" s="74" t="str">
        <f>IF(FullyVaccinated[[#This Row],[County]]&lt;&gt;"NULL", FullyVaccinated[[#This Row],[County]], "")</f>
        <v>Adams</v>
      </c>
      <c r="C231" s="74" t="str">
        <f>FullyVaccinated[[#This Row],[Organization Name ]]</f>
        <v>Ritzville School District</v>
      </c>
      <c r="D231" s="75" t="s">
        <v>422</v>
      </c>
      <c r="E231" s="76">
        <f>FullyVaccinated[[#This Row],[Classroom N-Size]]</f>
        <v>30</v>
      </c>
      <c r="F231" s="98">
        <f>FullyVaccinated[[#This Row],[Building &amp; District/Central Office N-Size]]</f>
        <v>19</v>
      </c>
      <c r="G231" s="100"/>
      <c r="H231" s="77">
        <f>FullyVaccinated[[#This Row],[Organization Overall N-Size]]</f>
        <v>49</v>
      </c>
      <c r="I231" s="78" t="str">
        <f>IF(FullyVaccinated[[#This Row],[Data Quality Flag]]&lt;&gt;"NULL",FullyVaccinated[[#This Row],[Data Quality Flag]], "")</f>
        <v/>
      </c>
    </row>
    <row r="232" spans="1:9" ht="28.5" customHeight="1" x14ac:dyDescent="0.2">
      <c r="A232" s="73" t="str">
        <f>IF(FullyVaccinated[[#This Row],[Educational Service District]]&lt;&gt;"NULL", FullyVaccinated[[#This Row],[Educational Service District]], "")</f>
        <v>Educational Service District 101</v>
      </c>
      <c r="B232" s="74" t="str">
        <f>IF(FullyVaccinated[[#This Row],[County]]&lt;&gt;"NULL", FullyVaccinated[[#This Row],[County]], "")</f>
        <v>Spokane</v>
      </c>
      <c r="C232" s="74" t="str">
        <f>FullyVaccinated[[#This Row],[Organization Name ]]</f>
        <v>Riverside School District</v>
      </c>
      <c r="D232" s="75" t="s">
        <v>422</v>
      </c>
      <c r="E232" s="76">
        <f>FullyVaccinated[[#This Row],[Classroom N-Size]]</f>
        <v>141</v>
      </c>
      <c r="F232" s="80">
        <f>FullyVaccinated[[#This Row],[Building N-Size]]</f>
        <v>49</v>
      </c>
      <c r="G232" s="79">
        <f>FullyVaccinated[[#This Row],[District/Central Office N-Size]]</f>
        <v>15</v>
      </c>
      <c r="H232" s="77">
        <f>FullyVaccinated[[#This Row],[Organization Overall N-Size]]</f>
        <v>205</v>
      </c>
      <c r="I232" s="78" t="str">
        <f>IF(FullyVaccinated[[#This Row],[Data Quality Flag]]&lt;&gt;"NULL",FullyVaccinated[[#This Row],[Data Quality Flag]], "")</f>
        <v/>
      </c>
    </row>
    <row r="233" spans="1:9" ht="28.5" customHeight="1" x14ac:dyDescent="0.2">
      <c r="A233" s="73" t="str">
        <f>IF(FullyVaccinated[[#This Row],[Educational Service District]]&lt;&gt;"NULL", FullyVaccinated[[#This Row],[Educational Service District]], "")</f>
        <v>Puget Sound Educational Service District 121</v>
      </c>
      <c r="B233" s="74" t="str">
        <f>IF(FullyVaccinated[[#This Row],[County]]&lt;&gt;"NULL", FullyVaccinated[[#This Row],[County]], "")</f>
        <v>King</v>
      </c>
      <c r="C233" s="74" t="str">
        <f>FullyVaccinated[[#This Row],[Organization Name ]]</f>
        <v>Riverview School District</v>
      </c>
      <c r="D233" s="75" t="s">
        <v>422</v>
      </c>
      <c r="E233" s="76">
        <f>FullyVaccinated[[#This Row],[Classroom N-Size]]</f>
        <v>268</v>
      </c>
      <c r="F233" s="80">
        <f>FullyVaccinated[[#This Row],[Building N-Size]]</f>
        <v>134</v>
      </c>
      <c r="G233" s="79">
        <f>FullyVaccinated[[#This Row],[District/Central Office N-Size]]</f>
        <v>30</v>
      </c>
      <c r="H233" s="77">
        <f>FullyVaccinated[[#This Row],[Organization Overall N-Size]]</f>
        <v>432</v>
      </c>
      <c r="I233" s="78" t="str">
        <f>IF(FullyVaccinated[[#This Row],[Data Quality Flag]]&lt;&gt;"NULL",FullyVaccinated[[#This Row],[Data Quality Flag]], "")</f>
        <v/>
      </c>
    </row>
    <row r="234" spans="1:9" ht="28.5" customHeight="1" x14ac:dyDescent="0.2">
      <c r="A234" s="73" t="str">
        <f>IF(FullyVaccinated[[#This Row],[Educational Service District]]&lt;&gt;"NULL", FullyVaccinated[[#This Row],[Educational Service District]], "")</f>
        <v>Capital Region ESD 113</v>
      </c>
      <c r="B234" s="74" t="str">
        <f>IF(FullyVaccinated[[#This Row],[County]]&lt;&gt;"NULL", FullyVaccinated[[#This Row],[County]], "")</f>
        <v>Thurston</v>
      </c>
      <c r="C234" s="74" t="str">
        <f>FullyVaccinated[[#This Row],[Organization Name ]]</f>
        <v>Rochester School District</v>
      </c>
      <c r="D234" s="75" t="s">
        <v>422</v>
      </c>
      <c r="E234" s="76">
        <f>FullyVaccinated[[#This Row],[Classroom N-Size]]</f>
        <v>204</v>
      </c>
      <c r="F234" s="80">
        <f>FullyVaccinated[[#This Row],[Building N-Size]]</f>
        <v>50</v>
      </c>
      <c r="G234" s="79">
        <f>FullyVaccinated[[#This Row],[District/Central Office N-Size]]</f>
        <v>23</v>
      </c>
      <c r="H234" s="77">
        <f>FullyVaccinated[[#This Row],[Organization Overall N-Size]]</f>
        <v>277</v>
      </c>
      <c r="I234" s="78" t="str">
        <f>IF(FullyVaccinated[[#This Row],[Data Quality Flag]]&lt;&gt;"NULL",FullyVaccinated[[#This Row],[Data Quality Flag]], "")</f>
        <v/>
      </c>
    </row>
    <row r="235" spans="1:9" ht="28.5" customHeight="1" x14ac:dyDescent="0.2">
      <c r="A235" s="73" t="str">
        <f>IF(FullyVaccinated[[#This Row],[Educational Service District]]&lt;&gt;"NULL", FullyVaccinated[[#This Row],[Educational Service District]], "")</f>
        <v>Educational Service District 112</v>
      </c>
      <c r="B235" s="74" t="str">
        <f>IF(FullyVaccinated[[#This Row],[County]]&lt;&gt;"NULL", FullyVaccinated[[#This Row],[County]], "")</f>
        <v>Klickitat</v>
      </c>
      <c r="C235" s="74" t="str">
        <f>FullyVaccinated[[#This Row],[Organization Name ]]</f>
        <v>Roosevelt &amp; Wishram School Districts</v>
      </c>
      <c r="D235" s="81" t="s">
        <v>422</v>
      </c>
      <c r="E235" s="98">
        <f>FullyVaccinated[[#This Row],[Classroom, Building, &amp; District/Central Office N-Size]]</f>
        <v>26</v>
      </c>
      <c r="F235" s="99"/>
      <c r="G235" s="100"/>
      <c r="H235" s="77">
        <f>FullyVaccinated[[#This Row],[Organization Overall N-Size]]</f>
        <v>26</v>
      </c>
      <c r="I235" s="78" t="str">
        <f>IF(FullyVaccinated[[#This Row],[Data Quality Flag]]&lt;&gt;"NULL",FullyVaccinated[[#This Row],[Data Quality Flag]], "")</f>
        <v/>
      </c>
    </row>
    <row r="236" spans="1:9" ht="28.5" customHeight="1" x14ac:dyDescent="0.2">
      <c r="A236" s="73" t="str">
        <f>IF(FullyVaccinated[[#This Row],[Educational Service District]]&lt;&gt;"NULL", FullyVaccinated[[#This Row],[Educational Service District]], "")</f>
        <v>Educational Service District 101</v>
      </c>
      <c r="B236" s="74" t="str">
        <f>IF(FullyVaccinated[[#This Row],[County]]&lt;&gt;"NULL", FullyVaccinated[[#This Row],[County]], "")</f>
        <v>Whitman</v>
      </c>
      <c r="C236" s="74" t="str">
        <f>FullyVaccinated[[#This Row],[Organization Name ]]</f>
        <v>Rosalia School District</v>
      </c>
      <c r="D236" s="75" t="s">
        <v>422</v>
      </c>
      <c r="E236" s="76">
        <f>FullyVaccinated[[#This Row],[Classroom N-Size]]</f>
        <v>29</v>
      </c>
      <c r="F236" s="98">
        <f>FullyVaccinated[[#This Row],[Building &amp; District/Central Office N-Size]]</f>
        <v>24</v>
      </c>
      <c r="G236" s="100"/>
      <c r="H236" s="77">
        <f>FullyVaccinated[[#This Row],[Organization Overall N-Size]]</f>
        <v>53</v>
      </c>
      <c r="I236" s="78" t="str">
        <f>IF(FullyVaccinated[[#This Row],[Data Quality Flag]]&lt;&gt;"NULL",FullyVaccinated[[#This Row],[Data Quality Flag]], "")</f>
        <v/>
      </c>
    </row>
    <row r="237" spans="1:9" ht="28.5" customHeight="1" x14ac:dyDescent="0.2">
      <c r="A237" s="73" t="str">
        <f>IF(FullyVaccinated[[#This Row],[Educational Service District]]&lt;&gt;"NULL", FullyVaccinated[[#This Row],[Educational Service District]], "")</f>
        <v>Educational Service District 105</v>
      </c>
      <c r="B237" s="74" t="str">
        <f>IF(FullyVaccinated[[#This Row],[County]]&lt;&gt;"NULL", FullyVaccinated[[#This Row],[County]], "")</f>
        <v>Grant</v>
      </c>
      <c r="C237" s="74" t="str">
        <f>FullyVaccinated[[#This Row],[Organization Name ]]</f>
        <v>Royal School District</v>
      </c>
      <c r="D237" s="75" t="s">
        <v>422</v>
      </c>
      <c r="E237" s="76">
        <f>FullyVaccinated[[#This Row],[Classroom N-Size]]</f>
        <v>161</v>
      </c>
      <c r="F237" s="80">
        <f>FullyVaccinated[[#This Row],[Building N-Size]]</f>
        <v>26</v>
      </c>
      <c r="G237" s="79">
        <f>FullyVaccinated[[#This Row],[District/Central Office N-Size]]</f>
        <v>79</v>
      </c>
      <c r="H237" s="77">
        <f>FullyVaccinated[[#This Row],[Organization Overall N-Size]]</f>
        <v>266</v>
      </c>
      <c r="I237" s="78" t="str">
        <f>IF(FullyVaccinated[[#This Row],[Data Quality Flag]]&lt;&gt;"NULL",FullyVaccinated[[#This Row],[Data Quality Flag]], "")</f>
        <v/>
      </c>
    </row>
    <row r="238" spans="1:9" ht="28.5" customHeight="1" x14ac:dyDescent="0.2">
      <c r="A238" s="73" t="str">
        <f>IF(FullyVaccinated[[#This Row],[Educational Service District]]&lt;&gt;"NULL", FullyVaccinated[[#This Row],[Educational Service District]], "")</f>
        <v>Northwest Educational Service District 189</v>
      </c>
      <c r="B238" s="74" t="str">
        <f>IF(FullyVaccinated[[#This Row],[County]]&lt;&gt;"NULL", FullyVaccinated[[#This Row],[County]], "")</f>
        <v>San Juan</v>
      </c>
      <c r="C238" s="74" t="str">
        <f>FullyVaccinated[[#This Row],[Organization Name ]]</f>
        <v>San Juan Island School District</v>
      </c>
      <c r="D238" s="75" t="s">
        <v>422</v>
      </c>
      <c r="E238" s="76">
        <f>FullyVaccinated[[#This Row],[Classroom N-Size]]</f>
        <v>78</v>
      </c>
      <c r="F238" s="98">
        <f>FullyVaccinated[[#This Row],[Building &amp; District/Central Office N-Size]]</f>
        <v>41</v>
      </c>
      <c r="G238" s="100"/>
      <c r="H238" s="77">
        <f>FullyVaccinated[[#This Row],[Organization Overall N-Size]]</f>
        <v>119</v>
      </c>
      <c r="I238" s="78" t="str">
        <f>IF(FullyVaccinated[[#This Row],[Data Quality Flag]]&lt;&gt;"NULL",FullyVaccinated[[#This Row],[Data Quality Flag]], "")</f>
        <v/>
      </c>
    </row>
    <row r="239" spans="1:9" ht="28.5" customHeight="1" x14ac:dyDescent="0.2">
      <c r="A239" s="73" t="str">
        <f>IF(FullyVaccinated[[#This Row],[Educational Service District]]&lt;&gt;"NULL", FullyVaccinated[[#This Row],[Educational Service District]], "")</f>
        <v>Capital Region ESD 113</v>
      </c>
      <c r="B239" s="74" t="str">
        <f>IF(FullyVaccinated[[#This Row],[County]]&lt;&gt;"NULL", FullyVaccinated[[#This Row],[County]], "")</f>
        <v>Grays Harbor</v>
      </c>
      <c r="C239" s="74" t="str">
        <f>FullyVaccinated[[#This Row],[Organization Name ]]</f>
        <v>Satsop School District</v>
      </c>
      <c r="D239" s="81" t="s">
        <v>422</v>
      </c>
      <c r="E239" s="98">
        <f>FullyVaccinated[[#This Row],[Classroom, Building, &amp; District/Central Office N-Size]]</f>
        <v>11</v>
      </c>
      <c r="F239" s="99"/>
      <c r="G239" s="100"/>
      <c r="H239" s="77">
        <f>FullyVaccinated[[#This Row],[Organization Overall N-Size]]</f>
        <v>11</v>
      </c>
      <c r="I239" s="78" t="str">
        <f>IF(FullyVaccinated[[#This Row],[Data Quality Flag]]&lt;&gt;"NULL",FullyVaccinated[[#This Row],[Data Quality Flag]], "")</f>
        <v/>
      </c>
    </row>
    <row r="240" spans="1:9" ht="28.5" customHeight="1" x14ac:dyDescent="0.2">
      <c r="A240" s="73" t="str">
        <f>IF(FullyVaccinated[[#This Row],[Educational Service District]]&lt;&gt;"NULL", FullyVaccinated[[#This Row],[Educational Service District]], "")</f>
        <v>Puget Sound Educational Service District 121</v>
      </c>
      <c r="B240" s="74" t="str">
        <f>IF(FullyVaccinated[[#This Row],[County]]&lt;&gt;"NULL", FullyVaccinated[[#This Row],[County]], "")</f>
        <v>King</v>
      </c>
      <c r="C240" s="74" t="str">
        <f>FullyVaccinated[[#This Row],[Organization Name ]]</f>
        <v>Seattle Public Schools</v>
      </c>
      <c r="D240" s="75" t="s">
        <v>422</v>
      </c>
      <c r="E240" s="76">
        <f>FullyVaccinated[[#This Row],[Classroom N-Size]]</f>
        <v>4408</v>
      </c>
      <c r="F240" s="80">
        <f>FullyVaccinated[[#This Row],[Building N-Size]]</f>
        <v>743</v>
      </c>
      <c r="G240" s="79">
        <f>FullyVaccinated[[#This Row],[District/Central Office N-Size]]</f>
        <v>2533</v>
      </c>
      <c r="H240" s="77">
        <f>FullyVaccinated[[#This Row],[Organization Overall N-Size]]</f>
        <v>7684</v>
      </c>
      <c r="I240" s="78" t="str">
        <f>IF(FullyVaccinated[[#This Row],[Data Quality Flag]]&lt;&gt;"NULL",FullyVaccinated[[#This Row],[Data Quality Flag]], "")</f>
        <v/>
      </c>
    </row>
    <row r="241" spans="1:9" ht="28.5" customHeight="1" x14ac:dyDescent="0.2">
      <c r="A241" s="73" t="str">
        <f>IF(FullyVaccinated[[#This Row],[Educational Service District]]&lt;&gt;"NULL", FullyVaccinated[[#This Row],[Educational Service District]], "")</f>
        <v>Northwest Educational Service District 189</v>
      </c>
      <c r="B241" s="74" t="str">
        <f>IF(FullyVaccinated[[#This Row],[County]]&lt;&gt;"NULL", FullyVaccinated[[#This Row],[County]], "")</f>
        <v>Skagit</v>
      </c>
      <c r="C241" s="74" t="str">
        <f>FullyVaccinated[[#This Row],[Organization Name ]]</f>
        <v>Sedro-Woolley School District</v>
      </c>
      <c r="D241" s="75" t="s">
        <v>422</v>
      </c>
      <c r="E241" s="76">
        <f>FullyVaccinated[[#This Row],[Classroom N-Size]]</f>
        <v>435</v>
      </c>
      <c r="F241" s="80">
        <f>FullyVaccinated[[#This Row],[Building N-Size]]</f>
        <v>210</v>
      </c>
      <c r="G241" s="79">
        <f>FullyVaccinated[[#This Row],[District/Central Office N-Size]]</f>
        <v>40</v>
      </c>
      <c r="H241" s="77">
        <f>FullyVaccinated[[#This Row],[Organization Overall N-Size]]</f>
        <v>685</v>
      </c>
      <c r="I241" s="78" t="str">
        <f>IF(FullyVaccinated[[#This Row],[Data Quality Flag]]&lt;&gt;"NULL",FullyVaccinated[[#This Row],[Data Quality Flag]], "")</f>
        <v/>
      </c>
    </row>
    <row r="242" spans="1:9" ht="28.5" customHeight="1" x14ac:dyDescent="0.2">
      <c r="A242" s="73" t="str">
        <f>IF(FullyVaccinated[[#This Row],[Educational Service District]]&lt;&gt;"NULL", FullyVaccinated[[#This Row],[Educational Service District]], "")</f>
        <v>Educational Service District 105</v>
      </c>
      <c r="B242" s="74" t="str">
        <f>IF(FullyVaccinated[[#This Row],[County]]&lt;&gt;"NULL", FullyVaccinated[[#This Row],[County]], "")</f>
        <v>Yakima</v>
      </c>
      <c r="C242" s="74" t="str">
        <f>FullyVaccinated[[#This Row],[Organization Name ]]</f>
        <v>Selah School District</v>
      </c>
      <c r="D242" s="75" t="s">
        <v>422</v>
      </c>
      <c r="E242" s="76">
        <f>FullyVaccinated[[#This Row],[Classroom N-Size]]</f>
        <v>317</v>
      </c>
      <c r="F242" s="80">
        <f>FullyVaccinated[[#This Row],[Building N-Size]]</f>
        <v>82</v>
      </c>
      <c r="G242" s="79">
        <f>FullyVaccinated[[#This Row],[District/Central Office N-Size]]</f>
        <v>81</v>
      </c>
      <c r="H242" s="77">
        <f>FullyVaccinated[[#This Row],[Organization Overall N-Size]]</f>
        <v>480</v>
      </c>
      <c r="I242" s="78" t="str">
        <f>IF(FullyVaccinated[[#This Row],[Data Quality Flag]]&lt;&gt;"NULL",FullyVaccinated[[#This Row],[Data Quality Flag]], "")</f>
        <v/>
      </c>
    </row>
    <row r="243" spans="1:9" ht="28.5" customHeight="1" x14ac:dyDescent="0.2">
      <c r="A243" s="73" t="str">
        <f>IF(FullyVaccinated[[#This Row],[Educational Service District]]&lt;&gt;"NULL", FullyVaccinated[[#This Row],[Educational Service District]], "")</f>
        <v>Educational Service District 101</v>
      </c>
      <c r="B243" s="74" t="str">
        <f>IF(FullyVaccinated[[#This Row],[County]]&lt;&gt;"NULL", FullyVaccinated[[#This Row],[County]], "")</f>
        <v>Pend Oreille</v>
      </c>
      <c r="C243" s="74" t="str">
        <f>FullyVaccinated[[#This Row],[Organization Name ]]</f>
        <v>Selkirk School District</v>
      </c>
      <c r="D243" s="75" t="s">
        <v>422</v>
      </c>
      <c r="E243" s="76">
        <f>FullyVaccinated[[#This Row],[Classroom N-Size]]</f>
        <v>34</v>
      </c>
      <c r="F243" s="98">
        <f>FullyVaccinated[[#This Row],[Building &amp; District/Central Office N-Size]]</f>
        <v>22</v>
      </c>
      <c r="G243" s="100"/>
      <c r="H243" s="77">
        <f>FullyVaccinated[[#This Row],[Organization Overall N-Size]]</f>
        <v>56</v>
      </c>
      <c r="I243" s="78" t="str">
        <f>IF(FullyVaccinated[[#This Row],[Data Quality Flag]]&lt;&gt;"NULL",FullyVaccinated[[#This Row],[Data Quality Flag]], "")</f>
        <v/>
      </c>
    </row>
    <row r="244" spans="1:9" ht="28.5" customHeight="1" x14ac:dyDescent="0.2">
      <c r="A244" s="73" t="str">
        <f>IF(FullyVaccinated[[#This Row],[Educational Service District]]&lt;&gt;"NULL", FullyVaccinated[[#This Row],[Educational Service District]], "")</f>
        <v>Olympic Educational Service District 114</v>
      </c>
      <c r="B244" s="74" t="str">
        <f>IF(FullyVaccinated[[#This Row],[County]]&lt;&gt;"NULL", FullyVaccinated[[#This Row],[County]], "")</f>
        <v>Clallam</v>
      </c>
      <c r="C244" s="74" t="str">
        <f>FullyVaccinated[[#This Row],[Organization Name ]]</f>
        <v>Sequim School District</v>
      </c>
      <c r="D244" s="75" t="s">
        <v>422</v>
      </c>
      <c r="E244" s="76">
        <f>FullyVaccinated[[#This Row],[Classroom N-Size]]</f>
        <v>234</v>
      </c>
      <c r="F244" s="80">
        <f>FullyVaccinated[[#This Row],[Building N-Size]]</f>
        <v>59</v>
      </c>
      <c r="G244" s="79">
        <f>FullyVaccinated[[#This Row],[District/Central Office N-Size]]</f>
        <v>109</v>
      </c>
      <c r="H244" s="77">
        <f>FullyVaccinated[[#This Row],[Organization Overall N-Size]]</f>
        <v>402</v>
      </c>
      <c r="I244" s="78" t="str">
        <f>IF(FullyVaccinated[[#This Row],[Data Quality Flag]]&lt;&gt;"NULL",FullyVaccinated[[#This Row],[Data Quality Flag]], "")</f>
        <v/>
      </c>
    </row>
    <row r="245" spans="1:9" ht="28.5" customHeight="1" x14ac:dyDescent="0.2">
      <c r="A245" s="73" t="str">
        <f>IF(FullyVaccinated[[#This Row],[Educational Service District]]&lt;&gt;"NULL", FullyVaccinated[[#This Row],[Educational Service District]], "")</f>
        <v>Capital Region ESD 113</v>
      </c>
      <c r="B245" s="74" t="str">
        <f>IF(FullyVaccinated[[#This Row],[County]]&lt;&gt;"NULL", FullyVaccinated[[#This Row],[County]], "")</f>
        <v>Mason</v>
      </c>
      <c r="C245" s="74" t="str">
        <f>FullyVaccinated[[#This Row],[Organization Name ]]</f>
        <v>Shelton School District</v>
      </c>
      <c r="D245" s="75" t="s">
        <v>422</v>
      </c>
      <c r="E245" s="76">
        <f>FullyVaccinated[[#This Row],[Classroom N-Size]]</f>
        <v>377</v>
      </c>
      <c r="F245" s="80">
        <f>FullyVaccinated[[#This Row],[Building N-Size]]</f>
        <v>224</v>
      </c>
      <c r="G245" s="79">
        <f>FullyVaccinated[[#This Row],[District/Central Office N-Size]]</f>
        <v>150</v>
      </c>
      <c r="H245" s="77">
        <f>FullyVaccinated[[#This Row],[Organization Overall N-Size]]</f>
        <v>751</v>
      </c>
      <c r="I245" s="78" t="str">
        <f>IF(FullyVaccinated[[#This Row],[Data Quality Flag]]&lt;&gt;"NULL",FullyVaccinated[[#This Row],[Data Quality Flag]], "")</f>
        <v/>
      </c>
    </row>
    <row r="246" spans="1:9" ht="28.5" customHeight="1" x14ac:dyDescent="0.2">
      <c r="A246" s="73" t="str">
        <f>IF(FullyVaccinated[[#This Row],[Educational Service District]]&lt;&gt;"NULL", FullyVaccinated[[#This Row],[Educational Service District]], "")</f>
        <v>Puget Sound Educational Service District 121</v>
      </c>
      <c r="B246" s="74" t="str">
        <f>IF(FullyVaccinated[[#This Row],[County]]&lt;&gt;"NULL", FullyVaccinated[[#This Row],[County]], "")</f>
        <v>King</v>
      </c>
      <c r="C246" s="74" t="str">
        <f>FullyVaccinated[[#This Row],[Organization Name ]]</f>
        <v>Shoreline School District</v>
      </c>
      <c r="D246" s="75" t="s">
        <v>422</v>
      </c>
      <c r="E246" s="76">
        <f>FullyVaccinated[[#This Row],[Classroom N-Size]]</f>
        <v>586</v>
      </c>
      <c r="F246" s="80">
        <f>FullyVaccinated[[#This Row],[Building N-Size]]</f>
        <v>489</v>
      </c>
      <c r="G246" s="79">
        <f>FullyVaccinated[[#This Row],[District/Central Office N-Size]]</f>
        <v>184</v>
      </c>
      <c r="H246" s="77">
        <f>FullyVaccinated[[#This Row],[Organization Overall N-Size]]</f>
        <v>1259</v>
      </c>
      <c r="I246" s="78" t="str">
        <f>IF(FullyVaccinated[[#This Row],[Data Quality Flag]]&lt;&gt;"NULL",FullyVaccinated[[#This Row],[Data Quality Flag]], "")</f>
        <v/>
      </c>
    </row>
    <row r="247" spans="1:9" ht="28.5" customHeight="1" x14ac:dyDescent="0.2">
      <c r="A247" s="73" t="str">
        <f>IF(FullyVaccinated[[#This Row],[Educational Service District]]&lt;&gt;"NULL", FullyVaccinated[[#This Row],[Educational Service District]], "")</f>
        <v>Puget Sound Educational Service District 121</v>
      </c>
      <c r="B247" s="74" t="str">
        <f>IF(FullyVaccinated[[#This Row],[County]]&lt;&gt;"NULL", FullyVaccinated[[#This Row],[County]], "")</f>
        <v>King</v>
      </c>
      <c r="C247" s="74" t="str">
        <f>FullyVaccinated[[#This Row],[Organization Name ]]</f>
        <v>Skykomish School District</v>
      </c>
      <c r="D247" s="81" t="s">
        <v>422</v>
      </c>
      <c r="E247" s="98">
        <f>FullyVaccinated[[#This Row],[Classroom, Building, &amp; District/Central Office N-Size]]</f>
        <v>22</v>
      </c>
      <c r="F247" s="99"/>
      <c r="G247" s="100"/>
      <c r="H247" s="77">
        <f>FullyVaccinated[[#This Row],[Organization Overall N-Size]]</f>
        <v>22</v>
      </c>
      <c r="I247" s="78" t="str">
        <f>IF(FullyVaccinated[[#This Row],[Data Quality Flag]]&lt;&gt;"NULL",FullyVaccinated[[#This Row],[Data Quality Flag]], "")</f>
        <v/>
      </c>
    </row>
    <row r="248" spans="1:9" ht="28.5" customHeight="1" x14ac:dyDescent="0.2">
      <c r="A248" s="73" t="str">
        <f>IF(FullyVaccinated[[#This Row],[Educational Service District]]&lt;&gt;"NULL", FullyVaccinated[[#This Row],[Educational Service District]], "")</f>
        <v>Northwest Educational Service District 189</v>
      </c>
      <c r="B248" s="74" t="str">
        <f>IF(FullyVaccinated[[#This Row],[County]]&lt;&gt;"NULL", FullyVaccinated[[#This Row],[County]], "")</f>
        <v>Snohomish</v>
      </c>
      <c r="C248" s="74" t="str">
        <f>FullyVaccinated[[#This Row],[Organization Name ]]</f>
        <v>Snohomish School District</v>
      </c>
      <c r="D248" s="75" t="s">
        <v>422</v>
      </c>
      <c r="E248" s="76">
        <f>FullyVaccinated[[#This Row],[Classroom N-Size]]</f>
        <v>703</v>
      </c>
      <c r="F248" s="80">
        <f>FullyVaccinated[[#This Row],[Building N-Size]]</f>
        <v>269</v>
      </c>
      <c r="G248" s="79">
        <f>FullyVaccinated[[#This Row],[District/Central Office N-Size]]</f>
        <v>131</v>
      </c>
      <c r="H248" s="77">
        <f>FullyVaccinated[[#This Row],[Organization Overall N-Size]]</f>
        <v>1103</v>
      </c>
      <c r="I248" s="78" t="str">
        <f>IF(FullyVaccinated[[#This Row],[Data Quality Flag]]&lt;&gt;"NULL",FullyVaccinated[[#This Row],[Data Quality Flag]], "")</f>
        <v/>
      </c>
    </row>
    <row r="249" spans="1:9" ht="28.5" customHeight="1" x14ac:dyDescent="0.2">
      <c r="A249" s="73" t="str">
        <f>IF(FullyVaccinated[[#This Row],[Educational Service District]]&lt;&gt;"NULL", FullyVaccinated[[#This Row],[Educational Service District]], "")</f>
        <v>Puget Sound Educational Service District 121</v>
      </c>
      <c r="B249" s="74" t="str">
        <f>IF(FullyVaccinated[[#This Row],[County]]&lt;&gt;"NULL", FullyVaccinated[[#This Row],[County]], "")</f>
        <v>King</v>
      </c>
      <c r="C249" s="74" t="str">
        <f>FullyVaccinated[[#This Row],[Organization Name ]]</f>
        <v>Snoqualmie Valley School District</v>
      </c>
      <c r="D249" s="75" t="s">
        <v>422</v>
      </c>
      <c r="E249" s="76">
        <f>FullyVaccinated[[#This Row],[Classroom N-Size]]</f>
        <v>545</v>
      </c>
      <c r="F249" s="80">
        <f>FullyVaccinated[[#This Row],[Building N-Size]]</f>
        <v>176</v>
      </c>
      <c r="G249" s="79">
        <f>FullyVaccinated[[#This Row],[District/Central Office N-Size]]</f>
        <v>144</v>
      </c>
      <c r="H249" s="77">
        <f>FullyVaccinated[[#This Row],[Organization Overall N-Size]]</f>
        <v>865</v>
      </c>
      <c r="I249" s="78" t="str">
        <f>IF(FullyVaccinated[[#This Row],[Data Quality Flag]]&lt;&gt;"NULL",FullyVaccinated[[#This Row],[Data Quality Flag]], "")</f>
        <v/>
      </c>
    </row>
    <row r="250" spans="1:9" ht="28.5" customHeight="1" x14ac:dyDescent="0.2">
      <c r="A250" s="73" t="str">
        <f>IF(FullyVaccinated[[#This Row],[Educational Service District]]&lt;&gt;"NULL", FullyVaccinated[[#This Row],[Educational Service District]], "")</f>
        <v>North Central Educational Service District 171</v>
      </c>
      <c r="B250" s="74" t="str">
        <f>IF(FullyVaccinated[[#This Row],[County]]&lt;&gt;"NULL", FullyVaccinated[[#This Row],[County]], "")</f>
        <v>Grant</v>
      </c>
      <c r="C250" s="74" t="str">
        <f>FullyVaccinated[[#This Row],[Organization Name ]]</f>
        <v>Soap Lake School District</v>
      </c>
      <c r="D250" s="75" t="s">
        <v>422</v>
      </c>
      <c r="E250" s="76">
        <f>FullyVaccinated[[#This Row],[Classroom N-Size]]</f>
        <v>63</v>
      </c>
      <c r="F250" s="80">
        <f>FullyVaccinated[[#This Row],[Building N-Size]]</f>
        <v>11</v>
      </c>
      <c r="G250" s="79">
        <f>FullyVaccinated[[#This Row],[District/Central Office N-Size]]</f>
        <v>32</v>
      </c>
      <c r="H250" s="77">
        <f>FullyVaccinated[[#This Row],[Organization Overall N-Size]]</f>
        <v>106</v>
      </c>
      <c r="I250" s="78" t="str">
        <f>IF(FullyVaccinated[[#This Row],[Data Quality Flag]]&lt;&gt;"NULL",FullyVaccinated[[#This Row],[Data Quality Flag]], "")</f>
        <v/>
      </c>
    </row>
    <row r="251" spans="1:9" ht="28.5" customHeight="1" x14ac:dyDescent="0.2">
      <c r="A251" s="73" t="str">
        <f>IF(FullyVaccinated[[#This Row],[Educational Service District]]&lt;&gt;"NULL", FullyVaccinated[[#This Row],[Educational Service District]], "")</f>
        <v>Capital Region ESD 113</v>
      </c>
      <c r="B251" s="74" t="str">
        <f>IF(FullyVaccinated[[#This Row],[County]]&lt;&gt;"NULL", FullyVaccinated[[#This Row],[County]], "")</f>
        <v>Pacific</v>
      </c>
      <c r="C251" s="74" t="str">
        <f>FullyVaccinated[[#This Row],[Organization Name ]]</f>
        <v>South Bend School District</v>
      </c>
      <c r="D251" s="75" t="s">
        <v>422</v>
      </c>
      <c r="E251" s="76" t="str">
        <f>FullyVaccinated[[#This Row],[Classroom N-Size]]</f>
        <v>NULL</v>
      </c>
      <c r="F251" s="76" t="str">
        <f>FullyVaccinated[[#This Row],[Building N-Size]]</f>
        <v>NULL</v>
      </c>
      <c r="G251" s="79" t="str">
        <f>FullyVaccinated[[#This Row],[District/Central Office N-Size]]</f>
        <v>NULL</v>
      </c>
      <c r="H251" s="77" t="str">
        <f>FullyVaccinated[[#This Row],[Organization Overall N-Size]]</f>
        <v>NULL</v>
      </c>
      <c r="I251" s="78" t="str">
        <f>IF(FullyVaccinated[[#This Row],[Data Quality Flag]]&lt;&gt;"NULL",FullyVaccinated[[#This Row],[Data Quality Flag]], "")</f>
        <v>District has not complied with employee vaccination and exemption status reporting requirement</v>
      </c>
    </row>
    <row r="252" spans="1:9" ht="28.5" customHeight="1" x14ac:dyDescent="0.2">
      <c r="A252" s="73" t="str">
        <f>IF(FullyVaccinated[[#This Row],[Educational Service District]]&lt;&gt;"NULL", FullyVaccinated[[#This Row],[Educational Service District]], "")</f>
        <v>Olympic Educational Service District 114</v>
      </c>
      <c r="B252" s="74" t="str">
        <f>IF(FullyVaccinated[[#This Row],[County]]&lt;&gt;"NULL", FullyVaccinated[[#This Row],[County]], "")</f>
        <v>Kitsap</v>
      </c>
      <c r="C252" s="74" t="str">
        <f>FullyVaccinated[[#This Row],[Organization Name ]]</f>
        <v>South Kitsap School District</v>
      </c>
      <c r="D252" s="75" t="s">
        <v>422</v>
      </c>
      <c r="E252" s="76">
        <f>FullyVaccinated[[#This Row],[Classroom N-Size]]</f>
        <v>823</v>
      </c>
      <c r="F252" s="80">
        <f>FullyVaccinated[[#This Row],[Building N-Size]]</f>
        <v>433</v>
      </c>
      <c r="G252" s="79">
        <f>FullyVaccinated[[#This Row],[District/Central Office N-Size]]</f>
        <v>105</v>
      </c>
      <c r="H252" s="77">
        <f>FullyVaccinated[[#This Row],[Organization Overall N-Size]]</f>
        <v>1361</v>
      </c>
      <c r="I252" s="78" t="str">
        <f>IF(FullyVaccinated[[#This Row],[Data Quality Flag]]&lt;&gt;"NULL",FullyVaccinated[[#This Row],[Data Quality Flag]], "")</f>
        <v/>
      </c>
    </row>
    <row r="253" spans="1:9" ht="28.5" customHeight="1" x14ac:dyDescent="0.2">
      <c r="A253" s="73" t="str">
        <f>IF(FullyVaccinated[[#This Row],[Educational Service District]]&lt;&gt;"NULL", FullyVaccinated[[#This Row],[Educational Service District]], "")</f>
        <v>Northwest Educational Service District 189</v>
      </c>
      <c r="B253" s="74" t="str">
        <f>IF(FullyVaccinated[[#This Row],[County]]&lt;&gt;"NULL", FullyVaccinated[[#This Row],[County]], "")</f>
        <v>Island</v>
      </c>
      <c r="C253" s="74" t="str">
        <f>FullyVaccinated[[#This Row],[Organization Name ]]</f>
        <v>South Whidbey School District</v>
      </c>
      <c r="D253" s="75" t="s">
        <v>422</v>
      </c>
      <c r="E253" s="76">
        <f>FullyVaccinated[[#This Row],[Classroom N-Size]]</f>
        <v>104</v>
      </c>
      <c r="F253" s="80">
        <f>FullyVaccinated[[#This Row],[Building N-Size]]</f>
        <v>57</v>
      </c>
      <c r="G253" s="79">
        <f>FullyVaccinated[[#This Row],[District/Central Office N-Size]]</f>
        <v>31</v>
      </c>
      <c r="H253" s="77">
        <f>FullyVaccinated[[#This Row],[Organization Overall N-Size]]</f>
        <v>192</v>
      </c>
      <c r="I253" s="78" t="str">
        <f>IF(FullyVaccinated[[#This Row],[Data Quality Flag]]&lt;&gt;"NULL",FullyVaccinated[[#This Row],[Data Quality Flag]], "")</f>
        <v/>
      </c>
    </row>
    <row r="254" spans="1:9" ht="28.5" customHeight="1" x14ac:dyDescent="0.2">
      <c r="A254" s="73" t="str">
        <f>IF(FullyVaccinated[[#This Row],[Educational Service District]]&lt;&gt;"NULL", FullyVaccinated[[#This Row],[Educational Service District]], "")</f>
        <v>Capital Region ESD 113</v>
      </c>
      <c r="B254" s="74" t="str">
        <f>IF(FullyVaccinated[[#This Row],[County]]&lt;&gt;"NULL", FullyVaccinated[[#This Row],[County]], "")</f>
        <v>Mason</v>
      </c>
      <c r="C254" s="74" t="str">
        <f>FullyVaccinated[[#This Row],[Organization Name ]]</f>
        <v>Southside School District</v>
      </c>
      <c r="D254" s="75" t="s">
        <v>422</v>
      </c>
      <c r="E254" s="76">
        <f>FullyVaccinated[[#This Row],[Classroom N-Size]]</f>
        <v>20</v>
      </c>
      <c r="F254" s="98">
        <f>FullyVaccinated[[#This Row],[Building &amp; District/Central Office N-Size]]</f>
        <v>12</v>
      </c>
      <c r="G254" s="100"/>
      <c r="H254" s="77">
        <f>FullyVaccinated[[#This Row],[Organization Overall N-Size]]</f>
        <v>32</v>
      </c>
      <c r="I254" s="78" t="str">
        <f>IF(FullyVaccinated[[#This Row],[Data Quality Flag]]&lt;&gt;"NULL",FullyVaccinated[[#This Row],[Data Quality Flag]], "")</f>
        <v/>
      </c>
    </row>
    <row r="255" spans="1:9" ht="28.5" customHeight="1" x14ac:dyDescent="0.2">
      <c r="A255" s="73" t="str">
        <f>IF(FullyVaccinated[[#This Row],[Educational Service District]]&lt;&gt;"NULL", FullyVaccinated[[#This Row],[Educational Service District]], "")</f>
        <v>Washington State Charter School Commission</v>
      </c>
      <c r="B255" s="74" t="str">
        <f>IF(FullyVaccinated[[#This Row],[County]]&lt;&gt;"NULL", FullyVaccinated[[#This Row],[County]], "")</f>
        <v>Spokane</v>
      </c>
      <c r="C255" s="74" t="str">
        <f>FullyVaccinated[[#This Row],[Organization Name ]]</f>
        <v>Spokane International Academy</v>
      </c>
      <c r="D255" s="75" t="s">
        <v>422</v>
      </c>
      <c r="E255" s="76">
        <f>FullyVaccinated[[#This Row],[Classroom N-Size]]</f>
        <v>63</v>
      </c>
      <c r="F255" s="98">
        <f>FullyVaccinated[[#This Row],[Building &amp; District/Central Office N-Size]]</f>
        <v>28</v>
      </c>
      <c r="G255" s="100"/>
      <c r="H255" s="77">
        <f>FullyVaccinated[[#This Row],[Organization Overall N-Size]]</f>
        <v>91</v>
      </c>
      <c r="I255" s="78" t="str">
        <f>IF(FullyVaccinated[[#This Row],[Data Quality Flag]]&lt;&gt;"NULL",FullyVaccinated[[#This Row],[Data Quality Flag]], "")</f>
        <v/>
      </c>
    </row>
    <row r="256" spans="1:9" ht="28.5" customHeight="1" x14ac:dyDescent="0.2">
      <c r="A256" s="73" t="str">
        <f>IF(FullyVaccinated[[#This Row],[Educational Service District]]&lt;&gt;"NULL", FullyVaccinated[[#This Row],[Educational Service District]], "")</f>
        <v>Educational Service District 101</v>
      </c>
      <c r="B256" s="74" t="str">
        <f>IF(FullyVaccinated[[#This Row],[County]]&lt;&gt;"NULL", FullyVaccinated[[#This Row],[County]], "")</f>
        <v>Spokane</v>
      </c>
      <c r="C256" s="74" t="str">
        <f>FullyVaccinated[[#This Row],[Organization Name ]]</f>
        <v>Spokane School District</v>
      </c>
      <c r="D256" s="75" t="s">
        <v>422</v>
      </c>
      <c r="E256" s="76">
        <f>FullyVaccinated[[#This Row],[Classroom N-Size]]</f>
        <v>2522</v>
      </c>
      <c r="F256" s="80">
        <f>FullyVaccinated[[#This Row],[Building N-Size]]</f>
        <v>1354</v>
      </c>
      <c r="G256" s="79">
        <f>FullyVaccinated[[#This Row],[District/Central Office N-Size]]</f>
        <v>444</v>
      </c>
      <c r="H256" s="77">
        <f>FullyVaccinated[[#This Row],[Organization Overall N-Size]]</f>
        <v>4320</v>
      </c>
      <c r="I256" s="78" t="str">
        <f>IF(FullyVaccinated[[#This Row],[Data Quality Flag]]&lt;&gt;"NULL",FullyVaccinated[[#This Row],[Data Quality Flag]], "")</f>
        <v/>
      </c>
    </row>
    <row r="257" spans="1:9" ht="28.5" customHeight="1" x14ac:dyDescent="0.2">
      <c r="A257" s="73" t="str">
        <f>IF(FullyVaccinated[[#This Row],[Educational Service District]]&lt;&gt;"NULL", FullyVaccinated[[#This Row],[Educational Service District]], "")</f>
        <v>Educational Service District 101</v>
      </c>
      <c r="B257" s="74" t="str">
        <f>IF(FullyVaccinated[[#This Row],[County]]&lt;&gt;"NULL", FullyVaccinated[[#This Row],[County]], "")</f>
        <v>Lincoln</v>
      </c>
      <c r="C257" s="74" t="str">
        <f>FullyVaccinated[[#This Row],[Organization Name ]]</f>
        <v>Sprague School District</v>
      </c>
      <c r="D257" s="81" t="s">
        <v>422</v>
      </c>
      <c r="E257" s="98">
        <f>FullyVaccinated[[#This Row],[Classroom, Building, &amp; District/Central Office N-Size]]</f>
        <v>32</v>
      </c>
      <c r="F257" s="99"/>
      <c r="G257" s="100"/>
      <c r="H257" s="77">
        <f>FullyVaccinated[[#This Row],[Organization Overall N-Size]]</f>
        <v>32</v>
      </c>
      <c r="I257" s="78" t="str">
        <f>IF(FullyVaccinated[[#This Row],[Data Quality Flag]]&lt;&gt;"NULL",FullyVaccinated[[#This Row],[Data Quality Flag]], "")</f>
        <v/>
      </c>
    </row>
    <row r="258" spans="1:9" ht="28.5" customHeight="1" x14ac:dyDescent="0.2">
      <c r="A258" s="73" t="str">
        <f>IF(FullyVaccinated[[#This Row],[Educational Service District]]&lt;&gt;"NULL", FullyVaccinated[[#This Row],[Educational Service District]], "")</f>
        <v>Educational Service District 101</v>
      </c>
      <c r="B258" s="74" t="str">
        <f>IF(FullyVaccinated[[#This Row],[County]]&lt;&gt;"NULL", FullyVaccinated[[#This Row],[County]], "")</f>
        <v>Whitman</v>
      </c>
      <c r="C258" s="74" t="str">
        <f>FullyVaccinated[[#This Row],[Organization Name ]]</f>
        <v>St. John School District</v>
      </c>
      <c r="D258" s="75" t="s">
        <v>422</v>
      </c>
      <c r="E258" s="76">
        <f>FullyVaccinated[[#This Row],[Classroom N-Size]]</f>
        <v>22</v>
      </c>
      <c r="F258" s="80">
        <f>FullyVaccinated[[#This Row],[Building N-Size]]</f>
        <v>18</v>
      </c>
      <c r="G258" s="79">
        <f>FullyVaccinated[[#This Row],[District/Central Office N-Size]]</f>
        <v>19</v>
      </c>
      <c r="H258" s="77">
        <f>FullyVaccinated[[#This Row],[Organization Overall N-Size]]</f>
        <v>59</v>
      </c>
      <c r="I258" s="78" t="str">
        <f>IF(FullyVaccinated[[#This Row],[Data Quality Flag]]&lt;&gt;"NULL",FullyVaccinated[[#This Row],[Data Quality Flag]], "")</f>
        <v/>
      </c>
    </row>
    <row r="259" spans="1:9" ht="28.5" customHeight="1" x14ac:dyDescent="0.2">
      <c r="A259" s="73" t="str">
        <f>IF(FullyVaccinated[[#This Row],[Educational Service District]]&lt;&gt;"NULL", FullyVaccinated[[#This Row],[Educational Service District]], "")</f>
        <v>Northwest Educational Service District 189</v>
      </c>
      <c r="B259" s="74" t="str">
        <f>IF(FullyVaccinated[[#This Row],[County]]&lt;&gt;"NULL", FullyVaccinated[[#This Row],[County]], "")</f>
        <v>Snohomish</v>
      </c>
      <c r="C259" s="74" t="str">
        <f>FullyVaccinated[[#This Row],[Organization Name ]]</f>
        <v>Stanwood-Camano School District</v>
      </c>
      <c r="D259" s="75" t="s">
        <v>422</v>
      </c>
      <c r="E259" s="76">
        <f>FullyVaccinated[[#This Row],[Classroom N-Size]]</f>
        <v>482</v>
      </c>
      <c r="F259" s="76">
        <f>FullyVaccinated[[#This Row],[Building N-Size]]</f>
        <v>169</v>
      </c>
      <c r="G259" s="79">
        <f>FullyVaccinated[[#This Row],[District/Central Office N-Size]]</f>
        <v>77</v>
      </c>
      <c r="H259" s="77">
        <f>FullyVaccinated[[#This Row],[Organization Overall N-Size]]</f>
        <v>728</v>
      </c>
      <c r="I259" s="78" t="str">
        <f>IF(FullyVaccinated[[#This Row],[Data Quality Flag]]&lt;&gt;"NULL",FullyVaccinated[[#This Row],[Data Quality Flag]], "")</f>
        <v/>
      </c>
    </row>
    <row r="260" spans="1:9" ht="28.5" customHeight="1" x14ac:dyDescent="0.2">
      <c r="A260" s="73" t="str">
        <f>IF(FullyVaccinated[[#This Row],[Educational Service District]]&lt;&gt;"NULL", FullyVaccinated[[#This Row],[Educational Service District]], "")</f>
        <v>Educational Service District 123</v>
      </c>
      <c r="B260" s="74" t="str">
        <f>IF(FullyVaccinated[[#This Row],[County]]&lt;&gt;"NULL", FullyVaccinated[[#This Row],[County]], "")</f>
        <v>Columbia</v>
      </c>
      <c r="C260" s="74" t="str">
        <f>FullyVaccinated[[#This Row],[Organization Name ]]</f>
        <v>Starbuck School District</v>
      </c>
      <c r="D260" s="81" t="s">
        <v>422</v>
      </c>
      <c r="E260" s="98">
        <f>FullyVaccinated[[#This Row],[Classroom, Building, &amp; District/Central Office N-Size]]</f>
        <v>14</v>
      </c>
      <c r="F260" s="99"/>
      <c r="G260" s="100"/>
      <c r="H260" s="77">
        <f>FullyVaccinated[[#This Row],[Organization Overall N-Size]]</f>
        <v>14</v>
      </c>
      <c r="I260" s="78" t="str">
        <f>IF(FullyVaccinated[[#This Row],[Data Quality Flag]]&lt;&gt;"NULL",FullyVaccinated[[#This Row],[Data Quality Flag]], "")</f>
        <v/>
      </c>
    </row>
    <row r="261" spans="1:9" ht="28.5" customHeight="1" x14ac:dyDescent="0.2">
      <c r="A261" s="73" t="str">
        <f>IF(FullyVaccinated[[#This Row],[Educational Service District]]&lt;&gt;"NULL", FullyVaccinated[[#This Row],[Educational Service District]], "")</f>
        <v>Puget Sound Educational Service District 121</v>
      </c>
      <c r="B261" s="74" t="str">
        <f>IF(FullyVaccinated[[#This Row],[County]]&lt;&gt;"NULL", FullyVaccinated[[#This Row],[County]], "")</f>
        <v>Pierce</v>
      </c>
      <c r="C261" s="74" t="str">
        <f>FullyVaccinated[[#This Row],[Organization Name ]]</f>
        <v>Steilacoom Hist. School District</v>
      </c>
      <c r="D261" s="75" t="s">
        <v>422</v>
      </c>
      <c r="E261" s="76">
        <f>FullyVaccinated[[#This Row],[Classroom N-Size]]</f>
        <v>225</v>
      </c>
      <c r="F261" s="80">
        <f>FullyVaccinated[[#This Row],[Building N-Size]]</f>
        <v>85</v>
      </c>
      <c r="G261" s="79">
        <f>FullyVaccinated[[#This Row],[District/Central Office N-Size]]</f>
        <v>27</v>
      </c>
      <c r="H261" s="77">
        <f>FullyVaccinated[[#This Row],[Organization Overall N-Size]]</f>
        <v>337</v>
      </c>
      <c r="I261" s="78" t="str">
        <f>IF(FullyVaccinated[[#This Row],[Data Quality Flag]]&lt;&gt;"NULL",FullyVaccinated[[#This Row],[Data Quality Flag]], "")</f>
        <v/>
      </c>
    </row>
    <row r="262" spans="1:9" ht="28.5" customHeight="1" x14ac:dyDescent="0.2">
      <c r="A262" s="73" t="str">
        <f>IF(FullyVaccinated[[#This Row],[Educational Service District]]&lt;&gt;"NULL", FullyVaccinated[[#This Row],[Educational Service District]], "")</f>
        <v>Educational Service District 101</v>
      </c>
      <c r="B262" s="74" t="str">
        <f>IF(FullyVaccinated[[#This Row],[County]]&lt;&gt;"NULL", FullyVaccinated[[#This Row],[County]], "")</f>
        <v>Whitman</v>
      </c>
      <c r="C262" s="74" t="str">
        <f>FullyVaccinated[[#This Row],[Organization Name ]]</f>
        <v>Steptoe School District</v>
      </c>
      <c r="D262" s="81" t="s">
        <v>422</v>
      </c>
      <c r="E262" s="98">
        <f>FullyVaccinated[[#This Row],[Classroom, Building, &amp; District/Central Office N-Size]]</f>
        <v>12</v>
      </c>
      <c r="F262" s="99"/>
      <c r="G262" s="100"/>
      <c r="H262" s="77">
        <f>FullyVaccinated[[#This Row],[Organization Overall N-Size]]</f>
        <v>12</v>
      </c>
      <c r="I262" s="78" t="str">
        <f>IF(FullyVaccinated[[#This Row],[Data Quality Flag]]&lt;&gt;"NULL",FullyVaccinated[[#This Row],[Data Quality Flag]], "")</f>
        <v/>
      </c>
    </row>
    <row r="263" spans="1:9" ht="28.5" customHeight="1" x14ac:dyDescent="0.2">
      <c r="A263" s="73" t="str">
        <f>IF(FullyVaccinated[[#This Row],[Educational Service District]]&lt;&gt;"NULL", FullyVaccinated[[#This Row],[Educational Service District]], "")</f>
        <v>Educational Service District 112</v>
      </c>
      <c r="B263" s="74" t="str">
        <f>IF(FullyVaccinated[[#This Row],[County]]&lt;&gt;"NULL", FullyVaccinated[[#This Row],[County]], "")</f>
        <v>Skamania</v>
      </c>
      <c r="C263" s="74" t="str">
        <f>FullyVaccinated[[#This Row],[Organization Name ]]</f>
        <v>Stevenson-Carson School District</v>
      </c>
      <c r="D263" s="75" t="s">
        <v>422</v>
      </c>
      <c r="E263" s="76">
        <f>FullyVaccinated[[#This Row],[Classroom N-Size]]</f>
        <v>69</v>
      </c>
      <c r="F263" s="76">
        <f>FullyVaccinated[[#This Row],[Building N-Size]]</f>
        <v>36</v>
      </c>
      <c r="G263" s="79">
        <f>FullyVaccinated[[#This Row],[District/Central Office N-Size]]</f>
        <v>16</v>
      </c>
      <c r="H263" s="77">
        <f>FullyVaccinated[[#This Row],[Organization Overall N-Size]]</f>
        <v>121</v>
      </c>
      <c r="I263" s="78" t="str">
        <f>IF(FullyVaccinated[[#This Row],[Data Quality Flag]]&lt;&gt;"NULL",FullyVaccinated[[#This Row],[Data Quality Flag]], "")</f>
        <v/>
      </c>
    </row>
    <row r="264" spans="1:9" ht="28.5" customHeight="1" x14ac:dyDescent="0.2">
      <c r="A264" s="73" t="str">
        <f>IF(FullyVaccinated[[#This Row],[Educational Service District]]&lt;&gt;"NULL", FullyVaccinated[[#This Row],[Educational Service District]], "")</f>
        <v>Northwest Educational Service District 189</v>
      </c>
      <c r="B264" s="74" t="str">
        <f>IF(FullyVaccinated[[#This Row],[County]]&lt;&gt;"NULL", FullyVaccinated[[#This Row],[County]], "")</f>
        <v>Snohomish</v>
      </c>
      <c r="C264" s="74" t="str">
        <f>FullyVaccinated[[#This Row],[Organization Name ]]</f>
        <v>Sultan School District</v>
      </c>
      <c r="D264" s="75" t="s">
        <v>422</v>
      </c>
      <c r="E264" s="76">
        <f>FullyVaccinated[[#This Row],[Classroom N-Size]]</f>
        <v>169</v>
      </c>
      <c r="F264" s="80">
        <f>FullyVaccinated[[#This Row],[Building N-Size]]</f>
        <v>94</v>
      </c>
      <c r="G264" s="79">
        <f>FullyVaccinated[[#This Row],[District/Central Office N-Size]]</f>
        <v>14</v>
      </c>
      <c r="H264" s="77">
        <f>FullyVaccinated[[#This Row],[Organization Overall N-Size]]</f>
        <v>277</v>
      </c>
      <c r="I264" s="78" t="str">
        <f>IF(FullyVaccinated[[#This Row],[Data Quality Flag]]&lt;&gt;"NULL",FullyVaccinated[[#This Row],[Data Quality Flag]], "")</f>
        <v/>
      </c>
    </row>
    <row r="265" spans="1:9" ht="28.5" customHeight="1" x14ac:dyDescent="0.2">
      <c r="A265" s="73" t="str">
        <f>IF(FullyVaccinated[[#This Row],[Educational Service District]]&lt;&gt;"NULL", FullyVaccinated[[#This Row],[Educational Service District]], "")</f>
        <v>Washington State Charter School Commission</v>
      </c>
      <c r="B265" s="74" t="str">
        <f>IF(FullyVaccinated[[#This Row],[County]]&lt;&gt;"NULL", FullyVaccinated[[#This Row],[County]], "")</f>
        <v>King</v>
      </c>
      <c r="C265" s="74" t="str">
        <f>FullyVaccinated[[#This Row],[Organization Name ]]</f>
        <v>Summit Public School: Atlas</v>
      </c>
      <c r="D265" s="75" t="s">
        <v>422</v>
      </c>
      <c r="E265" s="76">
        <f>FullyVaccinated[[#This Row],[Classroom N-Size]]</f>
        <v>38</v>
      </c>
      <c r="F265" s="98">
        <f>FullyVaccinated[[#This Row],[Building &amp; District/Central Office N-Size]]</f>
        <v>12</v>
      </c>
      <c r="G265" s="100"/>
      <c r="H265" s="77">
        <f>FullyVaccinated[[#This Row],[Organization Overall N-Size]]</f>
        <v>50</v>
      </c>
      <c r="I265" s="78" t="str">
        <f>IF(FullyVaccinated[[#This Row],[Data Quality Flag]]&lt;&gt;"NULL",FullyVaccinated[[#This Row],[Data Quality Flag]], "")</f>
        <v/>
      </c>
    </row>
    <row r="266" spans="1:9" ht="28.5" customHeight="1" x14ac:dyDescent="0.2">
      <c r="A266" s="73" t="str">
        <f>IF(FullyVaccinated[[#This Row],[Educational Service District]]&lt;&gt;"NULL", FullyVaccinated[[#This Row],[Educational Service District]], "")</f>
        <v>Washington State Charter School Commission</v>
      </c>
      <c r="B266" s="74" t="str">
        <f>IF(FullyVaccinated[[#This Row],[County]]&lt;&gt;"NULL", FullyVaccinated[[#This Row],[County]], "")</f>
        <v>Pierce</v>
      </c>
      <c r="C266" s="74" t="str">
        <f>FullyVaccinated[[#This Row],[Organization Name ]]</f>
        <v>Summit Public School: Olympus</v>
      </c>
      <c r="D266" s="81" t="s">
        <v>422</v>
      </c>
      <c r="E266" s="98">
        <f>FullyVaccinated[[#This Row],[Classroom, Building, &amp; District/Central Office N-Size]]</f>
        <v>24</v>
      </c>
      <c r="F266" s="99"/>
      <c r="G266" s="100"/>
      <c r="H266" s="77">
        <f>FullyVaccinated[[#This Row],[Organization Overall N-Size]]</f>
        <v>24</v>
      </c>
      <c r="I266" s="78" t="str">
        <f>IF(FullyVaccinated[[#This Row],[Data Quality Flag]]&lt;&gt;"NULL",FullyVaccinated[[#This Row],[Data Quality Flag]], "")</f>
        <v/>
      </c>
    </row>
    <row r="267" spans="1:9" ht="28.5" customHeight="1" x14ac:dyDescent="0.2">
      <c r="A267" s="73" t="str">
        <f>IF(FullyVaccinated[[#This Row],[Educational Service District]]&lt;&gt;"NULL", FullyVaccinated[[#This Row],[Educational Service District]], "")</f>
        <v>Washington State Charter School Commission</v>
      </c>
      <c r="B267" s="74" t="str">
        <f>IF(FullyVaccinated[[#This Row],[County]]&lt;&gt;"NULL", FullyVaccinated[[#This Row],[County]], "")</f>
        <v>King</v>
      </c>
      <c r="C267" s="74" t="str">
        <f>FullyVaccinated[[#This Row],[Organization Name ]]</f>
        <v>Summit Public School: Sierra</v>
      </c>
      <c r="D267" s="81" t="s">
        <v>422</v>
      </c>
      <c r="E267" s="98">
        <f>FullyVaccinated[[#This Row],[Classroom, Building, &amp; District/Central Office N-Size]]</f>
        <v>34</v>
      </c>
      <c r="F267" s="99"/>
      <c r="G267" s="100"/>
      <c r="H267" s="77">
        <f>FullyVaccinated[[#This Row],[Organization Overall N-Size]]</f>
        <v>34</v>
      </c>
      <c r="I267" s="78" t="str">
        <f>IF(FullyVaccinated[[#This Row],[Data Quality Flag]]&lt;&gt;"NULL",FullyVaccinated[[#This Row],[Data Quality Flag]], "")</f>
        <v/>
      </c>
    </row>
    <row r="268" spans="1:9" ht="28.5" customHeight="1" x14ac:dyDescent="0.2">
      <c r="A268" s="73" t="str">
        <f>IF(FullyVaccinated[[#This Row],[Educational Service District]]&lt;&gt;"NULL", FullyVaccinated[[#This Row],[Educational Service District]], "")</f>
        <v>Educational Service District 101</v>
      </c>
      <c r="B268" s="74" t="str">
        <f>IF(FullyVaccinated[[#This Row],[County]]&lt;&gt;"NULL", FullyVaccinated[[#This Row],[County]], "")</f>
        <v>Stevens</v>
      </c>
      <c r="C268" s="74" t="str">
        <f>FullyVaccinated[[#This Row],[Organization Name ]]</f>
        <v>Summit Valley School District</v>
      </c>
      <c r="D268" s="81" t="s">
        <v>422</v>
      </c>
      <c r="E268" s="98">
        <f>FullyVaccinated[[#This Row],[Classroom, Building, &amp; District/Central Office N-Size]]</f>
        <v>14</v>
      </c>
      <c r="F268" s="99"/>
      <c r="G268" s="100"/>
      <c r="H268" s="77">
        <f>FullyVaccinated[[#This Row],[Organization Overall N-Size]]</f>
        <v>14</v>
      </c>
      <c r="I268" s="78" t="str">
        <f>IF(FullyVaccinated[[#This Row],[Data Quality Flag]]&lt;&gt;"NULL",FullyVaccinated[[#This Row],[Data Quality Flag]], "")</f>
        <v/>
      </c>
    </row>
    <row r="269" spans="1:9" ht="28.5" customHeight="1" x14ac:dyDescent="0.2">
      <c r="A269" s="73" t="str">
        <f>IF(FullyVaccinated[[#This Row],[Educational Service District]]&lt;&gt;"NULL", FullyVaccinated[[#This Row],[Educational Service District]], "")</f>
        <v>Puget Sound Educational Service District 121</v>
      </c>
      <c r="B269" s="74" t="str">
        <f>IF(FullyVaccinated[[#This Row],[County]]&lt;&gt;"NULL", FullyVaccinated[[#This Row],[County]], "")</f>
        <v>Pierce</v>
      </c>
      <c r="C269" s="74" t="str">
        <f>FullyVaccinated[[#This Row],[Organization Name ]]</f>
        <v>Sumner School District</v>
      </c>
      <c r="D269" s="75" t="s">
        <v>422</v>
      </c>
      <c r="E269" s="76">
        <f>FullyVaccinated[[#This Row],[Classroom N-Size]]</f>
        <v>779</v>
      </c>
      <c r="F269" s="80">
        <f>FullyVaccinated[[#This Row],[Building N-Size]]</f>
        <v>297</v>
      </c>
      <c r="G269" s="79">
        <f>FullyVaccinated[[#This Row],[District/Central Office N-Size]]</f>
        <v>185</v>
      </c>
      <c r="H269" s="77">
        <f>FullyVaccinated[[#This Row],[Organization Overall N-Size]]</f>
        <v>1261</v>
      </c>
      <c r="I269" s="78" t="str">
        <f>IF(FullyVaccinated[[#This Row],[Data Quality Flag]]&lt;&gt;"NULL",FullyVaccinated[[#This Row],[Data Quality Flag]], "")</f>
        <v/>
      </c>
    </row>
    <row r="270" spans="1:9" ht="28.5" customHeight="1" x14ac:dyDescent="0.2">
      <c r="A270" s="73" t="str">
        <f>IF(FullyVaccinated[[#This Row],[Educational Service District]]&lt;&gt;"NULL", FullyVaccinated[[#This Row],[Educational Service District]], "")</f>
        <v>Educational Service District 105</v>
      </c>
      <c r="B270" s="74" t="str">
        <f>IF(FullyVaccinated[[#This Row],[County]]&lt;&gt;"NULL", FullyVaccinated[[#This Row],[County]], "")</f>
        <v>Yakima</v>
      </c>
      <c r="C270" s="74" t="str">
        <f>FullyVaccinated[[#This Row],[Organization Name ]]</f>
        <v>Sunnyside School District</v>
      </c>
      <c r="D270" s="75" t="s">
        <v>422</v>
      </c>
      <c r="E270" s="76">
        <f>FullyVaccinated[[#This Row],[Classroom N-Size]]</f>
        <v>568</v>
      </c>
      <c r="F270" s="80">
        <f>FullyVaccinated[[#This Row],[Building N-Size]]</f>
        <v>250</v>
      </c>
      <c r="G270" s="79">
        <f>FullyVaccinated[[#This Row],[District/Central Office N-Size]]</f>
        <v>89</v>
      </c>
      <c r="H270" s="77">
        <f>FullyVaccinated[[#This Row],[Organization Overall N-Size]]</f>
        <v>907</v>
      </c>
      <c r="I270" s="78" t="str">
        <f>IF(FullyVaccinated[[#This Row],[Data Quality Flag]]&lt;&gt;"NULL",FullyVaccinated[[#This Row],[Data Quality Flag]], "")</f>
        <v/>
      </c>
    </row>
    <row r="271" spans="1:9" ht="28.5" customHeight="1" x14ac:dyDescent="0.2">
      <c r="A271" s="73" t="str">
        <f>IF(FullyVaccinated[[#This Row],[Educational Service District]]&lt;&gt;"NULL", FullyVaccinated[[#This Row],[Educational Service District]], "")</f>
        <v>Not Affiliated with an Educational Service District</v>
      </c>
      <c r="B271" s="74" t="str">
        <f>IF(FullyVaccinated[[#This Row],[County]]&lt;&gt;"NULL", FullyVaccinated[[#This Row],[County]], "")</f>
        <v>Kitsap</v>
      </c>
      <c r="C271" s="74" t="str">
        <f>FullyVaccinated[[#This Row],[Organization Name ]]</f>
        <v>Suquamish Tribal Education Department</v>
      </c>
      <c r="D271" s="81" t="s">
        <v>422</v>
      </c>
      <c r="E271" s="98">
        <f>FullyVaccinated[[#This Row],[Classroom, Building, &amp; District/Central Office N-Size]]</f>
        <v>27</v>
      </c>
      <c r="F271" s="99"/>
      <c r="G271" s="100"/>
      <c r="H271" s="77">
        <f>FullyVaccinated[[#This Row],[Organization Overall N-Size]]</f>
        <v>27</v>
      </c>
      <c r="I271" s="78" t="str">
        <f>IF(FullyVaccinated[[#This Row],[Data Quality Flag]]&lt;&gt;"NULL",FullyVaccinated[[#This Row],[Data Quality Flag]], "")</f>
        <v/>
      </c>
    </row>
    <row r="272" spans="1:9" ht="28.5" customHeight="1" x14ac:dyDescent="0.2">
      <c r="A272" s="73" t="str">
        <f>IF(FullyVaccinated[[#This Row],[Educational Service District]]&lt;&gt;"NULL", FullyVaccinated[[#This Row],[Educational Service District]], "")</f>
        <v>Puget Sound Educational Service District 121</v>
      </c>
      <c r="B272" s="74" t="str">
        <f>IF(FullyVaccinated[[#This Row],[County]]&lt;&gt;"NULL", FullyVaccinated[[#This Row],[County]], "")</f>
        <v>Pierce</v>
      </c>
      <c r="C272" s="74" t="str">
        <f>FullyVaccinated[[#This Row],[Organization Name ]]</f>
        <v>Tacoma School District</v>
      </c>
      <c r="D272" s="75" t="s">
        <v>422</v>
      </c>
      <c r="E272" s="76">
        <f>FullyVaccinated[[#This Row],[Classroom N-Size]]</f>
        <v>2119</v>
      </c>
      <c r="F272" s="80">
        <f>FullyVaccinated[[#This Row],[Building N-Size]]</f>
        <v>971</v>
      </c>
      <c r="G272" s="79">
        <f>FullyVaccinated[[#This Row],[District/Central Office N-Size]]</f>
        <v>558</v>
      </c>
      <c r="H272" s="77">
        <f>FullyVaccinated[[#This Row],[Organization Overall N-Size]]</f>
        <v>3648</v>
      </c>
      <c r="I272" s="78" t="str">
        <f>IF(FullyVaccinated[[#This Row],[Data Quality Flag]]&lt;&gt;"NULL",FullyVaccinated[[#This Row],[Data Quality Flag]], "")</f>
        <v/>
      </c>
    </row>
    <row r="273" spans="1:9" ht="28.5" customHeight="1" x14ac:dyDescent="0.2">
      <c r="A273" s="73" t="str">
        <f>IF(FullyVaccinated[[#This Row],[Educational Service District]]&lt;&gt;"NULL", FullyVaccinated[[#This Row],[Educational Service District]], "")</f>
        <v>Capital Region ESD 113</v>
      </c>
      <c r="B273" s="74" t="str">
        <f>IF(FullyVaccinated[[#This Row],[County]]&lt;&gt;"NULL", FullyVaccinated[[#This Row],[County]], "")</f>
        <v>Grays Harbor</v>
      </c>
      <c r="C273" s="74" t="str">
        <f>FullyVaccinated[[#This Row],[Organization Name ]]</f>
        <v>Taholah School District</v>
      </c>
      <c r="D273" s="75" t="s">
        <v>422</v>
      </c>
      <c r="E273" s="76">
        <f>FullyVaccinated[[#This Row],[Classroom N-Size]]</f>
        <v>41</v>
      </c>
      <c r="F273" s="98">
        <f>FullyVaccinated[[#This Row],[Building &amp; District/Central Office N-Size]]</f>
        <v>18</v>
      </c>
      <c r="G273" s="100"/>
      <c r="H273" s="77">
        <f>FullyVaccinated[[#This Row],[Organization Overall N-Size]]</f>
        <v>59</v>
      </c>
      <c r="I273" s="78" t="str">
        <f>IF(FullyVaccinated[[#This Row],[Data Quality Flag]]&lt;&gt;"NULL",FullyVaccinated[[#This Row],[Data Quality Flag]], "")</f>
        <v/>
      </c>
    </row>
    <row r="274" spans="1:9" ht="28.5" customHeight="1" x14ac:dyDescent="0.2">
      <c r="A274" s="73" t="str">
        <f>IF(FullyVaccinated[[#This Row],[Educational Service District]]&lt;&gt;"NULL", FullyVaccinated[[#This Row],[Educational Service District]], "")</f>
        <v>Puget Sound Educational Service District 121</v>
      </c>
      <c r="B274" s="74" t="str">
        <f>IF(FullyVaccinated[[#This Row],[County]]&lt;&gt;"NULL", FullyVaccinated[[#This Row],[County]], "")</f>
        <v>King</v>
      </c>
      <c r="C274" s="74" t="str">
        <f>FullyVaccinated[[#This Row],[Organization Name ]]</f>
        <v>Tahoma School District</v>
      </c>
      <c r="D274" s="75" t="s">
        <v>422</v>
      </c>
      <c r="E274" s="76">
        <f>FullyVaccinated[[#This Row],[Classroom N-Size]]</f>
        <v>767</v>
      </c>
      <c r="F274" s="80">
        <f>FullyVaccinated[[#This Row],[Building N-Size]]</f>
        <v>260</v>
      </c>
      <c r="G274" s="79">
        <f>FullyVaccinated[[#This Row],[District/Central Office N-Size]]</f>
        <v>106</v>
      </c>
      <c r="H274" s="77">
        <f>FullyVaccinated[[#This Row],[Organization Overall N-Size]]</f>
        <v>1133</v>
      </c>
      <c r="I274" s="78" t="str">
        <f>IF(FullyVaccinated[[#This Row],[Data Quality Flag]]&lt;&gt;"NULL",FullyVaccinated[[#This Row],[Data Quality Flag]], "")</f>
        <v/>
      </c>
    </row>
    <row r="275" spans="1:9" ht="28.5" customHeight="1" x14ac:dyDescent="0.2">
      <c r="A275" s="73" t="str">
        <f>IF(FullyVaccinated[[#This Row],[Educational Service District]]&lt;&gt;"NULL", FullyVaccinated[[#This Row],[Educational Service District]], "")</f>
        <v>Educational Service District 101</v>
      </c>
      <c r="B275" s="74" t="str">
        <f>IF(FullyVaccinated[[#This Row],[County]]&lt;&gt;"NULL", FullyVaccinated[[#This Row],[County]], "")</f>
        <v>Whitman</v>
      </c>
      <c r="C275" s="74" t="str">
        <f>FullyVaccinated[[#This Row],[Organization Name ]]</f>
        <v>Tekoa School District</v>
      </c>
      <c r="D275" s="75" t="s">
        <v>422</v>
      </c>
      <c r="E275" s="76">
        <f>FullyVaccinated[[#This Row],[Classroom N-Size]]</f>
        <v>25</v>
      </c>
      <c r="F275" s="98">
        <f>FullyVaccinated[[#This Row],[Building &amp; District/Central Office N-Size]]</f>
        <v>17</v>
      </c>
      <c r="G275" s="100"/>
      <c r="H275" s="77">
        <f>FullyVaccinated[[#This Row],[Organization Overall N-Size]]</f>
        <v>42</v>
      </c>
      <c r="I275" s="78" t="str">
        <f>IF(FullyVaccinated[[#This Row],[Data Quality Flag]]&lt;&gt;"NULL",FullyVaccinated[[#This Row],[Data Quality Flag]], "")</f>
        <v/>
      </c>
    </row>
    <row r="276" spans="1:9" ht="28.5" customHeight="1" x14ac:dyDescent="0.2">
      <c r="A276" s="73" t="str">
        <f>IF(FullyVaccinated[[#This Row],[Educational Service District]]&lt;&gt;"NULL", FullyVaccinated[[#This Row],[Educational Service District]], "")</f>
        <v>Capital Region ESD 113</v>
      </c>
      <c r="B276" s="74" t="str">
        <f>IF(FullyVaccinated[[#This Row],[County]]&lt;&gt;"NULL", FullyVaccinated[[#This Row],[County]], "")</f>
        <v>Thurston</v>
      </c>
      <c r="C276" s="74" t="str">
        <f>FullyVaccinated[[#This Row],[Organization Name ]]</f>
        <v>Tenino School District</v>
      </c>
      <c r="D276" s="75" t="s">
        <v>422</v>
      </c>
      <c r="E276" s="76">
        <f>FullyVaccinated[[#This Row],[Classroom N-Size]]</f>
        <v>103</v>
      </c>
      <c r="F276" s="98">
        <f>FullyVaccinated[[#This Row],[Building &amp; District/Central Office N-Size]]</f>
        <v>57</v>
      </c>
      <c r="G276" s="100"/>
      <c r="H276" s="77">
        <f>FullyVaccinated[[#This Row],[Organization Overall N-Size]]</f>
        <v>160</v>
      </c>
      <c r="I276" s="78" t="str">
        <f>IF(FullyVaccinated[[#This Row],[Data Quality Flag]]&lt;&gt;"NULL",FullyVaccinated[[#This Row],[Data Quality Flag]], "")</f>
        <v/>
      </c>
    </row>
    <row r="277" spans="1:9" ht="28.5" customHeight="1" x14ac:dyDescent="0.2">
      <c r="A277" s="73" t="str">
        <f>IF(FullyVaccinated[[#This Row],[Educational Service District]]&lt;&gt;"NULL", FullyVaccinated[[#This Row],[Educational Service District]], "")</f>
        <v>Educational Service District 105</v>
      </c>
      <c r="B277" s="74" t="str">
        <f>IF(FullyVaccinated[[#This Row],[County]]&lt;&gt;"NULL", FullyVaccinated[[#This Row],[County]], "")</f>
        <v>Kittitas</v>
      </c>
      <c r="C277" s="74" t="str">
        <f>FullyVaccinated[[#This Row],[Organization Name ]]</f>
        <v>Thorp School District</v>
      </c>
      <c r="D277" s="75" t="s">
        <v>422</v>
      </c>
      <c r="E277" s="76">
        <f>FullyVaccinated[[#This Row],[Classroom N-Size]]</f>
        <v>33</v>
      </c>
      <c r="F277" s="98">
        <f>FullyVaccinated[[#This Row],[Building &amp; District/Central Office N-Size]]</f>
        <v>19</v>
      </c>
      <c r="G277" s="100"/>
      <c r="H277" s="77">
        <f>FullyVaccinated[[#This Row],[Organization Overall N-Size]]</f>
        <v>52</v>
      </c>
      <c r="I277" s="78" t="str">
        <f>IF(FullyVaccinated[[#This Row],[Data Quality Flag]]&lt;&gt;"NULL",FullyVaccinated[[#This Row],[Data Quality Flag]], "")</f>
        <v/>
      </c>
    </row>
    <row r="278" spans="1:9" ht="28.5" customHeight="1" x14ac:dyDescent="0.2">
      <c r="A278" s="73" t="str">
        <f>IF(FullyVaccinated[[#This Row],[Educational Service District]]&lt;&gt;"NULL", FullyVaccinated[[#This Row],[Educational Service District]], "")</f>
        <v>Capital Region ESD 113</v>
      </c>
      <c r="B278" s="74" t="str">
        <f>IF(FullyVaccinated[[#This Row],[County]]&lt;&gt;"NULL", FullyVaccinated[[#This Row],[County]], "")</f>
        <v>Lewis</v>
      </c>
      <c r="C278" s="74" t="str">
        <f>FullyVaccinated[[#This Row],[Organization Name ]]</f>
        <v>Toledo School District</v>
      </c>
      <c r="D278" s="75" t="s">
        <v>422</v>
      </c>
      <c r="E278" s="76">
        <f>FullyVaccinated[[#This Row],[Classroom N-Size]]</f>
        <v>79</v>
      </c>
      <c r="F278" s="80">
        <f>FullyVaccinated[[#This Row],[Building N-Size]]</f>
        <v>25</v>
      </c>
      <c r="G278" s="79">
        <f>FullyVaccinated[[#This Row],[District/Central Office N-Size]]</f>
        <v>29</v>
      </c>
      <c r="H278" s="77">
        <f>FullyVaccinated[[#This Row],[Organization Overall N-Size]]</f>
        <v>133</v>
      </c>
      <c r="I278" s="78" t="str">
        <f>IF(FullyVaccinated[[#This Row],[Data Quality Flag]]&lt;&gt;"NULL",FullyVaccinated[[#This Row],[Data Quality Flag]], "")</f>
        <v/>
      </c>
    </row>
    <row r="279" spans="1:9" ht="28.5" customHeight="1" x14ac:dyDescent="0.2">
      <c r="A279" s="73" t="str">
        <f>IF(FullyVaccinated[[#This Row],[Educational Service District]]&lt;&gt;"NULL", FullyVaccinated[[#This Row],[Educational Service District]], "")</f>
        <v>North Central Educational Service District 171</v>
      </c>
      <c r="B279" s="74" t="str">
        <f>IF(FullyVaccinated[[#This Row],[County]]&lt;&gt;"NULL", FullyVaccinated[[#This Row],[County]], "")</f>
        <v>Okanogan</v>
      </c>
      <c r="C279" s="74" t="str">
        <f>FullyVaccinated[[#This Row],[Organization Name ]]</f>
        <v>Tonasket School District</v>
      </c>
      <c r="D279" s="75" t="s">
        <v>422</v>
      </c>
      <c r="E279" s="76">
        <f>FullyVaccinated[[#This Row],[Classroom N-Size]]</f>
        <v>109</v>
      </c>
      <c r="F279" s="98">
        <f>FullyVaccinated[[#This Row],[Building &amp; District/Central Office N-Size]]</f>
        <v>87</v>
      </c>
      <c r="G279" s="100"/>
      <c r="H279" s="77">
        <f>FullyVaccinated[[#This Row],[Organization Overall N-Size]]</f>
        <v>196</v>
      </c>
      <c r="I279" s="78" t="str">
        <f>IF(FullyVaccinated[[#This Row],[Data Quality Flag]]&lt;&gt;"NULL",FullyVaccinated[[#This Row],[Data Quality Flag]], "")</f>
        <v/>
      </c>
    </row>
    <row r="280" spans="1:9" ht="28.5" customHeight="1" x14ac:dyDescent="0.2">
      <c r="A280" s="73" t="str">
        <f>IF(FullyVaccinated[[#This Row],[Educational Service District]]&lt;&gt;"NULL", FullyVaccinated[[#This Row],[Educational Service District]], "")</f>
        <v>Educational Service District 105</v>
      </c>
      <c r="B280" s="74" t="str">
        <f>IF(FullyVaccinated[[#This Row],[County]]&lt;&gt;"NULL", FullyVaccinated[[#This Row],[County]], "")</f>
        <v>Yakima</v>
      </c>
      <c r="C280" s="74" t="str">
        <f>FullyVaccinated[[#This Row],[Organization Name ]]</f>
        <v>Toppenish School District</v>
      </c>
      <c r="D280" s="75" t="s">
        <v>422</v>
      </c>
      <c r="E280" s="76">
        <f>FullyVaccinated[[#This Row],[Classroom N-Size]]</f>
        <v>342</v>
      </c>
      <c r="F280" s="80">
        <f>FullyVaccinated[[#This Row],[Building N-Size]]</f>
        <v>192</v>
      </c>
      <c r="G280" s="79">
        <f>FullyVaccinated[[#This Row],[District/Central Office N-Size]]</f>
        <v>47</v>
      </c>
      <c r="H280" s="77">
        <f>FullyVaccinated[[#This Row],[Organization Overall N-Size]]</f>
        <v>581</v>
      </c>
      <c r="I280" s="78" t="str">
        <f>IF(FullyVaccinated[[#This Row],[Data Quality Flag]]&lt;&gt;"NULL",FullyVaccinated[[#This Row],[Data Quality Flag]], "")</f>
        <v/>
      </c>
    </row>
    <row r="281" spans="1:9" ht="28.5" customHeight="1" x14ac:dyDescent="0.2">
      <c r="A281" s="73" t="str">
        <f>IF(FullyVaccinated[[#This Row],[Educational Service District]]&lt;&gt;"NULL", FullyVaccinated[[#This Row],[Educational Service District]], "")</f>
        <v>Educational Service District 123</v>
      </c>
      <c r="B281" s="74" t="str">
        <f>IF(FullyVaccinated[[#This Row],[County]]&lt;&gt;"NULL", FullyVaccinated[[#This Row],[County]], "")</f>
        <v>Walla Walla</v>
      </c>
      <c r="C281" s="74" t="str">
        <f>FullyVaccinated[[#This Row],[Organization Name ]]</f>
        <v>Touchet School District</v>
      </c>
      <c r="D281" s="75" t="s">
        <v>422</v>
      </c>
      <c r="E281" s="76">
        <f>FullyVaccinated[[#This Row],[Classroom N-Size]]</f>
        <v>23</v>
      </c>
      <c r="F281" s="98">
        <f>FullyVaccinated[[#This Row],[Building &amp; District/Central Office N-Size]]</f>
        <v>16</v>
      </c>
      <c r="G281" s="100"/>
      <c r="H281" s="77">
        <f>FullyVaccinated[[#This Row],[Organization Overall N-Size]]</f>
        <v>39</v>
      </c>
      <c r="I281" s="78" t="str">
        <f>IF(FullyVaccinated[[#This Row],[Data Quality Flag]]&lt;&gt;"NULL",FullyVaccinated[[#This Row],[Data Quality Flag]], "")</f>
        <v/>
      </c>
    </row>
    <row r="282" spans="1:9" ht="28.5" customHeight="1" x14ac:dyDescent="0.2">
      <c r="A282" s="73" t="str">
        <f>IF(FullyVaccinated[[#This Row],[Educational Service District]]&lt;&gt;"NULL", FullyVaccinated[[#This Row],[Educational Service District]], "")</f>
        <v>Educational Service District 112</v>
      </c>
      <c r="B282" s="74" t="str">
        <f>IF(FullyVaccinated[[#This Row],[County]]&lt;&gt;"NULL", FullyVaccinated[[#This Row],[County]], "")</f>
        <v>Cowlitz</v>
      </c>
      <c r="C282" s="74" t="str">
        <f>FullyVaccinated[[#This Row],[Organization Name ]]</f>
        <v>Toutle Lake School District</v>
      </c>
      <c r="D282" s="75" t="s">
        <v>422</v>
      </c>
      <c r="E282" s="76">
        <f>FullyVaccinated[[#This Row],[Classroom N-Size]]</f>
        <v>58</v>
      </c>
      <c r="F282" s="80">
        <f>FullyVaccinated[[#This Row],[Building N-Size]]</f>
        <v>30</v>
      </c>
      <c r="G282" s="79">
        <f>FullyVaccinated[[#This Row],[District/Central Office N-Size]]</f>
        <v>25</v>
      </c>
      <c r="H282" s="77">
        <f>FullyVaccinated[[#This Row],[Organization Overall N-Size]]</f>
        <v>113</v>
      </c>
      <c r="I282" s="78" t="str">
        <f>IF(FullyVaccinated[[#This Row],[Data Quality Flag]]&lt;&gt;"NULL",FullyVaccinated[[#This Row],[Data Quality Flag]], "")</f>
        <v/>
      </c>
    </row>
    <row r="283" spans="1:9" ht="28.5" customHeight="1" x14ac:dyDescent="0.2">
      <c r="A283" s="73" t="str">
        <f>IF(FullyVaccinated[[#This Row],[Educational Service District]]&lt;&gt;"NULL", FullyVaccinated[[#This Row],[Educational Service District]], "")</f>
        <v>Educational Service District 112</v>
      </c>
      <c r="B283" s="74" t="str">
        <f>IF(FullyVaccinated[[#This Row],[County]]&lt;&gt;"NULL", FullyVaccinated[[#This Row],[County]], "")</f>
        <v>Klickitat</v>
      </c>
      <c r="C283" s="74" t="str">
        <f>FullyVaccinated[[#This Row],[Organization Name ]]</f>
        <v>Trout Lake School District</v>
      </c>
      <c r="D283" s="75" t="s">
        <v>422</v>
      </c>
      <c r="E283" s="76">
        <f>FullyVaccinated[[#This Row],[Classroom N-Size]]</f>
        <v>21</v>
      </c>
      <c r="F283" s="98">
        <f>FullyVaccinated[[#This Row],[Building &amp; District/Central Office N-Size]]</f>
        <v>12</v>
      </c>
      <c r="G283" s="100"/>
      <c r="H283" s="77">
        <f>FullyVaccinated[[#This Row],[Organization Overall N-Size]]</f>
        <v>33</v>
      </c>
      <c r="I283" s="78" t="str">
        <f>IF(FullyVaccinated[[#This Row],[Data Quality Flag]]&lt;&gt;"NULL",FullyVaccinated[[#This Row],[Data Quality Flag]], "")</f>
        <v/>
      </c>
    </row>
    <row r="284" spans="1:9" ht="28.5" customHeight="1" x14ac:dyDescent="0.2">
      <c r="A284" s="73" t="str">
        <f>IF(FullyVaccinated[[#This Row],[Educational Service District]]&lt;&gt;"NULL", FullyVaccinated[[#This Row],[Educational Service District]], "")</f>
        <v>Puget Sound Educational Service District 121</v>
      </c>
      <c r="B284" s="74" t="str">
        <f>IF(FullyVaccinated[[#This Row],[County]]&lt;&gt;"NULL", FullyVaccinated[[#This Row],[County]], "")</f>
        <v>King</v>
      </c>
      <c r="C284" s="74" t="str">
        <f>FullyVaccinated[[#This Row],[Organization Name ]]</f>
        <v>Tukwila School District</v>
      </c>
      <c r="D284" s="75" t="s">
        <v>422</v>
      </c>
      <c r="E284" s="76">
        <f>FullyVaccinated[[#This Row],[Classroom N-Size]]</f>
        <v>259</v>
      </c>
      <c r="F284" s="80">
        <f>FullyVaccinated[[#This Row],[Building N-Size]]</f>
        <v>75</v>
      </c>
      <c r="G284" s="79">
        <f>FullyVaccinated[[#This Row],[District/Central Office N-Size]]</f>
        <v>22</v>
      </c>
      <c r="H284" s="77">
        <f>FullyVaccinated[[#This Row],[Organization Overall N-Size]]</f>
        <v>356</v>
      </c>
      <c r="I284" s="78" t="str">
        <f>IF(FullyVaccinated[[#This Row],[Data Quality Flag]]&lt;&gt;"NULL",FullyVaccinated[[#This Row],[Data Quality Flag]], "")</f>
        <v/>
      </c>
    </row>
    <row r="285" spans="1:9" ht="28.5" customHeight="1" x14ac:dyDescent="0.2">
      <c r="A285" s="73" t="str">
        <f>IF(FullyVaccinated[[#This Row],[Educational Service District]]&lt;&gt;"NULL", FullyVaccinated[[#This Row],[Educational Service District]], "")</f>
        <v>Capital Region ESD 113</v>
      </c>
      <c r="B285" s="74" t="str">
        <f>IF(FullyVaccinated[[#This Row],[County]]&lt;&gt;"NULL", FullyVaccinated[[#This Row],[County]], "")</f>
        <v>Thurston</v>
      </c>
      <c r="C285" s="74" t="str">
        <f>FullyVaccinated[[#This Row],[Organization Name ]]</f>
        <v>Tumwater School District</v>
      </c>
      <c r="D285" s="75" t="s">
        <v>422</v>
      </c>
      <c r="E285" s="76">
        <f>FullyVaccinated[[#This Row],[Classroom N-Size]]</f>
        <v>593</v>
      </c>
      <c r="F285" s="80">
        <f>FullyVaccinated[[#This Row],[Building N-Size]]</f>
        <v>241</v>
      </c>
      <c r="G285" s="79">
        <f>FullyVaccinated[[#This Row],[District/Central Office N-Size]]</f>
        <v>37</v>
      </c>
      <c r="H285" s="77">
        <f>FullyVaccinated[[#This Row],[Organization Overall N-Size]]</f>
        <v>871</v>
      </c>
      <c r="I285" s="78" t="str">
        <f>IF(FullyVaccinated[[#This Row],[Data Quality Flag]]&lt;&gt;"NULL",FullyVaccinated[[#This Row],[Data Quality Flag]], "")</f>
        <v/>
      </c>
    </row>
    <row r="286" spans="1:9" ht="28.5" customHeight="1" x14ac:dyDescent="0.2">
      <c r="A286" s="73" t="str">
        <f>IF(FullyVaccinated[[#This Row],[Educational Service District]]&lt;&gt;"NULL", FullyVaccinated[[#This Row],[Educational Service District]], "")</f>
        <v>Educational Service District 105</v>
      </c>
      <c r="B286" s="74" t="str">
        <f>IF(FullyVaccinated[[#This Row],[County]]&lt;&gt;"NULL", FullyVaccinated[[#This Row],[County]], "")</f>
        <v>Yakima</v>
      </c>
      <c r="C286" s="74" t="str">
        <f>FullyVaccinated[[#This Row],[Organization Name ]]</f>
        <v>Union Gap School District</v>
      </c>
      <c r="D286" s="75" t="s">
        <v>422</v>
      </c>
      <c r="E286" s="76">
        <f>FullyVaccinated[[#This Row],[Classroom N-Size]]</f>
        <v>54</v>
      </c>
      <c r="F286" s="98">
        <f>FullyVaccinated[[#This Row],[Building &amp; District/Central Office N-Size]]</f>
        <v>24</v>
      </c>
      <c r="G286" s="100"/>
      <c r="H286" s="77">
        <f>FullyVaccinated[[#This Row],[Organization Overall N-Size]]</f>
        <v>78</v>
      </c>
      <c r="I286" s="78" t="str">
        <f>IF(FullyVaccinated[[#This Row],[Data Quality Flag]]&lt;&gt;"NULL",FullyVaccinated[[#This Row],[Data Quality Flag]], "")</f>
        <v/>
      </c>
    </row>
    <row r="287" spans="1:9" ht="28.5" customHeight="1" x14ac:dyDescent="0.2">
      <c r="A287" s="73" t="str">
        <f>IF(FullyVaccinated[[#This Row],[Educational Service District]]&lt;&gt;"NULL", FullyVaccinated[[#This Row],[Educational Service District]], "")</f>
        <v>Puget Sound Educational Service District 121</v>
      </c>
      <c r="B287" s="74" t="str">
        <f>IF(FullyVaccinated[[#This Row],[County]]&lt;&gt;"NULL", FullyVaccinated[[#This Row],[County]], "")</f>
        <v>Pierce</v>
      </c>
      <c r="C287" s="74" t="str">
        <f>FullyVaccinated[[#This Row],[Organization Name ]]</f>
        <v>University Place School District</v>
      </c>
      <c r="D287" s="75" t="s">
        <v>422</v>
      </c>
      <c r="E287" s="76">
        <f>FullyVaccinated[[#This Row],[Classroom N-Size]]</f>
        <v>436</v>
      </c>
      <c r="F287" s="76">
        <f>FullyVaccinated[[#This Row],[Building N-Size]]</f>
        <v>153</v>
      </c>
      <c r="G287" s="79">
        <f>FullyVaccinated[[#This Row],[District/Central Office N-Size]]</f>
        <v>85</v>
      </c>
      <c r="H287" s="77">
        <f>FullyVaccinated[[#This Row],[Organization Overall N-Size]]</f>
        <v>674</v>
      </c>
      <c r="I287" s="78" t="str">
        <f>IF(FullyVaccinated[[#This Row],[Data Quality Flag]]&lt;&gt;"NULL",FullyVaccinated[[#This Row],[Data Quality Flag]], "")</f>
        <v/>
      </c>
    </row>
    <row r="288" spans="1:9" ht="28.5" customHeight="1" x14ac:dyDescent="0.2">
      <c r="A288" s="73" t="str">
        <f>IF(FullyVaccinated[[#This Row],[Educational Service District]]&lt;&gt;"NULL", FullyVaccinated[[#This Row],[Educational Service District]], "")</f>
        <v>Educational Service District 101</v>
      </c>
      <c r="B288" s="74" t="str">
        <f>IF(FullyVaccinated[[#This Row],[County]]&lt;&gt;"NULL", FullyVaccinated[[#This Row],[County]], "")</f>
        <v>Stevens</v>
      </c>
      <c r="C288" s="74" t="str">
        <f>FullyVaccinated[[#This Row],[Organization Name ]]</f>
        <v>Valley School District</v>
      </c>
      <c r="D288" s="75" t="s">
        <v>422</v>
      </c>
      <c r="E288" s="76">
        <f>FullyVaccinated[[#This Row],[Classroom N-Size]]</f>
        <v>49</v>
      </c>
      <c r="F288" s="80">
        <f>FullyVaccinated[[#This Row],[Building N-Size]]</f>
        <v>36</v>
      </c>
      <c r="G288" s="79">
        <f>FullyVaccinated[[#This Row],[District/Central Office N-Size]]</f>
        <v>44</v>
      </c>
      <c r="H288" s="77">
        <f>FullyVaccinated[[#This Row],[Organization Overall N-Size]]</f>
        <v>129</v>
      </c>
      <c r="I288" s="78" t="str">
        <f>IF(FullyVaccinated[[#This Row],[Data Quality Flag]]&lt;&gt;"NULL",FullyVaccinated[[#This Row],[Data Quality Flag]], "")</f>
        <v/>
      </c>
    </row>
    <row r="289" spans="1:9" ht="28.5" customHeight="1" x14ac:dyDescent="0.2">
      <c r="A289" s="73" t="str">
        <f>IF(FullyVaccinated[[#This Row],[Educational Service District]]&lt;&gt;"NULL", FullyVaccinated[[#This Row],[Educational Service District]], "")</f>
        <v>Educational Service District 112</v>
      </c>
      <c r="B289" s="74" t="str">
        <f>IF(FullyVaccinated[[#This Row],[County]]&lt;&gt;"NULL", FullyVaccinated[[#This Row],[County]], "")</f>
        <v>Clark</v>
      </c>
      <c r="C289" s="74" t="str">
        <f>FullyVaccinated[[#This Row],[Organization Name ]]</f>
        <v>Vancouver School District</v>
      </c>
      <c r="D289" s="75" t="s">
        <v>422</v>
      </c>
      <c r="E289" s="76">
        <f>FullyVaccinated[[#This Row],[Classroom N-Size]]</f>
        <v>1719</v>
      </c>
      <c r="F289" s="80">
        <f>FullyVaccinated[[#This Row],[Building N-Size]]</f>
        <v>745</v>
      </c>
      <c r="G289" s="79">
        <f>FullyVaccinated[[#This Row],[District/Central Office N-Size]]</f>
        <v>490</v>
      </c>
      <c r="H289" s="77">
        <f>FullyVaccinated[[#This Row],[Organization Overall N-Size]]</f>
        <v>2954</v>
      </c>
      <c r="I289" s="78" t="str">
        <f>IF(FullyVaccinated[[#This Row],[Data Quality Flag]]&lt;&gt;"NULL",FullyVaccinated[[#This Row],[Data Quality Flag]], "")</f>
        <v/>
      </c>
    </row>
    <row r="290" spans="1:9" ht="28.5" customHeight="1" x14ac:dyDescent="0.2">
      <c r="A290" s="73" t="str">
        <f>IF(FullyVaccinated[[#This Row],[Educational Service District]]&lt;&gt;"NULL", FullyVaccinated[[#This Row],[Educational Service District]], "")</f>
        <v>Puget Sound Educational Service District 121</v>
      </c>
      <c r="B290" s="74" t="str">
        <f>IF(FullyVaccinated[[#This Row],[County]]&lt;&gt;"NULL", FullyVaccinated[[#This Row],[County]], "")</f>
        <v>King</v>
      </c>
      <c r="C290" s="74" t="str">
        <f>FullyVaccinated[[#This Row],[Organization Name ]]</f>
        <v>Vashon Island School District</v>
      </c>
      <c r="D290" s="75" t="s">
        <v>422</v>
      </c>
      <c r="E290" s="76">
        <f>FullyVaccinated[[#This Row],[Classroom N-Size]]</f>
        <v>128</v>
      </c>
      <c r="F290" s="80">
        <f>FullyVaccinated[[#This Row],[Building N-Size]]</f>
        <v>32</v>
      </c>
      <c r="G290" s="79">
        <f>FullyVaccinated[[#This Row],[District/Central Office N-Size]]</f>
        <v>39</v>
      </c>
      <c r="H290" s="77">
        <f>FullyVaccinated[[#This Row],[Organization Overall N-Size]]</f>
        <v>199</v>
      </c>
      <c r="I290" s="78" t="str">
        <f>IF(FullyVaccinated[[#This Row],[Data Quality Flag]]&lt;&gt;"NULL",FullyVaccinated[[#This Row],[Data Quality Flag]], "")</f>
        <v/>
      </c>
    </row>
    <row r="291" spans="1:9" ht="28.5" customHeight="1" x14ac:dyDescent="0.2">
      <c r="A291" s="73" t="str">
        <f>IF(FullyVaccinated[[#This Row],[Educational Service District]]&lt;&gt;"NULL", FullyVaccinated[[#This Row],[Educational Service District]], "")</f>
        <v>Not Affiliated with an Educational Service District</v>
      </c>
      <c r="B291" s="74" t="str">
        <f>IF(FullyVaccinated[[#This Row],[County]]&lt;&gt;"NULL", FullyVaccinated[[#This Row],[County]], "")</f>
        <v>Thurston</v>
      </c>
      <c r="C291" s="74" t="str">
        <f>FullyVaccinated[[#This Row],[Organization Name ]]</f>
        <v>WA HE LUT Indian School Agency</v>
      </c>
      <c r="D291" s="75" t="s">
        <v>422</v>
      </c>
      <c r="E291" s="76">
        <f>FullyVaccinated[[#This Row],[Classroom N-Size]]</f>
        <v>15</v>
      </c>
      <c r="F291" s="98">
        <f>FullyVaccinated[[#This Row],[Building &amp; District/Central Office N-Size]]</f>
        <v>18</v>
      </c>
      <c r="G291" s="100"/>
      <c r="H291" s="77">
        <f>FullyVaccinated[[#This Row],[Organization Overall N-Size]]</f>
        <v>33</v>
      </c>
      <c r="I291" s="78" t="str">
        <f>IF(FullyVaccinated[[#This Row],[Data Quality Flag]]&lt;&gt;"NULL",FullyVaccinated[[#This Row],[Data Quality Flag]], "")</f>
        <v/>
      </c>
    </row>
    <row r="292" spans="1:9" ht="28.5" customHeight="1" x14ac:dyDescent="0.2">
      <c r="A292" s="73" t="str">
        <f>IF(FullyVaccinated[[#This Row],[Educational Service District]]&lt;&gt;"NULL", FullyVaccinated[[#This Row],[Educational Service District]], "")</f>
        <v>Educational Service District 112</v>
      </c>
      <c r="B292" s="74" t="str">
        <f>IF(FullyVaccinated[[#This Row],[County]]&lt;&gt;"NULL", FullyVaccinated[[#This Row],[County]], "")</f>
        <v>Wahkiakum</v>
      </c>
      <c r="C292" s="74" t="str">
        <f>FullyVaccinated[[#This Row],[Organization Name ]]</f>
        <v>Wahkiakum School District</v>
      </c>
      <c r="D292" s="75" t="s">
        <v>422</v>
      </c>
      <c r="E292" s="76">
        <f>FullyVaccinated[[#This Row],[Classroom N-Size]]</f>
        <v>37</v>
      </c>
      <c r="F292" s="80">
        <f>FullyVaccinated[[#This Row],[Building N-Size]]</f>
        <v>23</v>
      </c>
      <c r="G292" s="79">
        <f>FullyVaccinated[[#This Row],[District/Central Office N-Size]]</f>
        <v>29</v>
      </c>
      <c r="H292" s="77">
        <f>FullyVaccinated[[#This Row],[Organization Overall N-Size]]</f>
        <v>89</v>
      </c>
      <c r="I292" s="78" t="str">
        <f>IF(FullyVaccinated[[#This Row],[Data Quality Flag]]&lt;&gt;"NULL",FullyVaccinated[[#This Row],[Data Quality Flag]], "")</f>
        <v/>
      </c>
    </row>
    <row r="293" spans="1:9" ht="28.5" customHeight="1" x14ac:dyDescent="0.2">
      <c r="A293" s="73" t="str">
        <f>IF(FullyVaccinated[[#This Row],[Educational Service District]]&lt;&gt;"NULL", FullyVaccinated[[#This Row],[Educational Service District]], "")</f>
        <v>Educational Service District 105</v>
      </c>
      <c r="B293" s="74" t="str">
        <f>IF(FullyVaccinated[[#This Row],[County]]&lt;&gt;"NULL", FullyVaccinated[[#This Row],[County]], "")</f>
        <v>Grant</v>
      </c>
      <c r="C293" s="74" t="str">
        <f>FullyVaccinated[[#This Row],[Organization Name ]]</f>
        <v>Wahluke School District</v>
      </c>
      <c r="D293" s="75" t="s">
        <v>422</v>
      </c>
      <c r="E293" s="76">
        <f>FullyVaccinated[[#This Row],[Classroom N-Size]]</f>
        <v>239</v>
      </c>
      <c r="F293" s="80">
        <f>FullyVaccinated[[#This Row],[Building N-Size]]</f>
        <v>81</v>
      </c>
      <c r="G293" s="79">
        <f>FullyVaccinated[[#This Row],[District/Central Office N-Size]]</f>
        <v>78</v>
      </c>
      <c r="H293" s="77">
        <f>FullyVaccinated[[#This Row],[Organization Overall N-Size]]</f>
        <v>398</v>
      </c>
      <c r="I293" s="78" t="str">
        <f>IF(FullyVaccinated[[#This Row],[Data Quality Flag]]&lt;&gt;"NULL",FullyVaccinated[[#This Row],[Data Quality Flag]], "")</f>
        <v/>
      </c>
    </row>
    <row r="294" spans="1:9" ht="28.5" customHeight="1" x14ac:dyDescent="0.2">
      <c r="A294" s="73" t="str">
        <f>IF(FullyVaccinated[[#This Row],[Educational Service District]]&lt;&gt;"NULL", FullyVaccinated[[#This Row],[Educational Service District]], "")</f>
        <v>Educational Service District 123</v>
      </c>
      <c r="B294" s="74" t="str">
        <f>IF(FullyVaccinated[[#This Row],[County]]&lt;&gt;"NULL", FullyVaccinated[[#This Row],[County]], "")</f>
        <v>Walla Walla</v>
      </c>
      <c r="C294" s="74" t="str">
        <f>FullyVaccinated[[#This Row],[Organization Name ]]</f>
        <v>Waitsburg School District</v>
      </c>
      <c r="D294" s="75" t="s">
        <v>422</v>
      </c>
      <c r="E294" s="76">
        <f>FullyVaccinated[[#This Row],[Classroom N-Size]]</f>
        <v>24</v>
      </c>
      <c r="F294" s="98">
        <f>FullyVaccinated[[#This Row],[Building &amp; District/Central Office N-Size]]</f>
        <v>15</v>
      </c>
      <c r="G294" s="100"/>
      <c r="H294" s="77">
        <f>FullyVaccinated[[#This Row],[Organization Overall N-Size]]</f>
        <v>39</v>
      </c>
      <c r="I294" s="78" t="str">
        <f>IF(FullyVaccinated[[#This Row],[Data Quality Flag]]&lt;&gt;"NULL",FullyVaccinated[[#This Row],[Data Quality Flag]], "")</f>
        <v/>
      </c>
    </row>
    <row r="295" spans="1:9" ht="28.5" customHeight="1" x14ac:dyDescent="0.2">
      <c r="A295" s="73" t="str">
        <f>IF(FullyVaccinated[[#This Row],[Educational Service District]]&lt;&gt;"NULL", FullyVaccinated[[#This Row],[Educational Service District]], "")</f>
        <v>Educational Service District 123</v>
      </c>
      <c r="B295" s="74" t="str">
        <f>IF(FullyVaccinated[[#This Row],[County]]&lt;&gt;"NULL", FullyVaccinated[[#This Row],[County]], "")</f>
        <v>Walla Walla</v>
      </c>
      <c r="C295" s="74" t="str">
        <f>FullyVaccinated[[#This Row],[Organization Name ]]</f>
        <v>Walla Walla Public Schools</v>
      </c>
      <c r="D295" s="75" t="s">
        <v>422</v>
      </c>
      <c r="E295" s="76">
        <f>FullyVaccinated[[#This Row],[Classroom N-Size]]</f>
        <v>534</v>
      </c>
      <c r="F295" s="76">
        <f>FullyVaccinated[[#This Row],[Building N-Size]]</f>
        <v>263</v>
      </c>
      <c r="G295" s="79">
        <f>FullyVaccinated[[#This Row],[District/Central Office N-Size]]</f>
        <v>45</v>
      </c>
      <c r="H295" s="77">
        <f>FullyVaccinated[[#This Row],[Organization Overall N-Size]]</f>
        <v>842</v>
      </c>
      <c r="I295" s="78" t="str">
        <f>IF(FullyVaccinated[[#This Row],[Data Quality Flag]]&lt;&gt;"NULL",FullyVaccinated[[#This Row],[Data Quality Flag]], "")</f>
        <v/>
      </c>
    </row>
    <row r="296" spans="1:9" ht="28.5" customHeight="1" x14ac:dyDescent="0.2">
      <c r="A296" s="73" t="str">
        <f>IF(FullyVaccinated[[#This Row],[Educational Service District]]&lt;&gt;"NULL", FullyVaccinated[[#This Row],[Educational Service District]], "")</f>
        <v>Educational Service District 105</v>
      </c>
      <c r="B296" s="74" t="str">
        <f>IF(FullyVaccinated[[#This Row],[County]]&lt;&gt;"NULL", FullyVaccinated[[#This Row],[County]], "")</f>
        <v>Yakima</v>
      </c>
      <c r="C296" s="74" t="str">
        <f>FullyVaccinated[[#This Row],[Organization Name ]]</f>
        <v>Wapato School District</v>
      </c>
      <c r="D296" s="75" t="s">
        <v>422</v>
      </c>
      <c r="E296" s="76">
        <f>FullyVaccinated[[#This Row],[Classroom N-Size]]</f>
        <v>304</v>
      </c>
      <c r="F296" s="80">
        <f>FullyVaccinated[[#This Row],[Building N-Size]]</f>
        <v>99</v>
      </c>
      <c r="G296" s="79">
        <f>FullyVaccinated[[#This Row],[District/Central Office N-Size]]</f>
        <v>61</v>
      </c>
      <c r="H296" s="77">
        <f>FullyVaccinated[[#This Row],[Organization Overall N-Size]]</f>
        <v>464</v>
      </c>
      <c r="I296" s="78" t="str">
        <f>IF(FullyVaccinated[[#This Row],[Data Quality Flag]]&lt;&gt;"NULL",FullyVaccinated[[#This Row],[Data Quality Flag]], "")</f>
        <v/>
      </c>
    </row>
    <row r="297" spans="1:9" ht="28.5" customHeight="1" x14ac:dyDescent="0.2">
      <c r="A297" s="73" t="str">
        <f>IF(FullyVaccinated[[#This Row],[Educational Service District]]&lt;&gt;"NULL", FullyVaccinated[[#This Row],[Educational Service District]], "")</f>
        <v>North Central Educational Service District 171</v>
      </c>
      <c r="B297" s="74" t="str">
        <f>IF(FullyVaccinated[[#This Row],[County]]&lt;&gt;"NULL", FullyVaccinated[[#This Row],[County]], "")</f>
        <v>Grant</v>
      </c>
      <c r="C297" s="74" t="str">
        <f>FullyVaccinated[[#This Row],[Organization Name ]]</f>
        <v>Warden School District</v>
      </c>
      <c r="D297" s="75" t="s">
        <v>422</v>
      </c>
      <c r="E297" s="76">
        <f>FullyVaccinated[[#This Row],[Classroom N-Size]]</f>
        <v>108</v>
      </c>
      <c r="F297" s="80">
        <f>FullyVaccinated[[#This Row],[Building N-Size]]</f>
        <v>37</v>
      </c>
      <c r="G297" s="79">
        <f>FullyVaccinated[[#This Row],[District/Central Office N-Size]]</f>
        <v>40</v>
      </c>
      <c r="H297" s="77">
        <f>FullyVaccinated[[#This Row],[Organization Overall N-Size]]</f>
        <v>185</v>
      </c>
      <c r="I297" s="78" t="str">
        <f>IF(FullyVaccinated[[#This Row],[Data Quality Flag]]&lt;&gt;"NULL",FullyVaccinated[[#This Row],[Data Quality Flag]], "")</f>
        <v/>
      </c>
    </row>
    <row r="298" spans="1:9" ht="28.5" customHeight="1" x14ac:dyDescent="0.2">
      <c r="A298" s="73" t="str">
        <f>IF(FullyVaccinated[[#This Row],[Educational Service District]]&lt;&gt;"NULL", FullyVaccinated[[#This Row],[Educational Service District]], "")</f>
        <v>Not Affiliated with an Educational Service District</v>
      </c>
      <c r="B298" s="74" t="str">
        <f>IF(FullyVaccinated[[#This Row],[County]]&lt;&gt;"NULL", FullyVaccinated[[#This Row],[County]], "")</f>
        <v>Clark</v>
      </c>
      <c r="C298" s="74" t="str">
        <f>FullyVaccinated[[#This Row],[Organization Name ]]</f>
        <v>Washington Center for Deaf and Hard of Hearing Youth</v>
      </c>
      <c r="D298" s="75" t="s">
        <v>422</v>
      </c>
      <c r="E298" s="76">
        <f>FullyVaccinated[[#This Row],[Classroom N-Size]]</f>
        <v>50</v>
      </c>
      <c r="F298" s="80">
        <f>FullyVaccinated[[#This Row],[Building N-Size]]</f>
        <v>15</v>
      </c>
      <c r="G298" s="79">
        <f>FullyVaccinated[[#This Row],[District/Central Office N-Size]]</f>
        <v>35</v>
      </c>
      <c r="H298" s="77">
        <f>FullyVaccinated[[#This Row],[Organization Overall N-Size]]</f>
        <v>100</v>
      </c>
      <c r="I298" s="78" t="str">
        <f>IF(FullyVaccinated[[#This Row],[Data Quality Flag]]&lt;&gt;"NULL",FullyVaccinated[[#This Row],[Data Quality Flag]], "")</f>
        <v/>
      </c>
    </row>
    <row r="299" spans="1:9" ht="28.5" customHeight="1" x14ac:dyDescent="0.2">
      <c r="A299" s="73" t="str">
        <f>IF(FullyVaccinated[[#This Row],[Educational Service District]]&lt;&gt;"NULL", FullyVaccinated[[#This Row],[Educational Service District]], "")</f>
        <v>Educational Service District 112</v>
      </c>
      <c r="B299" s="74" t="str">
        <f>IF(FullyVaccinated[[#This Row],[County]]&lt;&gt;"NULL", FullyVaccinated[[#This Row],[County]], "")</f>
        <v>Clark</v>
      </c>
      <c r="C299" s="74" t="str">
        <f>FullyVaccinated[[#This Row],[Organization Name ]]</f>
        <v>Washougal School District</v>
      </c>
      <c r="D299" s="75" t="s">
        <v>422</v>
      </c>
      <c r="E299" s="76">
        <f>FullyVaccinated[[#This Row],[Classroom N-Size]]</f>
        <v>256</v>
      </c>
      <c r="F299" s="76">
        <f>FullyVaccinated[[#This Row],[Building N-Size]]</f>
        <v>99</v>
      </c>
      <c r="G299" s="79">
        <f>FullyVaccinated[[#This Row],[District/Central Office N-Size]]</f>
        <v>88</v>
      </c>
      <c r="H299" s="77">
        <f>FullyVaccinated[[#This Row],[Organization Overall N-Size]]</f>
        <v>443</v>
      </c>
      <c r="I299" s="78" t="str">
        <f>IF(FullyVaccinated[[#This Row],[Data Quality Flag]]&lt;&gt;"NULL",FullyVaccinated[[#This Row],[Data Quality Flag]], "")</f>
        <v/>
      </c>
    </row>
    <row r="300" spans="1:9" ht="28.5" customHeight="1" x14ac:dyDescent="0.2">
      <c r="A300" s="73" t="str">
        <f>IF(FullyVaccinated[[#This Row],[Educational Service District]]&lt;&gt;"NULL", FullyVaccinated[[#This Row],[Educational Service District]], "")</f>
        <v>North Central Educational Service District 171</v>
      </c>
      <c r="B300" s="74" t="str">
        <f>IF(FullyVaccinated[[#This Row],[County]]&lt;&gt;"NULL", FullyVaccinated[[#This Row],[County]], "")</f>
        <v>Douglas</v>
      </c>
      <c r="C300" s="74" t="str">
        <f>FullyVaccinated[[#This Row],[Organization Name ]]</f>
        <v>Waterville School District</v>
      </c>
      <c r="D300" s="75" t="s">
        <v>422</v>
      </c>
      <c r="E300" s="76">
        <f>FullyVaccinated[[#This Row],[Classroom N-Size]]</f>
        <v>32</v>
      </c>
      <c r="F300" s="98">
        <f>FullyVaccinated[[#This Row],[Building &amp; District/Central Office N-Size]]</f>
        <v>28</v>
      </c>
      <c r="G300" s="100"/>
      <c r="H300" s="77">
        <f>FullyVaccinated[[#This Row],[Organization Overall N-Size]]</f>
        <v>60</v>
      </c>
      <c r="I300" s="78" t="str">
        <f>IF(FullyVaccinated[[#This Row],[Data Quality Flag]]&lt;&gt;"NULL",FullyVaccinated[[#This Row],[Data Quality Flag]], "")</f>
        <v/>
      </c>
    </row>
    <row r="301" spans="1:9" ht="28.5" customHeight="1" x14ac:dyDescent="0.2">
      <c r="A301" s="73" t="str">
        <f>IF(FullyVaccinated[[#This Row],[Educational Service District]]&lt;&gt;"NULL", FullyVaccinated[[#This Row],[Educational Service District]], "")</f>
        <v>Educational Service District 101</v>
      </c>
      <c r="B301" s="74" t="str">
        <f>IF(FullyVaccinated[[#This Row],[County]]&lt;&gt;"NULL", FullyVaccinated[[#This Row],[County]], "")</f>
        <v>Stevens</v>
      </c>
      <c r="C301" s="74" t="str">
        <f>FullyVaccinated[[#This Row],[Organization Name ]]</f>
        <v>Wellpinit School District</v>
      </c>
      <c r="D301" s="75" t="s">
        <v>422</v>
      </c>
      <c r="E301" s="76">
        <f>FullyVaccinated[[#This Row],[Classroom N-Size]]</f>
        <v>54</v>
      </c>
      <c r="F301" s="80">
        <f>FullyVaccinated[[#This Row],[Building N-Size]]</f>
        <v>12</v>
      </c>
      <c r="G301" s="79">
        <f>FullyVaccinated[[#This Row],[District/Central Office N-Size]]</f>
        <v>14</v>
      </c>
      <c r="H301" s="77">
        <f>FullyVaccinated[[#This Row],[Organization Overall N-Size]]</f>
        <v>80</v>
      </c>
      <c r="I301" s="78" t="str">
        <f>IF(FullyVaccinated[[#This Row],[Data Quality Flag]]&lt;&gt;"NULL",FullyVaccinated[[#This Row],[Data Quality Flag]], "")</f>
        <v/>
      </c>
    </row>
    <row r="302" spans="1:9" ht="28.5" customHeight="1" x14ac:dyDescent="0.2">
      <c r="A302" s="73" t="str">
        <f>IF(FullyVaccinated[[#This Row],[Educational Service District]]&lt;&gt;"NULL", FullyVaccinated[[#This Row],[Educational Service District]], "")</f>
        <v>North Central Educational Service District 171</v>
      </c>
      <c r="B302" s="74" t="str">
        <f>IF(FullyVaccinated[[#This Row],[County]]&lt;&gt;"NULL", FullyVaccinated[[#This Row],[County]], "")</f>
        <v>Chelan</v>
      </c>
      <c r="C302" s="74" t="str">
        <f>FullyVaccinated[[#This Row],[Organization Name ]]</f>
        <v>Wenatchee School District</v>
      </c>
      <c r="D302" s="75" t="s">
        <v>422</v>
      </c>
      <c r="E302" s="76">
        <f>FullyVaccinated[[#This Row],[Classroom N-Size]]</f>
        <v>662</v>
      </c>
      <c r="F302" s="76">
        <f>FullyVaccinated[[#This Row],[Building N-Size]]</f>
        <v>336</v>
      </c>
      <c r="G302" s="79">
        <f>FullyVaccinated[[#This Row],[District/Central Office N-Size]]</f>
        <v>78</v>
      </c>
      <c r="H302" s="77">
        <f>FullyVaccinated[[#This Row],[Organization Overall N-Size]]</f>
        <v>1076</v>
      </c>
      <c r="I302" s="78" t="str">
        <f>IF(FullyVaccinated[[#This Row],[Data Quality Flag]]&lt;&gt;"NULL",FullyVaccinated[[#This Row],[Data Quality Flag]], "")</f>
        <v/>
      </c>
    </row>
    <row r="303" spans="1:9" ht="28.5" customHeight="1" x14ac:dyDescent="0.2">
      <c r="A303" s="73" t="str">
        <f>IF(FullyVaccinated[[#This Row],[Educational Service District]]&lt;&gt;"NULL", FullyVaccinated[[#This Row],[Educational Service District]], "")</f>
        <v>Educational Service District 101</v>
      </c>
      <c r="B303" s="74" t="str">
        <f>IF(FullyVaccinated[[#This Row],[County]]&lt;&gt;"NULL", FullyVaccinated[[#This Row],[County]], "")</f>
        <v>Spokane</v>
      </c>
      <c r="C303" s="74" t="str">
        <f>FullyVaccinated[[#This Row],[Organization Name ]]</f>
        <v>West Valley School District (Spokane)</v>
      </c>
      <c r="D303" s="75" t="s">
        <v>422</v>
      </c>
      <c r="E303" s="76">
        <f>FullyVaccinated[[#This Row],[Classroom N-Size]]</f>
        <v>327</v>
      </c>
      <c r="F303" s="80">
        <f>FullyVaccinated[[#This Row],[Building N-Size]]</f>
        <v>182</v>
      </c>
      <c r="G303" s="79">
        <f>FullyVaccinated[[#This Row],[District/Central Office N-Size]]</f>
        <v>42</v>
      </c>
      <c r="H303" s="77">
        <f>FullyVaccinated[[#This Row],[Organization Overall N-Size]]</f>
        <v>551</v>
      </c>
      <c r="I303" s="78" t="str">
        <f>IF(FullyVaccinated[[#This Row],[Data Quality Flag]]&lt;&gt;"NULL",FullyVaccinated[[#This Row],[Data Quality Flag]], "")</f>
        <v/>
      </c>
    </row>
    <row r="304" spans="1:9" ht="28.5" customHeight="1" x14ac:dyDescent="0.2">
      <c r="A304" s="73" t="str">
        <f>IF(FullyVaccinated[[#This Row],[Educational Service District]]&lt;&gt;"NULL", FullyVaccinated[[#This Row],[Educational Service District]], "")</f>
        <v>Educational Service District 105</v>
      </c>
      <c r="B304" s="74" t="str">
        <f>IF(FullyVaccinated[[#This Row],[County]]&lt;&gt;"NULL", FullyVaccinated[[#This Row],[County]], "")</f>
        <v>Yakima</v>
      </c>
      <c r="C304" s="74" t="str">
        <f>FullyVaccinated[[#This Row],[Organization Name ]]</f>
        <v>West Valley School District (Yakima)</v>
      </c>
      <c r="D304" s="75" t="s">
        <v>422</v>
      </c>
      <c r="E304" s="76">
        <f>FullyVaccinated[[#This Row],[Classroom N-Size]]</f>
        <v>396</v>
      </c>
      <c r="F304" s="80">
        <f>FullyVaccinated[[#This Row],[Building N-Size]]</f>
        <v>128</v>
      </c>
      <c r="G304" s="79">
        <f>FullyVaccinated[[#This Row],[District/Central Office N-Size]]</f>
        <v>115</v>
      </c>
      <c r="H304" s="77">
        <f>FullyVaccinated[[#This Row],[Organization Overall N-Size]]</f>
        <v>639</v>
      </c>
      <c r="I304" s="78" t="str">
        <f>IF(FullyVaccinated[[#This Row],[Data Quality Flag]]&lt;&gt;"NULL",FullyVaccinated[[#This Row],[Data Quality Flag]], "")</f>
        <v/>
      </c>
    </row>
    <row r="305" spans="1:9" ht="28.5" customHeight="1" x14ac:dyDescent="0.2">
      <c r="A305" s="73" t="str">
        <f>IF(FullyVaccinated[[#This Row],[Educational Service District]]&lt;&gt;"NULL", FullyVaccinated[[#This Row],[Educational Service District]], "")</f>
        <v>Capital Region ESD 113</v>
      </c>
      <c r="B305" s="74" t="str">
        <f>IF(FullyVaccinated[[#This Row],[County]]&lt;&gt;"NULL", FullyVaccinated[[#This Row],[County]], "")</f>
        <v>Lewis</v>
      </c>
      <c r="C305" s="74" t="str">
        <f>FullyVaccinated[[#This Row],[Organization Name ]]</f>
        <v>White Pass School District</v>
      </c>
      <c r="D305" s="75" t="s">
        <v>422</v>
      </c>
      <c r="E305" s="76">
        <f>FullyVaccinated[[#This Row],[Classroom N-Size]]</f>
        <v>39</v>
      </c>
      <c r="F305" s="80">
        <f>FullyVaccinated[[#This Row],[Building N-Size]]</f>
        <v>10</v>
      </c>
      <c r="G305" s="79">
        <f>FullyVaccinated[[#This Row],[District/Central Office N-Size]]</f>
        <v>22</v>
      </c>
      <c r="H305" s="77">
        <f>FullyVaccinated[[#This Row],[Organization Overall N-Size]]</f>
        <v>71</v>
      </c>
      <c r="I305" s="78" t="str">
        <f>IF(FullyVaccinated[[#This Row],[Data Quality Flag]]&lt;&gt;"NULL",FullyVaccinated[[#This Row],[Data Quality Flag]], "")</f>
        <v/>
      </c>
    </row>
    <row r="306" spans="1:9" ht="28.5" customHeight="1" x14ac:dyDescent="0.2">
      <c r="A306" s="73" t="str">
        <f>IF(FullyVaccinated[[#This Row],[Educational Service District]]&lt;&gt;"NULL", FullyVaccinated[[#This Row],[Educational Service District]], "")</f>
        <v>Puget Sound Educational Service District 121</v>
      </c>
      <c r="B306" s="74" t="str">
        <f>IF(FullyVaccinated[[#This Row],[County]]&lt;&gt;"NULL", FullyVaccinated[[#This Row],[County]], "")</f>
        <v>Pierce</v>
      </c>
      <c r="C306" s="74" t="str">
        <f>FullyVaccinated[[#This Row],[Organization Name ]]</f>
        <v>White River School District</v>
      </c>
      <c r="D306" s="75" t="s">
        <v>422</v>
      </c>
      <c r="E306" s="76">
        <f>FullyVaccinated[[#This Row],[Classroom N-Size]]</f>
        <v>341</v>
      </c>
      <c r="F306" s="76">
        <f>FullyVaccinated[[#This Row],[Building N-Size]]</f>
        <v>92</v>
      </c>
      <c r="G306" s="79">
        <f>FullyVaccinated[[#This Row],[District/Central Office N-Size]]</f>
        <v>90</v>
      </c>
      <c r="H306" s="77">
        <f>FullyVaccinated[[#This Row],[Organization Overall N-Size]]</f>
        <v>523</v>
      </c>
      <c r="I306" s="78" t="str">
        <f>IF(FullyVaccinated[[#This Row],[Data Quality Flag]]&lt;&gt;"NULL",FullyVaccinated[[#This Row],[Data Quality Flag]], "")</f>
        <v/>
      </c>
    </row>
    <row r="307" spans="1:9" ht="28.5" customHeight="1" x14ac:dyDescent="0.2">
      <c r="A307" s="73" t="str">
        <f>IF(FullyVaccinated[[#This Row],[Educational Service District]]&lt;&gt;"NULL", FullyVaccinated[[#This Row],[Educational Service District]], "")</f>
        <v>Educational Service District 112</v>
      </c>
      <c r="B307" s="74" t="str">
        <f>IF(FullyVaccinated[[#This Row],[County]]&lt;&gt;"NULL", FullyVaccinated[[#This Row],[County]], "")</f>
        <v>Klickitat</v>
      </c>
      <c r="C307" s="74" t="str">
        <f>FullyVaccinated[[#This Row],[Organization Name ]]</f>
        <v>White Salmon Valley School District</v>
      </c>
      <c r="D307" s="75" t="s">
        <v>422</v>
      </c>
      <c r="E307" s="76">
        <f>FullyVaccinated[[#This Row],[Classroom N-Size]]</f>
        <v>85</v>
      </c>
      <c r="F307" s="80">
        <f>FullyVaccinated[[#This Row],[Building N-Size]]</f>
        <v>55</v>
      </c>
      <c r="G307" s="79">
        <f>FullyVaccinated[[#This Row],[District/Central Office N-Size]]</f>
        <v>20</v>
      </c>
      <c r="H307" s="77">
        <f>FullyVaccinated[[#This Row],[Organization Overall N-Size]]</f>
        <v>160</v>
      </c>
      <c r="I307" s="78" t="str">
        <f>IF(FullyVaccinated[[#This Row],[Data Quality Flag]]&lt;&gt;"NULL",FullyVaccinated[[#This Row],[Data Quality Flag]], "")</f>
        <v/>
      </c>
    </row>
    <row r="308" spans="1:9" ht="28.5" customHeight="1" x14ac:dyDescent="0.2">
      <c r="A308" s="73" t="str">
        <f>IF(FullyVaccinated[[#This Row],[Educational Service District]]&lt;&gt;"NULL", FullyVaccinated[[#This Row],[Educational Service District]], "")</f>
        <v>Educational Service District 101</v>
      </c>
      <c r="B308" s="74" t="str">
        <f>IF(FullyVaccinated[[#This Row],[County]]&lt;&gt;"NULL", FullyVaccinated[[#This Row],[County]], "")</f>
        <v>Lincoln</v>
      </c>
      <c r="C308" s="74" t="str">
        <f>FullyVaccinated[[#This Row],[Organization Name ]]</f>
        <v>Wilbur School District</v>
      </c>
      <c r="D308" s="75" t="s">
        <v>422</v>
      </c>
      <c r="E308" s="76">
        <f>FullyVaccinated[[#This Row],[Classroom N-Size]]</f>
        <v>40</v>
      </c>
      <c r="F308" s="98">
        <f>FullyVaccinated[[#This Row],[Building &amp; District/Central Office N-Size]]</f>
        <v>29</v>
      </c>
      <c r="G308" s="100"/>
      <c r="H308" s="77">
        <f>FullyVaccinated[[#This Row],[Organization Overall N-Size]]</f>
        <v>69</v>
      </c>
      <c r="I308" s="78" t="str">
        <f>IF(FullyVaccinated[[#This Row],[Data Quality Flag]]&lt;&gt;"NULL",FullyVaccinated[[#This Row],[Data Quality Flag]], "")</f>
        <v/>
      </c>
    </row>
    <row r="309" spans="1:9" ht="28.5" customHeight="1" x14ac:dyDescent="0.2">
      <c r="A309" s="73" t="str">
        <f>IF(FullyVaccinated[[#This Row],[Educational Service District]]&lt;&gt;"NULL", FullyVaccinated[[#This Row],[Educational Service District]], "")</f>
        <v>Capital Region ESD 113</v>
      </c>
      <c r="B309" s="74" t="str">
        <f>IF(FullyVaccinated[[#This Row],[County]]&lt;&gt;"NULL", FullyVaccinated[[#This Row],[County]], "")</f>
        <v>Pacific</v>
      </c>
      <c r="C309" s="74" t="str">
        <f>FullyVaccinated[[#This Row],[Organization Name ]]</f>
        <v>Willapa Valley School District</v>
      </c>
      <c r="D309" s="75" t="s">
        <v>422</v>
      </c>
      <c r="E309" s="76">
        <f>FullyVaccinated[[#This Row],[Classroom N-Size]]</f>
        <v>40</v>
      </c>
      <c r="F309" s="98">
        <f>FullyVaccinated[[#This Row],[Building &amp; District/Central Office N-Size]]</f>
        <v>42</v>
      </c>
      <c r="G309" s="100"/>
      <c r="H309" s="77">
        <f>FullyVaccinated[[#This Row],[Organization Overall N-Size]]</f>
        <v>82</v>
      </c>
      <c r="I309" s="78" t="str">
        <f>IF(FullyVaccinated[[#This Row],[Data Quality Flag]]&lt;&gt;"NULL",FullyVaccinated[[#This Row],[Data Quality Flag]], "")</f>
        <v/>
      </c>
    </row>
    <row r="310" spans="1:9" ht="28.5" customHeight="1" x14ac:dyDescent="0.2">
      <c r="A310" s="73" t="str">
        <f>IF(FullyVaccinated[[#This Row],[Educational Service District]]&lt;&gt;"NULL", FullyVaccinated[[#This Row],[Educational Service District]], "")</f>
        <v>North Central Educational Service District 171</v>
      </c>
      <c r="B310" s="74" t="str">
        <f>IF(FullyVaccinated[[#This Row],[County]]&lt;&gt;"NULL", FullyVaccinated[[#This Row],[County]], "")</f>
        <v>Grant</v>
      </c>
      <c r="C310" s="74" t="str">
        <f>FullyVaccinated[[#This Row],[Organization Name ]]</f>
        <v>Wilson Creek School District</v>
      </c>
      <c r="D310" s="75" t="s">
        <v>422</v>
      </c>
      <c r="E310" s="76">
        <f>FullyVaccinated[[#This Row],[Classroom N-Size]]</f>
        <v>14</v>
      </c>
      <c r="F310" s="76">
        <f>FullyVaccinated[[#This Row],[Building N-Size]]</f>
        <v>10</v>
      </c>
      <c r="G310" s="79">
        <f>FullyVaccinated[[#This Row],[District/Central Office N-Size]]</f>
        <v>19</v>
      </c>
      <c r="H310" s="77">
        <f>FullyVaccinated[[#This Row],[Organization Overall N-Size]]</f>
        <v>43</v>
      </c>
      <c r="I310" s="78" t="str">
        <f>IF(FullyVaccinated[[#This Row],[Data Quality Flag]]&lt;&gt;"NULL",FullyVaccinated[[#This Row],[Data Quality Flag]], "")</f>
        <v/>
      </c>
    </row>
    <row r="311" spans="1:9" ht="28.5" customHeight="1" x14ac:dyDescent="0.2">
      <c r="A311" s="73" t="str">
        <f>IF(FullyVaccinated[[#This Row],[Educational Service District]]&lt;&gt;"NULL", FullyVaccinated[[#This Row],[Educational Service District]], "")</f>
        <v>Capital Region ESD 113</v>
      </c>
      <c r="B311" s="74" t="str">
        <f>IF(FullyVaccinated[[#This Row],[County]]&lt;&gt;"NULL", FullyVaccinated[[#This Row],[County]], "")</f>
        <v>Lewis</v>
      </c>
      <c r="C311" s="74" t="str">
        <f>FullyVaccinated[[#This Row],[Organization Name ]]</f>
        <v>Winlock School District</v>
      </c>
      <c r="D311" s="75" t="s">
        <v>422</v>
      </c>
      <c r="E311" s="76">
        <f>FullyVaccinated[[#This Row],[Classroom N-Size]]</f>
        <v>70</v>
      </c>
      <c r="F311" s="98">
        <f>FullyVaccinated[[#This Row],[Building &amp; District/Central Office N-Size]]</f>
        <v>42</v>
      </c>
      <c r="G311" s="100"/>
      <c r="H311" s="77">
        <f>FullyVaccinated[[#This Row],[Organization Overall N-Size]]</f>
        <v>112</v>
      </c>
      <c r="I311" s="78" t="str">
        <f>IF(FullyVaccinated[[#This Row],[Data Quality Flag]]&lt;&gt;"NULL",FullyVaccinated[[#This Row],[Data Quality Flag]], "")</f>
        <v/>
      </c>
    </row>
    <row r="312" spans="1:9" ht="28.5" customHeight="1" x14ac:dyDescent="0.2">
      <c r="A312" s="73" t="str">
        <f>IF(FullyVaccinated[[#This Row],[Educational Service District]]&lt;&gt;"NULL", FullyVaccinated[[#This Row],[Educational Service District]], "")</f>
        <v>Capital Region ESD 113</v>
      </c>
      <c r="B312" s="74" t="str">
        <f>IF(FullyVaccinated[[#This Row],[County]]&lt;&gt;"NULL", FullyVaccinated[[#This Row],[County]], "")</f>
        <v>Grays Harbor</v>
      </c>
      <c r="C312" s="74" t="str">
        <f>FullyVaccinated[[#This Row],[Organization Name ]]</f>
        <v>Wishkah Valley School District</v>
      </c>
      <c r="D312" s="75" t="s">
        <v>422</v>
      </c>
      <c r="E312" s="76">
        <f>FullyVaccinated[[#This Row],[Classroom N-Size]]</f>
        <v>24</v>
      </c>
      <c r="F312" s="98">
        <f>FullyVaccinated[[#This Row],[Building &amp; District/Central Office N-Size]]</f>
        <v>11</v>
      </c>
      <c r="G312" s="100"/>
      <c r="H312" s="77">
        <f>FullyVaccinated[[#This Row],[Organization Overall N-Size]]</f>
        <v>35</v>
      </c>
      <c r="I312" s="78" t="str">
        <f>IF(FullyVaccinated[[#This Row],[Data Quality Flag]]&lt;&gt;"NULL",FullyVaccinated[[#This Row],[Data Quality Flag]], "")</f>
        <v/>
      </c>
    </row>
    <row r="313" spans="1:9" ht="28.5" customHeight="1" x14ac:dyDescent="0.2">
      <c r="A313" s="73" t="str">
        <f>IF(FullyVaccinated[[#This Row],[Educational Service District]]&lt;&gt;"NULL", FullyVaccinated[[#This Row],[Educational Service District]], "")</f>
        <v>Educational Service District 112</v>
      </c>
      <c r="B313" s="74" t="str">
        <f>IF(FullyVaccinated[[#This Row],[County]]&lt;&gt;"NULL", FullyVaccinated[[#This Row],[County]], "")</f>
        <v>Cowlitz</v>
      </c>
      <c r="C313" s="74" t="str">
        <f>FullyVaccinated[[#This Row],[Organization Name ]]</f>
        <v>Woodland School District</v>
      </c>
      <c r="D313" s="75" t="s">
        <v>422</v>
      </c>
      <c r="E313" s="76">
        <f>FullyVaccinated[[#This Row],[Classroom N-Size]]</f>
        <v>227</v>
      </c>
      <c r="F313" s="80">
        <f>FullyVaccinated[[#This Row],[Building N-Size]]</f>
        <v>81</v>
      </c>
      <c r="G313" s="79">
        <f>FullyVaccinated[[#This Row],[District/Central Office N-Size]]</f>
        <v>137</v>
      </c>
      <c r="H313" s="77">
        <f>FullyVaccinated[[#This Row],[Organization Overall N-Size]]</f>
        <v>445</v>
      </c>
      <c r="I313" s="78" t="str">
        <f>IF(FullyVaccinated[[#This Row],[Data Quality Flag]]&lt;&gt;"NULL",FullyVaccinated[[#This Row],[Data Quality Flag]], "")</f>
        <v/>
      </c>
    </row>
    <row r="314" spans="1:9" ht="28.5" customHeight="1" x14ac:dyDescent="0.2">
      <c r="A314" s="73" t="str">
        <f>IF(FullyVaccinated[[#This Row],[Educational Service District]]&lt;&gt;"NULL", FullyVaccinated[[#This Row],[Educational Service District]], "")</f>
        <v>Educational Service District 105</v>
      </c>
      <c r="B314" s="74" t="str">
        <f>IF(FullyVaccinated[[#This Row],[County]]&lt;&gt;"NULL", FullyVaccinated[[#This Row],[County]], "")</f>
        <v>Yakima</v>
      </c>
      <c r="C314" s="74" t="str">
        <f>FullyVaccinated[[#This Row],[Organization Name ]]</f>
        <v>Yakima School District</v>
      </c>
      <c r="D314" s="75" t="s">
        <v>422</v>
      </c>
      <c r="E314" s="76">
        <f>FullyVaccinated[[#This Row],[Classroom N-Size]]</f>
        <v>1314</v>
      </c>
      <c r="F314" s="76">
        <f>FullyVaccinated[[#This Row],[Building N-Size]]</f>
        <v>429</v>
      </c>
      <c r="G314" s="79">
        <f>FullyVaccinated[[#This Row],[District/Central Office N-Size]]</f>
        <v>306</v>
      </c>
      <c r="H314" s="77">
        <f>FullyVaccinated[[#This Row],[Organization Overall N-Size]]</f>
        <v>2049</v>
      </c>
      <c r="I314" s="78" t="str">
        <f>IF(FullyVaccinated[[#This Row],[Data Quality Flag]]&lt;&gt;"NULL",FullyVaccinated[[#This Row],[Data Quality Flag]], "")</f>
        <v/>
      </c>
    </row>
    <row r="315" spans="1:9" ht="28.5" customHeight="1" x14ac:dyDescent="0.2">
      <c r="A315" s="73" t="str">
        <f>IF(FullyVaccinated[[#This Row],[Educational Service District]]&lt;&gt;"NULL", FullyVaccinated[[#This Row],[Educational Service District]], "")</f>
        <v>Capital Region ESD 113</v>
      </c>
      <c r="B315" s="74" t="str">
        <f>IF(FullyVaccinated[[#This Row],[County]]&lt;&gt;"NULL", FullyVaccinated[[#This Row],[County]], "")</f>
        <v>Thurston</v>
      </c>
      <c r="C315" s="74" t="str">
        <f>FullyVaccinated[[#This Row],[Organization Name ]]</f>
        <v>Yelm School District</v>
      </c>
      <c r="D315" s="75" t="s">
        <v>422</v>
      </c>
      <c r="E315" s="76">
        <f>FullyVaccinated[[#This Row],[Classroom N-Size]]</f>
        <v>599</v>
      </c>
      <c r="F315" s="80">
        <f>FullyVaccinated[[#This Row],[Building N-Size]]</f>
        <v>105</v>
      </c>
      <c r="G315" s="79">
        <f>FullyVaccinated[[#This Row],[District/Central Office N-Size]]</f>
        <v>139</v>
      </c>
      <c r="H315" s="77">
        <f>FullyVaccinated[[#This Row],[Organization Overall N-Size]]</f>
        <v>843</v>
      </c>
      <c r="I315" s="78" t="str">
        <f>IF(FullyVaccinated[[#This Row],[Data Quality Flag]]&lt;&gt;"NULL",FullyVaccinated[[#This Row],[Data Quality Flag]], "")</f>
        <v/>
      </c>
    </row>
    <row r="316" spans="1:9" ht="28.5" customHeight="1" x14ac:dyDescent="0.2">
      <c r="A316" s="73" t="str">
        <f>IF(FullyVaccinated[[#This Row],[Educational Service District]]&lt;&gt;"NULL", FullyVaccinated[[#This Row],[Educational Service District]], "")</f>
        <v>Educational Service District 105</v>
      </c>
      <c r="B316" s="74" t="str">
        <f>IF(FullyVaccinated[[#This Row],[County]]&lt;&gt;"NULL", FullyVaccinated[[#This Row],[County]], "")</f>
        <v>Yakima</v>
      </c>
      <c r="C316" s="74" t="str">
        <f>FullyVaccinated[[#This Row],[Organization Name ]]</f>
        <v>Zillah School District</v>
      </c>
      <c r="D316" s="75" t="s">
        <v>422</v>
      </c>
      <c r="E316" s="76">
        <f>FullyVaccinated[[#This Row],[Classroom N-Size]]</f>
        <v>122</v>
      </c>
      <c r="F316" s="80">
        <f>FullyVaccinated[[#This Row],[Building N-Size]]</f>
        <v>26</v>
      </c>
      <c r="G316" s="79">
        <f>FullyVaccinated[[#This Row],[District/Central Office N-Size]]</f>
        <v>13</v>
      </c>
      <c r="H316" s="77">
        <f>FullyVaccinated[[#This Row],[Organization Overall N-Size]]</f>
        <v>161</v>
      </c>
      <c r="I316" s="78" t="str">
        <f>IF(FullyVaccinated[[#This Row],[Data Quality Flag]]&lt;&gt;"NULL",FullyVaccinated[[#This Row],[Data Quality Flag]], "")</f>
        <v/>
      </c>
    </row>
    <row r="317" spans="1:9" ht="28.5" customHeight="1" x14ac:dyDescent="0.2">
      <c r="A317" s="73" t="str">
        <f>IF(FullyVaccinated[[#This Row],[Educational Service District]]&lt;&gt;"NULL", FullyVaccinated[[#This Row],[Educational Service District]], "")</f>
        <v/>
      </c>
      <c r="B317" s="74" t="str">
        <f>IF(FullyVaccinated[[#This Row],[County]]&lt;&gt;"NULL", FullyVaccinated[[#This Row],[County]], "")</f>
        <v/>
      </c>
      <c r="C317" s="74" t="str">
        <f>FullyVaccinated[[#This Row],[Organization Name ]]</f>
        <v>State Education Agencies: OSPI, PESB, SBE, FEPP, CSC</v>
      </c>
      <c r="D317" s="75" t="s">
        <v>422</v>
      </c>
      <c r="E317" s="76" t="str">
        <f>FullyVaccinated[[#This Row],[Classroom N-Size]]</f>
        <v>NULL</v>
      </c>
      <c r="F317" s="80" t="str">
        <f>FullyVaccinated[[#This Row],[Building N-Size]]</f>
        <v>NULL</v>
      </c>
      <c r="G317" s="79" t="str">
        <f>FullyVaccinated[[#This Row],[District/Central Office N-Size]]</f>
        <v>NULL</v>
      </c>
      <c r="H317" s="77">
        <f>FullyVaccinated[[#This Row],[Organization Overall N-Size]]</f>
        <v>449</v>
      </c>
      <c r="I317" s="78" t="str">
        <f>IF(FullyVaccinated[[#This Row],[Data Quality Flag]]&lt;&gt;"NULL",FullyVaccinated[[#This Row],[Data Quality Flag]], "")</f>
        <v/>
      </c>
    </row>
    <row r="318" spans="1:9" ht="28.5" customHeight="1" thickBot="1" x14ac:dyDescent="0.25">
      <c r="A318" s="84" t="str">
        <f>IF(FullyVaccinated[[#This Row],[Educational Service District]]&lt;&gt;"NULL", FullyVaccinated[[#This Row],[Educational Service District]], "")</f>
        <v/>
      </c>
      <c r="B318" s="85" t="str">
        <f>IF(FullyVaccinated[[#This Row],[County]]&lt;&gt;"NULL", FullyVaccinated[[#This Row],[County]], "")</f>
        <v/>
      </c>
      <c r="C318" s="85" t="str">
        <f>FullyVaccinated[[#This Row],[Organization Name ]]</f>
        <v>Statewide School District Summary</v>
      </c>
      <c r="D318" s="86" t="s">
        <v>422</v>
      </c>
      <c r="E318" s="87">
        <f>FullyVaccinated[[#This Row],[Classroom N-Size]]</f>
        <v>93147</v>
      </c>
      <c r="F318" s="88">
        <f>FullyVaccinated[[#This Row],[Building N-Size]]</f>
        <v>36403</v>
      </c>
      <c r="G318" s="89">
        <f>FullyVaccinated[[#This Row],[District/Central Office N-Size]]</f>
        <v>27419</v>
      </c>
      <c r="H318" s="90">
        <f>FullyVaccinated[[#This Row],[Organization Overall N-Size]]</f>
        <v>156969</v>
      </c>
      <c r="I318" s="91" t="str">
        <f>IF(FullyVaccinated[[#This Row],[Data Quality Flag]]&lt;&gt;"NULL",FullyVaccinated[[#This Row],[Data Quality Flag]], "")</f>
        <v/>
      </c>
    </row>
    <row r="319" spans="1:9" x14ac:dyDescent="0.2">
      <c r="E319" s="38"/>
      <c r="F319" s="38"/>
      <c r="G319" s="38"/>
      <c r="H319" s="38"/>
      <c r="I319" s="25"/>
    </row>
    <row r="320" spans="1:9" x14ac:dyDescent="0.2">
      <c r="E320" s="38"/>
      <c r="F320" s="38"/>
      <c r="G320" s="38"/>
      <c r="H320" s="38"/>
      <c r="I320" s="25"/>
    </row>
  </sheetData>
  <autoFilter ref="A1:I318" xr:uid="{1747B47C-0E97-4F40-82A6-9A081F8D601B}"/>
  <mergeCells count="133">
    <mergeCell ref="F308:G308"/>
    <mergeCell ref="F309:G309"/>
    <mergeCell ref="F311:G311"/>
    <mergeCell ref="F312:G312"/>
    <mergeCell ref="F281:G281"/>
    <mergeCell ref="F283:G283"/>
    <mergeCell ref="F286:G286"/>
    <mergeCell ref="F291:G291"/>
    <mergeCell ref="F294:G294"/>
    <mergeCell ref="F300:G300"/>
    <mergeCell ref="E271:G271"/>
    <mergeCell ref="F273:G273"/>
    <mergeCell ref="F275:G275"/>
    <mergeCell ref="F276:G276"/>
    <mergeCell ref="F277:G277"/>
    <mergeCell ref="F279:G279"/>
    <mergeCell ref="E260:G260"/>
    <mergeCell ref="E262:G262"/>
    <mergeCell ref="F265:G265"/>
    <mergeCell ref="E266:G266"/>
    <mergeCell ref="E267:G267"/>
    <mergeCell ref="E268:G268"/>
    <mergeCell ref="E239:G239"/>
    <mergeCell ref="F243:G243"/>
    <mergeCell ref="E247:G247"/>
    <mergeCell ref="F254:G254"/>
    <mergeCell ref="F255:G255"/>
    <mergeCell ref="E257:G257"/>
    <mergeCell ref="F226:G226"/>
    <mergeCell ref="F228:G228"/>
    <mergeCell ref="F231:G231"/>
    <mergeCell ref="E235:G235"/>
    <mergeCell ref="F236:G236"/>
    <mergeCell ref="F238:G238"/>
    <mergeCell ref="E215:G215"/>
    <mergeCell ref="E218:G218"/>
    <mergeCell ref="F219:G219"/>
    <mergeCell ref="F222:G222"/>
    <mergeCell ref="E224:G224"/>
    <mergeCell ref="F225:G225"/>
    <mergeCell ref="F206:G206"/>
    <mergeCell ref="F208:G208"/>
    <mergeCell ref="F209:G209"/>
    <mergeCell ref="F211:G211"/>
    <mergeCell ref="F212:G212"/>
    <mergeCell ref="F213:G213"/>
    <mergeCell ref="E196:G196"/>
    <mergeCell ref="F197:G197"/>
    <mergeCell ref="E201:G201"/>
    <mergeCell ref="F202:G202"/>
    <mergeCell ref="F204:G204"/>
    <mergeCell ref="F205:G205"/>
    <mergeCell ref="F183:G183"/>
    <mergeCell ref="F184:G184"/>
    <mergeCell ref="F187:G187"/>
    <mergeCell ref="F189:G189"/>
    <mergeCell ref="E193:G193"/>
    <mergeCell ref="E195:G195"/>
    <mergeCell ref="F169:G169"/>
    <mergeCell ref="E170:G170"/>
    <mergeCell ref="F171:G171"/>
    <mergeCell ref="F172:G172"/>
    <mergeCell ref="F178:G178"/>
    <mergeCell ref="F180:G180"/>
    <mergeCell ref="F150:G150"/>
    <mergeCell ref="F156:G156"/>
    <mergeCell ref="F158:G158"/>
    <mergeCell ref="F161:G161"/>
    <mergeCell ref="E164:G164"/>
    <mergeCell ref="F168:G168"/>
    <mergeCell ref="F140:G140"/>
    <mergeCell ref="E141:G141"/>
    <mergeCell ref="F142:G142"/>
    <mergeCell ref="E145:G145"/>
    <mergeCell ref="F147:G147"/>
    <mergeCell ref="F148:G148"/>
    <mergeCell ref="E126:G126"/>
    <mergeCell ref="F129:G129"/>
    <mergeCell ref="E131:G131"/>
    <mergeCell ref="E135:G135"/>
    <mergeCell ref="F137:G137"/>
    <mergeCell ref="F139:G139"/>
    <mergeCell ref="F114:G114"/>
    <mergeCell ref="E115:G115"/>
    <mergeCell ref="E117:G117"/>
    <mergeCell ref="E119:G119"/>
    <mergeCell ref="F123:G123"/>
    <mergeCell ref="F125:G125"/>
    <mergeCell ref="F104:G104"/>
    <mergeCell ref="F105:G105"/>
    <mergeCell ref="F109:G109"/>
    <mergeCell ref="E111:G111"/>
    <mergeCell ref="F112:G112"/>
    <mergeCell ref="E113:G113"/>
    <mergeCell ref="F94:G94"/>
    <mergeCell ref="F96:G96"/>
    <mergeCell ref="E97:G97"/>
    <mergeCell ref="F101:G101"/>
    <mergeCell ref="E102:G102"/>
    <mergeCell ref="F103:G103"/>
    <mergeCell ref="E74:G74"/>
    <mergeCell ref="E75:G75"/>
    <mergeCell ref="E76:G76"/>
    <mergeCell ref="E77:G77"/>
    <mergeCell ref="F80:G80"/>
    <mergeCell ref="E84:G84"/>
    <mergeCell ref="E87:G87"/>
    <mergeCell ref="F95:G95"/>
    <mergeCell ref="E63:G63"/>
    <mergeCell ref="E69:G69"/>
    <mergeCell ref="E70:G70"/>
    <mergeCell ref="E71:G71"/>
    <mergeCell ref="E72:G72"/>
    <mergeCell ref="E73:G73"/>
    <mergeCell ref="E50:G50"/>
    <mergeCell ref="F51:G51"/>
    <mergeCell ref="F53:G53"/>
    <mergeCell ref="F54:G54"/>
    <mergeCell ref="F55:G55"/>
    <mergeCell ref="F58:G58"/>
    <mergeCell ref="F57:G57"/>
    <mergeCell ref="E25:G25"/>
    <mergeCell ref="F29:G29"/>
    <mergeCell ref="F30:G30"/>
    <mergeCell ref="F38:G38"/>
    <mergeCell ref="F44:G44"/>
    <mergeCell ref="F45:G45"/>
    <mergeCell ref="F3:G3"/>
    <mergeCell ref="F4:G4"/>
    <mergeCell ref="E13:G13"/>
    <mergeCell ref="E15:G15"/>
    <mergeCell ref="F17:G17"/>
    <mergeCell ref="F21:G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4FBDF-819F-4E9F-9E17-BB01A68BA9D4}">
  <dimension ref="A1:Q1594"/>
  <sheetViews>
    <sheetView workbookViewId="0"/>
  </sheetViews>
  <sheetFormatPr defaultRowHeight="15" x14ac:dyDescent="0.25"/>
  <cols>
    <col min="1" max="1" width="45.7109375" bestFit="1" customWidth="1"/>
    <col min="2" max="2" width="13.28515625" bestFit="1" customWidth="1"/>
    <col min="3" max="3" width="55.7109375" bestFit="1" customWidth="1"/>
    <col min="4" max="4" width="37.28515625" bestFit="1" customWidth="1"/>
    <col min="5" max="5" width="16.28515625" bestFit="1" customWidth="1"/>
    <col min="6" max="6" width="21" bestFit="1" customWidth="1"/>
    <col min="7" max="7" width="13.7109375" style="41" bestFit="1" customWidth="1"/>
    <col min="8" max="8" width="18.5703125" bestFit="1" customWidth="1"/>
    <col min="9" max="9" width="27.42578125" style="41" bestFit="1" customWidth="1"/>
    <col min="10" max="10" width="32.28515625" bestFit="1" customWidth="1"/>
    <col min="11" max="11" width="38.5703125" bestFit="1" customWidth="1"/>
    <col min="12" max="12" width="43.5703125" bestFit="1" customWidth="1"/>
    <col min="13" max="13" width="51.28515625" bestFit="1" customWidth="1"/>
    <col min="14" max="14" width="56.140625" bestFit="1" customWidth="1"/>
    <col min="15" max="15" width="26.28515625" bestFit="1" customWidth="1"/>
    <col min="16" max="16" width="31.28515625" bestFit="1" customWidth="1"/>
    <col min="17" max="17" width="90" style="62" bestFit="1" customWidth="1"/>
  </cols>
  <sheetData>
    <row r="1" spans="1:17" s="29" customFormat="1" x14ac:dyDescent="0.25">
      <c r="A1" s="34" t="s">
        <v>391</v>
      </c>
      <c r="B1" s="34" t="s">
        <v>0</v>
      </c>
      <c r="C1" s="34" t="s">
        <v>381</v>
      </c>
      <c r="D1" s="34" t="s">
        <v>1</v>
      </c>
      <c r="E1" s="34" t="s">
        <v>376</v>
      </c>
      <c r="F1" s="34" t="s">
        <v>384</v>
      </c>
      <c r="G1" s="34" t="s">
        <v>377</v>
      </c>
      <c r="H1" s="40" t="s">
        <v>385</v>
      </c>
      <c r="I1" s="34" t="s">
        <v>378</v>
      </c>
      <c r="J1" s="40" t="s">
        <v>386</v>
      </c>
      <c r="K1" s="34" t="s">
        <v>382</v>
      </c>
      <c r="L1" s="34" t="s">
        <v>387</v>
      </c>
      <c r="M1" s="34" t="s">
        <v>383</v>
      </c>
      <c r="N1" s="34" t="s">
        <v>388</v>
      </c>
      <c r="O1" s="34" t="s">
        <v>389</v>
      </c>
      <c r="P1" s="34" t="s">
        <v>390</v>
      </c>
      <c r="Q1" s="60" t="s">
        <v>359</v>
      </c>
    </row>
    <row r="2" spans="1:17" x14ac:dyDescent="0.25">
      <c r="A2" s="5" t="s">
        <v>392</v>
      </c>
      <c r="B2" s="5" t="s">
        <v>5</v>
      </c>
      <c r="C2" s="5" t="s">
        <v>6</v>
      </c>
      <c r="D2" s="5" t="s">
        <v>7</v>
      </c>
      <c r="E2" s="51">
        <v>0.86</v>
      </c>
      <c r="F2" s="52">
        <v>264</v>
      </c>
      <c r="G2" s="51">
        <v>0.93</v>
      </c>
      <c r="H2" s="52">
        <v>135</v>
      </c>
      <c r="I2" s="51">
        <v>0.81</v>
      </c>
      <c r="J2" s="52">
        <v>95</v>
      </c>
      <c r="K2" s="53" t="s">
        <v>187</v>
      </c>
      <c r="L2" s="52" t="s">
        <v>187</v>
      </c>
      <c r="M2" s="53" t="s">
        <v>187</v>
      </c>
      <c r="N2" s="52" t="s">
        <v>187</v>
      </c>
      <c r="O2" s="51">
        <v>0.87</v>
      </c>
      <c r="P2" s="52">
        <v>494</v>
      </c>
      <c r="Q2" s="60" t="s">
        <v>187</v>
      </c>
    </row>
    <row r="3" spans="1:17" x14ac:dyDescent="0.25">
      <c r="A3" s="5" t="s">
        <v>392</v>
      </c>
      <c r="B3" s="5" t="s">
        <v>8</v>
      </c>
      <c r="C3" s="5" t="s">
        <v>9</v>
      </c>
      <c r="D3" s="5" t="s">
        <v>7</v>
      </c>
      <c r="E3" s="51">
        <v>0.65</v>
      </c>
      <c r="F3" s="52">
        <v>57</v>
      </c>
      <c r="G3" s="51" t="s">
        <v>187</v>
      </c>
      <c r="H3" s="52" t="s">
        <v>187</v>
      </c>
      <c r="I3" s="51" t="s">
        <v>187</v>
      </c>
      <c r="J3" s="52" t="s">
        <v>187</v>
      </c>
      <c r="K3" s="51">
        <v>0.76</v>
      </c>
      <c r="L3" s="52">
        <v>45</v>
      </c>
      <c r="M3" s="53" t="s">
        <v>187</v>
      </c>
      <c r="N3" s="52" t="s">
        <v>187</v>
      </c>
      <c r="O3" s="51">
        <v>0.7</v>
      </c>
      <c r="P3" s="52">
        <v>102</v>
      </c>
      <c r="Q3" s="60" t="s">
        <v>187</v>
      </c>
    </row>
    <row r="4" spans="1:17" x14ac:dyDescent="0.25">
      <c r="A4" s="5" t="s">
        <v>107</v>
      </c>
      <c r="B4" s="5" t="s">
        <v>10</v>
      </c>
      <c r="C4" s="5" t="s">
        <v>11</v>
      </c>
      <c r="D4" s="5" t="s">
        <v>7</v>
      </c>
      <c r="E4" s="51">
        <v>0.44</v>
      </c>
      <c r="F4" s="52">
        <v>16</v>
      </c>
      <c r="G4" s="51" t="s">
        <v>187</v>
      </c>
      <c r="H4" s="52" t="s">
        <v>187</v>
      </c>
      <c r="I4" s="51" t="s">
        <v>187</v>
      </c>
      <c r="J4" s="52" t="s">
        <v>187</v>
      </c>
      <c r="K4" s="51">
        <v>0.54</v>
      </c>
      <c r="L4" s="52">
        <v>13</v>
      </c>
      <c r="M4" s="53" t="s">
        <v>187</v>
      </c>
      <c r="N4" s="52" t="s">
        <v>187</v>
      </c>
      <c r="O4" s="51">
        <v>0.48</v>
      </c>
      <c r="P4" s="52">
        <v>29</v>
      </c>
      <c r="Q4" s="60" t="s">
        <v>187</v>
      </c>
    </row>
    <row r="5" spans="1:17" x14ac:dyDescent="0.25">
      <c r="A5" s="5" t="s">
        <v>393</v>
      </c>
      <c r="B5" s="5" t="s">
        <v>12</v>
      </c>
      <c r="C5" s="5" t="s">
        <v>13</v>
      </c>
      <c r="D5" s="5" t="s">
        <v>7</v>
      </c>
      <c r="E5" s="51">
        <v>0.97</v>
      </c>
      <c r="F5" s="52">
        <v>224</v>
      </c>
      <c r="G5" s="51" t="s">
        <v>14</v>
      </c>
      <c r="H5" s="52">
        <v>95</v>
      </c>
      <c r="I5" s="51">
        <v>0.93</v>
      </c>
      <c r="J5" s="52">
        <v>45</v>
      </c>
      <c r="K5" s="53" t="s">
        <v>187</v>
      </c>
      <c r="L5" s="52" t="s">
        <v>187</v>
      </c>
      <c r="M5" s="53" t="s">
        <v>187</v>
      </c>
      <c r="N5" s="52" t="s">
        <v>187</v>
      </c>
      <c r="O5" s="51">
        <v>0.97</v>
      </c>
      <c r="P5" s="52">
        <v>364</v>
      </c>
      <c r="Q5" s="60" t="s">
        <v>187</v>
      </c>
    </row>
    <row r="6" spans="1:17" x14ac:dyDescent="0.25">
      <c r="A6" s="5" t="s">
        <v>393</v>
      </c>
      <c r="B6" s="5" t="s">
        <v>15</v>
      </c>
      <c r="C6" s="5" t="s">
        <v>16</v>
      </c>
      <c r="D6" s="5" t="s">
        <v>7</v>
      </c>
      <c r="E6" s="51">
        <v>0.86</v>
      </c>
      <c r="F6" s="52">
        <v>449</v>
      </c>
      <c r="G6" s="51">
        <v>0.76</v>
      </c>
      <c r="H6" s="52">
        <v>225</v>
      </c>
      <c r="I6" s="51">
        <v>0.89</v>
      </c>
      <c r="J6" s="52">
        <v>37</v>
      </c>
      <c r="K6" s="53" t="s">
        <v>187</v>
      </c>
      <c r="L6" s="52" t="s">
        <v>187</v>
      </c>
      <c r="M6" s="53" t="s">
        <v>187</v>
      </c>
      <c r="N6" s="52" t="s">
        <v>187</v>
      </c>
      <c r="O6" s="51">
        <v>0.83</v>
      </c>
      <c r="P6" s="52">
        <v>711</v>
      </c>
      <c r="Q6" s="60" t="s">
        <v>187</v>
      </c>
    </row>
    <row r="7" spans="1:17" x14ac:dyDescent="0.25">
      <c r="A7" s="5" t="s">
        <v>113</v>
      </c>
      <c r="B7" s="5" t="s">
        <v>17</v>
      </c>
      <c r="C7" s="5" t="s">
        <v>18</v>
      </c>
      <c r="D7" s="5" t="s">
        <v>7</v>
      </c>
      <c r="E7" s="51">
        <v>0.79</v>
      </c>
      <c r="F7" s="52">
        <v>66</v>
      </c>
      <c r="G7" s="51">
        <v>0.77</v>
      </c>
      <c r="H7" s="52">
        <v>30</v>
      </c>
      <c r="I7" s="51">
        <v>0.46</v>
      </c>
      <c r="J7" s="52">
        <v>13</v>
      </c>
      <c r="K7" s="51" t="s">
        <v>187</v>
      </c>
      <c r="L7" s="52" t="s">
        <v>187</v>
      </c>
      <c r="M7" s="54" t="s">
        <v>187</v>
      </c>
      <c r="N7" s="52" t="s">
        <v>187</v>
      </c>
      <c r="O7" s="51">
        <v>0.74</v>
      </c>
      <c r="P7" s="52">
        <v>109</v>
      </c>
      <c r="Q7" s="60" t="s">
        <v>187</v>
      </c>
    </row>
    <row r="8" spans="1:17" x14ac:dyDescent="0.25">
      <c r="A8" s="5" t="s">
        <v>394</v>
      </c>
      <c r="B8" s="5" t="s">
        <v>19</v>
      </c>
      <c r="C8" s="5" t="s">
        <v>20</v>
      </c>
      <c r="D8" s="5" t="s">
        <v>7</v>
      </c>
      <c r="E8" s="51">
        <v>0.91</v>
      </c>
      <c r="F8" s="52">
        <v>1531</v>
      </c>
      <c r="G8" s="51">
        <v>0.9</v>
      </c>
      <c r="H8" s="52">
        <v>446</v>
      </c>
      <c r="I8" s="51">
        <v>0.88</v>
      </c>
      <c r="J8" s="52">
        <v>307</v>
      </c>
      <c r="K8" s="51" t="s">
        <v>187</v>
      </c>
      <c r="L8" s="52" t="s">
        <v>187</v>
      </c>
      <c r="M8" s="51" t="s">
        <v>187</v>
      </c>
      <c r="N8" s="52" t="s">
        <v>187</v>
      </c>
      <c r="O8" s="51">
        <v>0.91</v>
      </c>
      <c r="P8" s="52">
        <v>2284</v>
      </c>
      <c r="Q8" s="60" t="s">
        <v>187</v>
      </c>
    </row>
    <row r="9" spans="1:17" x14ac:dyDescent="0.25">
      <c r="A9" s="5" t="s">
        <v>394</v>
      </c>
      <c r="B9" s="5" t="s">
        <v>21</v>
      </c>
      <c r="C9" s="5" t="s">
        <v>22</v>
      </c>
      <c r="D9" s="5" t="s">
        <v>7</v>
      </c>
      <c r="E9" s="51">
        <v>0.97</v>
      </c>
      <c r="F9" s="52">
        <v>261</v>
      </c>
      <c r="G9" s="51">
        <v>0.97</v>
      </c>
      <c r="H9" s="52">
        <v>184</v>
      </c>
      <c r="I9" s="51" t="s">
        <v>23</v>
      </c>
      <c r="J9" s="52">
        <v>28</v>
      </c>
      <c r="K9" s="51" t="s">
        <v>187</v>
      </c>
      <c r="L9" s="52" t="s">
        <v>187</v>
      </c>
      <c r="M9" s="51" t="s">
        <v>187</v>
      </c>
      <c r="N9" s="52" t="s">
        <v>187</v>
      </c>
      <c r="O9" s="51">
        <v>0.97</v>
      </c>
      <c r="P9" s="52">
        <v>473</v>
      </c>
      <c r="Q9" s="60" t="s">
        <v>187</v>
      </c>
    </row>
    <row r="10" spans="1:17" x14ac:dyDescent="0.25">
      <c r="A10" s="5" t="s">
        <v>109</v>
      </c>
      <c r="B10" s="5" t="s">
        <v>24</v>
      </c>
      <c r="C10" s="5" t="s">
        <v>25</v>
      </c>
      <c r="D10" s="5" t="s">
        <v>7</v>
      </c>
      <c r="E10" s="51">
        <v>0.87</v>
      </c>
      <c r="F10" s="52">
        <v>1085</v>
      </c>
      <c r="G10" s="51">
        <v>0.87</v>
      </c>
      <c r="H10" s="52">
        <v>325</v>
      </c>
      <c r="I10" s="51">
        <v>0.8</v>
      </c>
      <c r="J10" s="52">
        <v>127</v>
      </c>
      <c r="K10" s="51" t="s">
        <v>187</v>
      </c>
      <c r="L10" s="52" t="s">
        <v>187</v>
      </c>
      <c r="M10" s="54" t="s">
        <v>187</v>
      </c>
      <c r="N10" s="52" t="s">
        <v>187</v>
      </c>
      <c r="O10" s="51">
        <v>0.86</v>
      </c>
      <c r="P10" s="52">
        <v>1537</v>
      </c>
      <c r="Q10" s="60" t="s">
        <v>187</v>
      </c>
    </row>
    <row r="11" spans="1:17" x14ac:dyDescent="0.25">
      <c r="A11" s="5" t="s">
        <v>394</v>
      </c>
      <c r="B11" s="5" t="s">
        <v>19</v>
      </c>
      <c r="C11" s="5" t="s">
        <v>26</v>
      </c>
      <c r="D11" s="5" t="s">
        <v>7</v>
      </c>
      <c r="E11" s="51">
        <v>0.97</v>
      </c>
      <c r="F11" s="52">
        <v>1489</v>
      </c>
      <c r="G11" s="51" t="s">
        <v>14</v>
      </c>
      <c r="H11" s="52">
        <v>673</v>
      </c>
      <c r="I11" s="51">
        <v>0.97</v>
      </c>
      <c r="J11" s="52">
        <v>460</v>
      </c>
      <c r="K11" s="51" t="s">
        <v>187</v>
      </c>
      <c r="L11" s="52" t="s">
        <v>187</v>
      </c>
      <c r="M11" s="54" t="s">
        <v>187</v>
      </c>
      <c r="N11" s="52" t="s">
        <v>187</v>
      </c>
      <c r="O11" s="51">
        <v>0.98</v>
      </c>
      <c r="P11" s="52">
        <v>2622</v>
      </c>
      <c r="Q11" s="60" t="s">
        <v>187</v>
      </c>
    </row>
    <row r="12" spans="1:17" x14ac:dyDescent="0.25">
      <c r="A12" s="5" t="s">
        <v>393</v>
      </c>
      <c r="B12" s="5" t="s">
        <v>27</v>
      </c>
      <c r="C12" s="5" t="s">
        <v>28</v>
      </c>
      <c r="D12" s="5" t="s">
        <v>7</v>
      </c>
      <c r="E12" s="51">
        <v>0.98</v>
      </c>
      <c r="F12" s="52">
        <v>1004</v>
      </c>
      <c r="G12" s="51">
        <v>0.93</v>
      </c>
      <c r="H12" s="52">
        <v>409</v>
      </c>
      <c r="I12" s="51">
        <v>0.97</v>
      </c>
      <c r="J12" s="52">
        <v>202</v>
      </c>
      <c r="K12" s="51" t="s">
        <v>187</v>
      </c>
      <c r="L12" s="52" t="s">
        <v>187</v>
      </c>
      <c r="M12" s="53" t="s">
        <v>187</v>
      </c>
      <c r="N12" s="52" t="s">
        <v>187</v>
      </c>
      <c r="O12" s="51">
        <v>0.96</v>
      </c>
      <c r="P12" s="52">
        <v>1615</v>
      </c>
      <c r="Q12" s="60" t="s">
        <v>187</v>
      </c>
    </row>
    <row r="13" spans="1:17" x14ac:dyDescent="0.25">
      <c r="A13" s="5" t="s">
        <v>107</v>
      </c>
      <c r="B13" s="5" t="s">
        <v>176</v>
      </c>
      <c r="C13" s="5" t="s">
        <v>360</v>
      </c>
      <c r="D13" s="5" t="s">
        <v>7</v>
      </c>
      <c r="E13" s="51" t="s">
        <v>187</v>
      </c>
      <c r="F13" s="52" t="s">
        <v>187</v>
      </c>
      <c r="G13" s="51" t="s">
        <v>187</v>
      </c>
      <c r="H13" s="52" t="s">
        <v>187</v>
      </c>
      <c r="I13" s="51" t="s">
        <v>187</v>
      </c>
      <c r="J13" s="52" t="s">
        <v>187</v>
      </c>
      <c r="K13" s="51" t="s">
        <v>187</v>
      </c>
      <c r="L13" s="52" t="s">
        <v>187</v>
      </c>
      <c r="M13" s="51">
        <v>0.79</v>
      </c>
      <c r="N13" s="52">
        <v>29</v>
      </c>
      <c r="O13" s="51">
        <v>0.79</v>
      </c>
      <c r="P13" s="52">
        <v>29</v>
      </c>
      <c r="Q13" s="60" t="s">
        <v>187</v>
      </c>
    </row>
    <row r="14" spans="1:17" x14ac:dyDescent="0.25">
      <c r="A14" s="5" t="s">
        <v>394</v>
      </c>
      <c r="B14" s="5" t="s">
        <v>29</v>
      </c>
      <c r="C14" s="5" t="s">
        <v>30</v>
      </c>
      <c r="D14" s="5" t="s">
        <v>7</v>
      </c>
      <c r="E14" s="51">
        <v>0.87</v>
      </c>
      <c r="F14" s="52">
        <v>1527</v>
      </c>
      <c r="G14" s="51">
        <v>0.86</v>
      </c>
      <c r="H14" s="52">
        <v>503</v>
      </c>
      <c r="I14" s="51">
        <v>0.83</v>
      </c>
      <c r="J14" s="52">
        <v>626</v>
      </c>
      <c r="K14" s="51" t="s">
        <v>187</v>
      </c>
      <c r="L14" s="52" t="s">
        <v>187</v>
      </c>
      <c r="M14" s="53" t="s">
        <v>187</v>
      </c>
      <c r="N14" s="52" t="s">
        <v>187</v>
      </c>
      <c r="O14" s="51">
        <v>0.86</v>
      </c>
      <c r="P14" s="52">
        <v>2656</v>
      </c>
      <c r="Q14" s="60" t="s">
        <v>187</v>
      </c>
    </row>
    <row r="15" spans="1:17" x14ac:dyDescent="0.25">
      <c r="A15" s="5" t="s">
        <v>108</v>
      </c>
      <c r="B15" s="5" t="s">
        <v>31</v>
      </c>
      <c r="C15" s="5" t="s">
        <v>32</v>
      </c>
      <c r="D15" s="5" t="s">
        <v>7</v>
      </c>
      <c r="E15" s="51" t="s">
        <v>187</v>
      </c>
      <c r="F15" s="52" t="s">
        <v>187</v>
      </c>
      <c r="G15" s="51" t="s">
        <v>187</v>
      </c>
      <c r="H15" s="52" t="s">
        <v>187</v>
      </c>
      <c r="I15" s="51" t="s">
        <v>187</v>
      </c>
      <c r="J15" s="52" t="s">
        <v>187</v>
      </c>
      <c r="K15" s="51" t="s">
        <v>187</v>
      </c>
      <c r="L15" s="52" t="s">
        <v>187</v>
      </c>
      <c r="M15" s="51">
        <v>0.7</v>
      </c>
      <c r="N15" s="52">
        <v>23</v>
      </c>
      <c r="O15" s="51">
        <v>0.7</v>
      </c>
      <c r="P15" s="52">
        <v>23</v>
      </c>
      <c r="Q15" s="60" t="s">
        <v>187</v>
      </c>
    </row>
    <row r="16" spans="1:17" x14ac:dyDescent="0.25">
      <c r="A16" s="5" t="s">
        <v>393</v>
      </c>
      <c r="B16" s="5" t="s">
        <v>27</v>
      </c>
      <c r="C16" s="5" t="s">
        <v>33</v>
      </c>
      <c r="D16" s="5" t="s">
        <v>7</v>
      </c>
      <c r="E16" s="51">
        <v>0.94</v>
      </c>
      <c r="F16" s="52">
        <v>190</v>
      </c>
      <c r="G16" s="51">
        <v>0.84</v>
      </c>
      <c r="H16" s="52">
        <v>124</v>
      </c>
      <c r="I16" s="51" t="s">
        <v>34</v>
      </c>
      <c r="J16" s="52">
        <v>15</v>
      </c>
      <c r="K16" s="51" t="s">
        <v>187</v>
      </c>
      <c r="L16" s="52" t="s">
        <v>187</v>
      </c>
      <c r="M16" s="53" t="s">
        <v>187</v>
      </c>
      <c r="N16" s="52" t="s">
        <v>187</v>
      </c>
      <c r="O16" s="51">
        <v>0.9</v>
      </c>
      <c r="P16" s="52">
        <v>329</v>
      </c>
      <c r="Q16" s="60" t="s">
        <v>187</v>
      </c>
    </row>
    <row r="17" spans="1:17" x14ac:dyDescent="0.25">
      <c r="A17" s="5" t="s">
        <v>392</v>
      </c>
      <c r="B17" s="5" t="s">
        <v>8</v>
      </c>
      <c r="C17" s="5" t="s">
        <v>35</v>
      </c>
      <c r="D17" s="5" t="s">
        <v>7</v>
      </c>
      <c r="E17" s="51">
        <v>0.62</v>
      </c>
      <c r="F17" s="52">
        <v>13</v>
      </c>
      <c r="G17" s="53" t="s">
        <v>187</v>
      </c>
      <c r="H17" s="52" t="s">
        <v>187</v>
      </c>
      <c r="I17" s="51" t="s">
        <v>187</v>
      </c>
      <c r="J17" s="52" t="s">
        <v>187</v>
      </c>
      <c r="K17" s="51">
        <v>0.8</v>
      </c>
      <c r="L17" s="52">
        <v>10</v>
      </c>
      <c r="M17" s="53" t="s">
        <v>187</v>
      </c>
      <c r="N17" s="52" t="s">
        <v>187</v>
      </c>
      <c r="O17" s="51">
        <v>0.7</v>
      </c>
      <c r="P17" s="52">
        <v>23</v>
      </c>
      <c r="Q17" s="60" t="s">
        <v>187</v>
      </c>
    </row>
    <row r="18" spans="1:17" x14ac:dyDescent="0.25">
      <c r="A18" s="5" t="s">
        <v>395</v>
      </c>
      <c r="B18" s="5" t="s">
        <v>21</v>
      </c>
      <c r="C18" s="5" t="s">
        <v>36</v>
      </c>
      <c r="D18" s="5" t="s">
        <v>7</v>
      </c>
      <c r="E18" s="51">
        <v>0.94</v>
      </c>
      <c r="F18" s="52">
        <v>410</v>
      </c>
      <c r="G18" s="51">
        <v>0.93</v>
      </c>
      <c r="H18" s="52">
        <v>245</v>
      </c>
      <c r="I18" s="51" t="s">
        <v>37</v>
      </c>
      <c r="J18" s="52">
        <v>44</v>
      </c>
      <c r="K18" s="51" t="s">
        <v>187</v>
      </c>
      <c r="L18" s="52" t="s">
        <v>187</v>
      </c>
      <c r="M18" s="53" t="s">
        <v>187</v>
      </c>
      <c r="N18" s="52" t="s">
        <v>187</v>
      </c>
      <c r="O18" s="51">
        <v>0.94</v>
      </c>
      <c r="P18" s="52">
        <v>699</v>
      </c>
      <c r="Q18" s="60" t="s">
        <v>187</v>
      </c>
    </row>
    <row r="19" spans="1:17" x14ac:dyDescent="0.25">
      <c r="A19" s="5" t="s">
        <v>396</v>
      </c>
      <c r="B19" s="5" t="s">
        <v>38</v>
      </c>
      <c r="C19" s="5" t="s">
        <v>39</v>
      </c>
      <c r="D19" s="5" t="s">
        <v>7</v>
      </c>
      <c r="E19" s="51">
        <v>0.71</v>
      </c>
      <c r="F19" s="52">
        <v>108</v>
      </c>
      <c r="G19" s="51">
        <v>0.78</v>
      </c>
      <c r="H19" s="52">
        <v>18</v>
      </c>
      <c r="I19" s="51" t="s">
        <v>40</v>
      </c>
      <c r="J19" s="52">
        <v>30</v>
      </c>
      <c r="K19" s="51" t="s">
        <v>187</v>
      </c>
      <c r="L19" s="52" t="s">
        <v>187</v>
      </c>
      <c r="M19" s="53" t="s">
        <v>187</v>
      </c>
      <c r="N19" s="52" t="s">
        <v>187</v>
      </c>
      <c r="O19" s="51" t="s">
        <v>397</v>
      </c>
      <c r="P19" s="52">
        <v>156</v>
      </c>
      <c r="Q19" s="60" t="s">
        <v>187</v>
      </c>
    </row>
    <row r="20" spans="1:17" x14ac:dyDescent="0.25">
      <c r="A20" s="5" t="s">
        <v>396</v>
      </c>
      <c r="B20" s="5" t="s">
        <v>41</v>
      </c>
      <c r="C20" s="5" t="s">
        <v>42</v>
      </c>
      <c r="D20" s="5" t="s">
        <v>7</v>
      </c>
      <c r="E20" s="51">
        <v>0.85</v>
      </c>
      <c r="F20" s="52">
        <v>88</v>
      </c>
      <c r="G20" s="51">
        <v>0.74</v>
      </c>
      <c r="H20" s="52">
        <v>23</v>
      </c>
      <c r="I20" s="51">
        <v>0.82</v>
      </c>
      <c r="J20" s="52">
        <v>34</v>
      </c>
      <c r="K20" s="51" t="s">
        <v>187</v>
      </c>
      <c r="L20" s="52" t="s">
        <v>187</v>
      </c>
      <c r="M20" s="53" t="s">
        <v>187</v>
      </c>
      <c r="N20" s="52" t="s">
        <v>187</v>
      </c>
      <c r="O20" s="51">
        <v>0.83</v>
      </c>
      <c r="P20" s="52">
        <v>145</v>
      </c>
      <c r="Q20" s="60" t="s">
        <v>187</v>
      </c>
    </row>
    <row r="21" spans="1:17" x14ac:dyDescent="0.25">
      <c r="A21" s="5" t="s">
        <v>395</v>
      </c>
      <c r="B21" s="5" t="s">
        <v>43</v>
      </c>
      <c r="C21" s="5" t="s">
        <v>44</v>
      </c>
      <c r="D21" s="5" t="s">
        <v>7</v>
      </c>
      <c r="E21" s="51">
        <v>0.8</v>
      </c>
      <c r="F21" s="52">
        <v>10</v>
      </c>
      <c r="G21" s="51" t="s">
        <v>187</v>
      </c>
      <c r="H21" s="52" t="s">
        <v>187</v>
      </c>
      <c r="I21" s="51" t="s">
        <v>187</v>
      </c>
      <c r="J21" s="52" t="s">
        <v>187</v>
      </c>
      <c r="K21" s="51">
        <v>0.7</v>
      </c>
      <c r="L21" s="52">
        <v>10</v>
      </c>
      <c r="M21" s="53" t="s">
        <v>187</v>
      </c>
      <c r="N21" s="52" t="s">
        <v>187</v>
      </c>
      <c r="O21" s="51">
        <v>0.75</v>
      </c>
      <c r="P21" s="52">
        <v>20</v>
      </c>
      <c r="Q21" s="60" t="s">
        <v>187</v>
      </c>
    </row>
    <row r="22" spans="1:17" x14ac:dyDescent="0.25">
      <c r="A22" s="5" t="s">
        <v>393</v>
      </c>
      <c r="B22" s="5" t="s">
        <v>12</v>
      </c>
      <c r="C22" s="5" t="s">
        <v>45</v>
      </c>
      <c r="D22" s="5" t="s">
        <v>7</v>
      </c>
      <c r="E22" s="51">
        <v>0.94</v>
      </c>
      <c r="F22" s="52">
        <v>330</v>
      </c>
      <c r="G22" s="51">
        <v>0.88</v>
      </c>
      <c r="H22" s="52">
        <v>140</v>
      </c>
      <c r="I22" s="51">
        <v>0.82</v>
      </c>
      <c r="J22" s="52">
        <v>92</v>
      </c>
      <c r="K22" s="51" t="s">
        <v>187</v>
      </c>
      <c r="L22" s="52" t="s">
        <v>187</v>
      </c>
      <c r="M22" s="53" t="s">
        <v>187</v>
      </c>
      <c r="N22" s="52" t="s">
        <v>187</v>
      </c>
      <c r="O22" s="51">
        <v>0.91</v>
      </c>
      <c r="P22" s="52">
        <v>562</v>
      </c>
      <c r="Q22" s="60" t="s">
        <v>187</v>
      </c>
    </row>
    <row r="23" spans="1:17" x14ac:dyDescent="0.25">
      <c r="A23" s="5" t="s">
        <v>109</v>
      </c>
      <c r="B23" s="5" t="s">
        <v>24</v>
      </c>
      <c r="C23" s="5" t="s">
        <v>46</v>
      </c>
      <c r="D23" s="5" t="s">
        <v>7</v>
      </c>
      <c r="E23" s="51">
        <v>0.94</v>
      </c>
      <c r="F23" s="52">
        <v>526</v>
      </c>
      <c r="G23" s="51">
        <v>0.93</v>
      </c>
      <c r="H23" s="52">
        <v>196</v>
      </c>
      <c r="I23" s="51">
        <v>0.89</v>
      </c>
      <c r="J23" s="52">
        <v>230</v>
      </c>
      <c r="K23" s="51" t="s">
        <v>187</v>
      </c>
      <c r="L23" s="52" t="s">
        <v>187</v>
      </c>
      <c r="M23" s="53" t="s">
        <v>187</v>
      </c>
      <c r="N23" s="52" t="s">
        <v>187</v>
      </c>
      <c r="O23" s="51">
        <v>0.92</v>
      </c>
      <c r="P23" s="52">
        <v>952</v>
      </c>
      <c r="Q23" s="60" t="s">
        <v>187</v>
      </c>
    </row>
    <row r="24" spans="1:17" x14ac:dyDescent="0.25">
      <c r="A24" s="5" t="s">
        <v>395</v>
      </c>
      <c r="B24" s="5" t="s">
        <v>47</v>
      </c>
      <c r="C24" s="5" t="s">
        <v>48</v>
      </c>
      <c r="D24" s="5" t="s">
        <v>7</v>
      </c>
      <c r="E24" s="51">
        <v>0.94</v>
      </c>
      <c r="F24" s="52">
        <v>67</v>
      </c>
      <c r="G24" s="51">
        <v>0.94</v>
      </c>
      <c r="H24" s="52">
        <v>35</v>
      </c>
      <c r="I24" s="51" t="s">
        <v>49</v>
      </c>
      <c r="J24" s="52">
        <v>10</v>
      </c>
      <c r="K24" s="51" t="s">
        <v>187</v>
      </c>
      <c r="L24" s="52" t="s">
        <v>187</v>
      </c>
      <c r="M24" s="53" t="s">
        <v>187</v>
      </c>
      <c r="N24" s="52" t="s">
        <v>187</v>
      </c>
      <c r="O24" s="51" t="s">
        <v>398</v>
      </c>
      <c r="P24" s="52">
        <v>112</v>
      </c>
      <c r="Q24" s="60" t="s">
        <v>187</v>
      </c>
    </row>
    <row r="25" spans="1:17" x14ac:dyDescent="0.25">
      <c r="A25" s="5" t="s">
        <v>394</v>
      </c>
      <c r="B25" s="5" t="s">
        <v>29</v>
      </c>
      <c r="C25" s="5" t="s">
        <v>50</v>
      </c>
      <c r="D25" s="5" t="s">
        <v>7</v>
      </c>
      <c r="E25" s="51" t="s">
        <v>187</v>
      </c>
      <c r="F25" s="52" t="s">
        <v>187</v>
      </c>
      <c r="G25" s="51" t="s">
        <v>187</v>
      </c>
      <c r="H25" s="52" t="s">
        <v>187</v>
      </c>
      <c r="I25" s="51" t="s">
        <v>187</v>
      </c>
      <c r="J25" s="52" t="s">
        <v>187</v>
      </c>
      <c r="K25" s="51" t="s">
        <v>187</v>
      </c>
      <c r="L25" s="52" t="s">
        <v>187</v>
      </c>
      <c r="M25" s="51">
        <v>0.72</v>
      </c>
      <c r="N25" s="52">
        <v>29</v>
      </c>
      <c r="O25" s="51">
        <v>0.72</v>
      </c>
      <c r="P25" s="52">
        <v>29</v>
      </c>
      <c r="Q25" s="60" t="s">
        <v>187</v>
      </c>
    </row>
    <row r="26" spans="1:17" x14ac:dyDescent="0.25">
      <c r="A26" s="5" t="s">
        <v>396</v>
      </c>
      <c r="B26" s="5" t="s">
        <v>51</v>
      </c>
      <c r="C26" s="5" t="s">
        <v>52</v>
      </c>
      <c r="D26" s="5" t="s">
        <v>7</v>
      </c>
      <c r="E26" s="51">
        <v>0.92</v>
      </c>
      <c r="F26" s="52">
        <v>125</v>
      </c>
      <c r="G26" s="51">
        <v>0.81</v>
      </c>
      <c r="H26" s="52">
        <v>32</v>
      </c>
      <c r="I26" s="51">
        <v>0.81</v>
      </c>
      <c r="J26" s="52">
        <v>37</v>
      </c>
      <c r="K26" s="51" t="s">
        <v>187</v>
      </c>
      <c r="L26" s="52" t="s">
        <v>187</v>
      </c>
      <c r="M26" s="53" t="s">
        <v>187</v>
      </c>
      <c r="N26" s="52" t="s">
        <v>187</v>
      </c>
      <c r="O26" s="51">
        <v>0.88</v>
      </c>
      <c r="P26" s="52">
        <v>194</v>
      </c>
      <c r="Q26" s="60" t="s">
        <v>187</v>
      </c>
    </row>
    <row r="27" spans="1:17" x14ac:dyDescent="0.25">
      <c r="A27" s="5" t="s">
        <v>396</v>
      </c>
      <c r="B27" s="5" t="s">
        <v>51</v>
      </c>
      <c r="C27" s="5" t="s">
        <v>53</v>
      </c>
      <c r="D27" s="5" t="s">
        <v>7</v>
      </c>
      <c r="E27" s="51">
        <v>0.81</v>
      </c>
      <c r="F27" s="52">
        <v>140</v>
      </c>
      <c r="G27" s="51">
        <v>0.74</v>
      </c>
      <c r="H27" s="52">
        <v>34</v>
      </c>
      <c r="I27" s="51">
        <v>0.77</v>
      </c>
      <c r="J27" s="52">
        <v>35</v>
      </c>
      <c r="K27" s="53" t="s">
        <v>187</v>
      </c>
      <c r="L27" s="52" t="s">
        <v>187</v>
      </c>
      <c r="M27" s="53" t="s">
        <v>187</v>
      </c>
      <c r="N27" s="52" t="s">
        <v>187</v>
      </c>
      <c r="O27" s="51">
        <v>0.79</v>
      </c>
      <c r="P27" s="52">
        <v>209</v>
      </c>
      <c r="Q27" s="60" t="s">
        <v>187</v>
      </c>
    </row>
    <row r="28" spans="1:17" x14ac:dyDescent="0.25">
      <c r="A28" s="5" t="s">
        <v>109</v>
      </c>
      <c r="B28" s="5" t="s">
        <v>54</v>
      </c>
      <c r="C28" s="5" t="s">
        <v>55</v>
      </c>
      <c r="D28" s="5" t="s">
        <v>7</v>
      </c>
      <c r="E28" s="51">
        <v>0.66</v>
      </c>
      <c r="F28" s="52">
        <v>131</v>
      </c>
      <c r="G28" s="51">
        <v>0.8</v>
      </c>
      <c r="H28" s="52">
        <v>35</v>
      </c>
      <c r="I28" s="51">
        <v>0.54</v>
      </c>
      <c r="J28" s="52">
        <v>24</v>
      </c>
      <c r="K28" s="53" t="s">
        <v>187</v>
      </c>
      <c r="L28" s="52" t="s">
        <v>187</v>
      </c>
      <c r="M28" s="53" t="s">
        <v>187</v>
      </c>
      <c r="N28" s="52" t="s">
        <v>187</v>
      </c>
      <c r="O28" s="51">
        <v>0.67</v>
      </c>
      <c r="P28" s="52">
        <v>190</v>
      </c>
      <c r="Q28" s="60" t="s">
        <v>187</v>
      </c>
    </row>
    <row r="29" spans="1:17" x14ac:dyDescent="0.25">
      <c r="A29" s="5" t="s">
        <v>399</v>
      </c>
      <c r="B29" s="5" t="s">
        <v>21</v>
      </c>
      <c r="C29" s="5" t="s">
        <v>56</v>
      </c>
      <c r="D29" s="5" t="s">
        <v>7</v>
      </c>
      <c r="E29" s="51" t="s">
        <v>23</v>
      </c>
      <c r="F29" s="52">
        <v>23</v>
      </c>
      <c r="G29" s="51" t="s">
        <v>187</v>
      </c>
      <c r="H29" s="52" t="s">
        <v>187</v>
      </c>
      <c r="I29" s="51" t="s">
        <v>187</v>
      </c>
      <c r="J29" s="52" t="s">
        <v>187</v>
      </c>
      <c r="K29" s="51">
        <v>0.87</v>
      </c>
      <c r="L29" s="52">
        <v>15</v>
      </c>
      <c r="M29" s="53" t="s">
        <v>187</v>
      </c>
      <c r="N29" s="52" t="s">
        <v>187</v>
      </c>
      <c r="O29" s="51" t="s">
        <v>400</v>
      </c>
      <c r="P29" s="52">
        <v>38</v>
      </c>
      <c r="Q29" s="60" t="s">
        <v>187</v>
      </c>
    </row>
    <row r="30" spans="1:17" x14ac:dyDescent="0.25">
      <c r="A30" s="5" t="s">
        <v>109</v>
      </c>
      <c r="B30" s="5" t="s">
        <v>31</v>
      </c>
      <c r="C30" s="5" t="s">
        <v>57</v>
      </c>
      <c r="D30" s="5" t="s">
        <v>7</v>
      </c>
      <c r="E30" s="51">
        <v>0.4</v>
      </c>
      <c r="F30" s="52">
        <v>10</v>
      </c>
      <c r="G30" s="51" t="s">
        <v>187</v>
      </c>
      <c r="H30" s="52" t="s">
        <v>187</v>
      </c>
      <c r="I30" s="51" t="s">
        <v>187</v>
      </c>
      <c r="J30" s="52" t="s">
        <v>187</v>
      </c>
      <c r="K30" s="51">
        <v>0.73</v>
      </c>
      <c r="L30" s="52">
        <v>15</v>
      </c>
      <c r="M30" s="53" t="s">
        <v>187</v>
      </c>
      <c r="N30" s="52" t="s">
        <v>187</v>
      </c>
      <c r="O30" s="51">
        <v>0.6</v>
      </c>
      <c r="P30" s="52">
        <v>25</v>
      </c>
      <c r="Q30" s="60" t="s">
        <v>187</v>
      </c>
    </row>
    <row r="31" spans="1:17" x14ac:dyDescent="0.25">
      <c r="A31" s="5" t="s">
        <v>395</v>
      </c>
      <c r="B31" s="5" t="s">
        <v>21</v>
      </c>
      <c r="C31" s="5" t="s">
        <v>58</v>
      </c>
      <c r="D31" s="5" t="s">
        <v>7</v>
      </c>
      <c r="E31" s="51">
        <v>0.93</v>
      </c>
      <c r="F31" s="52">
        <v>924</v>
      </c>
      <c r="G31" s="51">
        <v>0.91</v>
      </c>
      <c r="H31" s="52">
        <v>383</v>
      </c>
      <c r="I31" s="51">
        <v>0.87</v>
      </c>
      <c r="J31" s="52">
        <v>261</v>
      </c>
      <c r="K31" s="53" t="s">
        <v>187</v>
      </c>
      <c r="L31" s="52" t="s">
        <v>187</v>
      </c>
      <c r="M31" s="53" t="s">
        <v>187</v>
      </c>
      <c r="N31" s="52" t="s">
        <v>187</v>
      </c>
      <c r="O31" s="51">
        <v>0.91</v>
      </c>
      <c r="P31" s="52">
        <v>1568</v>
      </c>
      <c r="Q31" s="60" t="s">
        <v>187</v>
      </c>
    </row>
    <row r="32" spans="1:17" x14ac:dyDescent="0.25">
      <c r="A32" s="5" t="s">
        <v>107</v>
      </c>
      <c r="B32" s="5" t="s">
        <v>59</v>
      </c>
      <c r="C32" s="5" t="s">
        <v>60</v>
      </c>
      <c r="D32" s="5" t="s">
        <v>7</v>
      </c>
      <c r="E32" s="51">
        <v>0.84</v>
      </c>
      <c r="F32" s="52">
        <v>1193</v>
      </c>
      <c r="G32" s="51">
        <v>0.79</v>
      </c>
      <c r="H32" s="52">
        <v>520</v>
      </c>
      <c r="I32" s="51">
        <v>0.76</v>
      </c>
      <c r="J32" s="52">
        <v>205</v>
      </c>
      <c r="K32" s="53" t="s">
        <v>187</v>
      </c>
      <c r="L32" s="52" t="s">
        <v>187</v>
      </c>
      <c r="M32" s="53" t="s">
        <v>187</v>
      </c>
      <c r="N32" s="52" t="s">
        <v>187</v>
      </c>
      <c r="O32" s="51">
        <v>0.82</v>
      </c>
      <c r="P32" s="52">
        <v>1918</v>
      </c>
      <c r="Q32" s="60" t="s">
        <v>187</v>
      </c>
    </row>
    <row r="33" spans="1:17" x14ac:dyDescent="0.25">
      <c r="A33" s="5" t="s">
        <v>392</v>
      </c>
      <c r="B33" s="5" t="s">
        <v>8</v>
      </c>
      <c r="C33" s="5" t="s">
        <v>61</v>
      </c>
      <c r="D33" s="5" t="s">
        <v>7</v>
      </c>
      <c r="E33" s="51">
        <v>0.87</v>
      </c>
      <c r="F33" s="52">
        <v>262</v>
      </c>
      <c r="G33" s="51">
        <v>0.82</v>
      </c>
      <c r="H33" s="52">
        <v>122</v>
      </c>
      <c r="I33" s="51">
        <v>0.71</v>
      </c>
      <c r="J33" s="52">
        <v>70</v>
      </c>
      <c r="K33" s="53" t="s">
        <v>187</v>
      </c>
      <c r="L33" s="52" t="s">
        <v>187</v>
      </c>
      <c r="M33" s="53" t="s">
        <v>187</v>
      </c>
      <c r="N33" s="52" t="s">
        <v>187</v>
      </c>
      <c r="O33" s="51">
        <v>0.83</v>
      </c>
      <c r="P33" s="52">
        <v>454</v>
      </c>
      <c r="Q33" s="60" t="s">
        <v>187</v>
      </c>
    </row>
    <row r="34" spans="1:17" x14ac:dyDescent="0.25">
      <c r="A34" s="5" t="s">
        <v>392</v>
      </c>
      <c r="B34" s="5" t="s">
        <v>8</v>
      </c>
      <c r="C34" s="5" t="s">
        <v>62</v>
      </c>
      <c r="D34" s="5" t="s">
        <v>7</v>
      </c>
      <c r="E34" s="51">
        <v>0.83</v>
      </c>
      <c r="F34" s="52">
        <v>346</v>
      </c>
      <c r="G34" s="51">
        <v>0.79</v>
      </c>
      <c r="H34" s="52">
        <v>135</v>
      </c>
      <c r="I34" s="51">
        <v>0.84</v>
      </c>
      <c r="J34" s="52">
        <v>37</v>
      </c>
      <c r="K34" s="53" t="s">
        <v>187</v>
      </c>
      <c r="L34" s="52" t="s">
        <v>187</v>
      </c>
      <c r="M34" s="53" t="s">
        <v>187</v>
      </c>
      <c r="N34" s="52" t="s">
        <v>187</v>
      </c>
      <c r="O34" s="51">
        <v>0.82</v>
      </c>
      <c r="P34" s="52">
        <v>518</v>
      </c>
      <c r="Q34" s="60" t="s">
        <v>187</v>
      </c>
    </row>
    <row r="35" spans="1:17" x14ac:dyDescent="0.25">
      <c r="A35" s="5" t="s">
        <v>107</v>
      </c>
      <c r="B35" s="5" t="s">
        <v>59</v>
      </c>
      <c r="C35" s="5" t="s">
        <v>63</v>
      </c>
      <c r="D35" s="5" t="s">
        <v>7</v>
      </c>
      <c r="E35" s="51">
        <v>0.87</v>
      </c>
      <c r="F35" s="52">
        <v>459</v>
      </c>
      <c r="G35" s="51">
        <v>0.87</v>
      </c>
      <c r="H35" s="52">
        <v>258</v>
      </c>
      <c r="I35" s="51">
        <v>0.8</v>
      </c>
      <c r="J35" s="52">
        <v>49</v>
      </c>
      <c r="K35" s="53" t="s">
        <v>187</v>
      </c>
      <c r="L35" s="52" t="s">
        <v>187</v>
      </c>
      <c r="M35" s="53" t="s">
        <v>187</v>
      </c>
      <c r="N35" s="52" t="s">
        <v>187</v>
      </c>
      <c r="O35" s="51">
        <v>0.87</v>
      </c>
      <c r="P35" s="52">
        <v>766</v>
      </c>
      <c r="Q35" s="60" t="s">
        <v>187</v>
      </c>
    </row>
    <row r="36" spans="1:17" x14ac:dyDescent="0.25">
      <c r="A36" s="5" t="s">
        <v>107</v>
      </c>
      <c r="B36" s="5" t="s">
        <v>64</v>
      </c>
      <c r="C36" s="5" t="s">
        <v>65</v>
      </c>
      <c r="D36" s="5" t="s">
        <v>7</v>
      </c>
      <c r="E36" s="51">
        <v>0.8</v>
      </c>
      <c r="F36" s="52">
        <v>76</v>
      </c>
      <c r="G36" s="51">
        <v>0.88</v>
      </c>
      <c r="H36" s="52">
        <v>26</v>
      </c>
      <c r="I36" s="51">
        <v>0.67</v>
      </c>
      <c r="J36" s="52">
        <v>18</v>
      </c>
      <c r="K36" s="53" t="s">
        <v>187</v>
      </c>
      <c r="L36" s="52" t="s">
        <v>187</v>
      </c>
      <c r="M36" s="53" t="s">
        <v>187</v>
      </c>
      <c r="N36" s="52" t="s">
        <v>187</v>
      </c>
      <c r="O36" s="51">
        <v>0.8</v>
      </c>
      <c r="P36" s="52">
        <v>120</v>
      </c>
      <c r="Q36" s="60" t="s">
        <v>187</v>
      </c>
    </row>
    <row r="37" spans="1:17" x14ac:dyDescent="0.25">
      <c r="A37" s="5" t="s">
        <v>421</v>
      </c>
      <c r="B37" s="5" t="s">
        <v>29</v>
      </c>
      <c r="C37" s="5" t="s">
        <v>66</v>
      </c>
      <c r="D37" s="5" t="s">
        <v>7</v>
      </c>
      <c r="E37" s="51">
        <v>0.98</v>
      </c>
      <c r="F37" s="52">
        <v>102</v>
      </c>
      <c r="G37" s="51" t="s">
        <v>40</v>
      </c>
      <c r="H37" s="52">
        <v>29</v>
      </c>
      <c r="I37" s="51" t="s">
        <v>14</v>
      </c>
      <c r="J37" s="52">
        <v>97</v>
      </c>
      <c r="K37" s="53" t="s">
        <v>187</v>
      </c>
      <c r="L37" s="52" t="s">
        <v>187</v>
      </c>
      <c r="M37" s="53" t="s">
        <v>187</v>
      </c>
      <c r="N37" s="52" t="s">
        <v>187</v>
      </c>
      <c r="O37" s="51">
        <v>0.99</v>
      </c>
      <c r="P37" s="52">
        <v>228</v>
      </c>
      <c r="Q37" s="60" t="s">
        <v>187</v>
      </c>
    </row>
    <row r="38" spans="1:17" x14ac:dyDescent="0.25">
      <c r="A38" s="5" t="s">
        <v>395</v>
      </c>
      <c r="B38" s="5" t="s">
        <v>43</v>
      </c>
      <c r="C38" s="5" t="s">
        <v>67</v>
      </c>
      <c r="D38" s="5" t="s">
        <v>7</v>
      </c>
      <c r="E38" s="51">
        <v>0.96</v>
      </c>
      <c r="F38" s="52">
        <v>72</v>
      </c>
      <c r="G38" s="51" t="s">
        <v>187</v>
      </c>
      <c r="H38" s="52" t="s">
        <v>187</v>
      </c>
      <c r="I38" s="51" t="s">
        <v>187</v>
      </c>
      <c r="J38" s="52" t="s">
        <v>187</v>
      </c>
      <c r="K38" s="51">
        <v>0.89</v>
      </c>
      <c r="L38" s="52">
        <v>53</v>
      </c>
      <c r="M38" s="53" t="s">
        <v>187</v>
      </c>
      <c r="N38" s="52" t="s">
        <v>187</v>
      </c>
      <c r="O38" s="51">
        <v>0.93</v>
      </c>
      <c r="P38" s="52">
        <v>125</v>
      </c>
      <c r="Q38" s="60" t="s">
        <v>187</v>
      </c>
    </row>
    <row r="39" spans="1:17" x14ac:dyDescent="0.25">
      <c r="A39" s="5" t="s">
        <v>113</v>
      </c>
      <c r="B39" s="5" t="s">
        <v>17</v>
      </c>
      <c r="C39" s="5" t="s">
        <v>68</v>
      </c>
      <c r="D39" s="5" t="s">
        <v>7</v>
      </c>
      <c r="E39" s="51">
        <v>0.76</v>
      </c>
      <c r="F39" s="52">
        <v>225</v>
      </c>
      <c r="G39" s="51">
        <v>0.68</v>
      </c>
      <c r="H39" s="52">
        <v>110</v>
      </c>
      <c r="I39" s="51" t="s">
        <v>69</v>
      </c>
      <c r="J39" s="52">
        <v>18</v>
      </c>
      <c r="K39" s="53" t="s">
        <v>187</v>
      </c>
      <c r="L39" s="52" t="s">
        <v>187</v>
      </c>
      <c r="M39" s="53" t="s">
        <v>187</v>
      </c>
      <c r="N39" s="52" t="s">
        <v>187</v>
      </c>
      <c r="O39" s="51">
        <v>0.75</v>
      </c>
      <c r="P39" s="52">
        <v>353</v>
      </c>
      <c r="Q39" s="60" t="s">
        <v>187</v>
      </c>
    </row>
    <row r="40" spans="1:17" x14ac:dyDescent="0.25">
      <c r="A40" s="5" t="s">
        <v>108</v>
      </c>
      <c r="B40" s="5" t="s">
        <v>70</v>
      </c>
      <c r="C40" s="5" t="s">
        <v>71</v>
      </c>
      <c r="D40" s="5" t="s">
        <v>7</v>
      </c>
      <c r="E40" s="51">
        <v>0.83</v>
      </c>
      <c r="F40" s="52">
        <v>66</v>
      </c>
      <c r="G40" s="51">
        <v>0.85</v>
      </c>
      <c r="H40" s="52">
        <v>48</v>
      </c>
      <c r="I40" s="51">
        <v>0.76</v>
      </c>
      <c r="J40" s="52">
        <v>21</v>
      </c>
      <c r="K40" s="53" t="s">
        <v>187</v>
      </c>
      <c r="L40" s="52" t="s">
        <v>187</v>
      </c>
      <c r="M40" s="53" t="s">
        <v>187</v>
      </c>
      <c r="N40" s="52" t="s">
        <v>187</v>
      </c>
      <c r="O40" s="51">
        <v>0.83</v>
      </c>
      <c r="P40" s="52">
        <v>135</v>
      </c>
      <c r="Q40" s="60" t="s">
        <v>187</v>
      </c>
    </row>
    <row r="41" spans="1:17" x14ac:dyDescent="0.25">
      <c r="A41" s="5" t="s">
        <v>394</v>
      </c>
      <c r="B41" s="5" t="s">
        <v>29</v>
      </c>
      <c r="C41" s="5" t="s">
        <v>72</v>
      </c>
      <c r="D41" s="5" t="s">
        <v>7</v>
      </c>
      <c r="E41" s="51">
        <v>0.94</v>
      </c>
      <c r="F41" s="52">
        <v>1010</v>
      </c>
      <c r="G41" s="51">
        <v>0.94</v>
      </c>
      <c r="H41" s="52">
        <v>376</v>
      </c>
      <c r="I41" s="51">
        <v>0.9</v>
      </c>
      <c r="J41" s="52">
        <v>408</v>
      </c>
      <c r="K41" s="53" t="s">
        <v>187</v>
      </c>
      <c r="L41" s="52" t="s">
        <v>187</v>
      </c>
      <c r="M41" s="53" t="s">
        <v>187</v>
      </c>
      <c r="N41" s="52" t="s">
        <v>187</v>
      </c>
      <c r="O41" s="51">
        <v>0.93</v>
      </c>
      <c r="P41" s="52">
        <v>1794</v>
      </c>
      <c r="Q41" s="60" t="s">
        <v>187</v>
      </c>
    </row>
    <row r="42" spans="1:17" x14ac:dyDescent="0.25">
      <c r="A42" s="5" t="s">
        <v>107</v>
      </c>
      <c r="B42" s="5" t="s">
        <v>73</v>
      </c>
      <c r="C42" s="5" t="s">
        <v>74</v>
      </c>
      <c r="D42" s="5" t="s">
        <v>7</v>
      </c>
      <c r="E42" s="51">
        <v>0.84</v>
      </c>
      <c r="F42" s="52">
        <v>50</v>
      </c>
      <c r="G42" s="51">
        <v>0.79</v>
      </c>
      <c r="H42" s="52">
        <v>28</v>
      </c>
      <c r="I42" s="51">
        <v>0.84</v>
      </c>
      <c r="J42" s="52">
        <v>19</v>
      </c>
      <c r="K42" s="53" t="s">
        <v>187</v>
      </c>
      <c r="L42" s="52" t="s">
        <v>187</v>
      </c>
      <c r="M42" s="53" t="s">
        <v>187</v>
      </c>
      <c r="N42" s="52" t="s">
        <v>187</v>
      </c>
      <c r="O42" s="51">
        <v>0.82</v>
      </c>
      <c r="P42" s="52">
        <v>97</v>
      </c>
      <c r="Q42" s="60" t="s">
        <v>187</v>
      </c>
    </row>
    <row r="43" spans="1:17" x14ac:dyDescent="0.25">
      <c r="A43" s="5" t="s">
        <v>113</v>
      </c>
      <c r="B43" s="5" t="s">
        <v>75</v>
      </c>
      <c r="C43" s="5" t="s">
        <v>76</v>
      </c>
      <c r="D43" s="5" t="s">
        <v>7</v>
      </c>
      <c r="E43" s="51">
        <v>0.8</v>
      </c>
      <c r="F43" s="52">
        <v>103</v>
      </c>
      <c r="G43" s="51">
        <v>0.82</v>
      </c>
      <c r="H43" s="52">
        <v>67</v>
      </c>
      <c r="I43" s="51">
        <v>0.92</v>
      </c>
      <c r="J43" s="52">
        <v>25</v>
      </c>
      <c r="K43" s="53" t="s">
        <v>187</v>
      </c>
      <c r="L43" s="52" t="s">
        <v>187</v>
      </c>
      <c r="M43" s="53" t="s">
        <v>187</v>
      </c>
      <c r="N43" s="52" t="s">
        <v>187</v>
      </c>
      <c r="O43" s="51">
        <v>0.82</v>
      </c>
      <c r="P43" s="52">
        <v>195</v>
      </c>
      <c r="Q43" s="60" t="s">
        <v>187</v>
      </c>
    </row>
    <row r="44" spans="1:17" x14ac:dyDescent="0.25">
      <c r="A44" s="5" t="s">
        <v>107</v>
      </c>
      <c r="B44" s="5" t="s">
        <v>73</v>
      </c>
      <c r="C44" s="5" t="s">
        <v>77</v>
      </c>
      <c r="D44" s="5" t="s">
        <v>7</v>
      </c>
      <c r="E44" s="51">
        <v>0.87</v>
      </c>
      <c r="F44" s="52">
        <v>23</v>
      </c>
      <c r="G44" s="51" t="s">
        <v>187</v>
      </c>
      <c r="H44" s="52" t="s">
        <v>187</v>
      </c>
      <c r="I44" s="51" t="s">
        <v>187</v>
      </c>
      <c r="J44" s="52" t="s">
        <v>187</v>
      </c>
      <c r="K44" s="53" t="s">
        <v>69</v>
      </c>
      <c r="L44" s="52">
        <v>17</v>
      </c>
      <c r="M44" s="53" t="s">
        <v>187</v>
      </c>
      <c r="N44" s="52" t="s">
        <v>187</v>
      </c>
      <c r="O44" s="51" t="s">
        <v>401</v>
      </c>
      <c r="P44" s="52">
        <v>40</v>
      </c>
      <c r="Q44" s="60" t="s">
        <v>187</v>
      </c>
    </row>
    <row r="45" spans="1:17" x14ac:dyDescent="0.25">
      <c r="A45" s="5" t="s">
        <v>107</v>
      </c>
      <c r="B45" s="5" t="s">
        <v>64</v>
      </c>
      <c r="C45" s="5" t="s">
        <v>78</v>
      </c>
      <c r="D45" s="5" t="s">
        <v>7</v>
      </c>
      <c r="E45" s="51">
        <v>0.7</v>
      </c>
      <c r="F45" s="52">
        <v>20</v>
      </c>
      <c r="G45" s="51" t="s">
        <v>187</v>
      </c>
      <c r="H45" s="52" t="s">
        <v>187</v>
      </c>
      <c r="I45" s="51" t="s">
        <v>187</v>
      </c>
      <c r="J45" s="52" t="s">
        <v>187</v>
      </c>
      <c r="K45" s="51">
        <v>0.82</v>
      </c>
      <c r="L45" s="52">
        <v>11</v>
      </c>
      <c r="M45" s="53" t="s">
        <v>187</v>
      </c>
      <c r="N45" s="52" t="s">
        <v>187</v>
      </c>
      <c r="O45" s="51">
        <v>0.74</v>
      </c>
      <c r="P45" s="52">
        <v>31</v>
      </c>
      <c r="Q45" s="60" t="s">
        <v>187</v>
      </c>
    </row>
    <row r="46" spans="1:17" x14ac:dyDescent="0.25">
      <c r="A46" s="5" t="s">
        <v>113</v>
      </c>
      <c r="B46" s="5" t="s">
        <v>75</v>
      </c>
      <c r="C46" s="5" t="s">
        <v>79</v>
      </c>
      <c r="D46" s="5" t="s">
        <v>7</v>
      </c>
      <c r="E46" s="51">
        <v>0.81</v>
      </c>
      <c r="F46" s="52">
        <v>69</v>
      </c>
      <c r="G46" s="51">
        <v>0.77</v>
      </c>
      <c r="H46" s="52">
        <v>30</v>
      </c>
      <c r="I46" s="51">
        <v>0.56000000000000005</v>
      </c>
      <c r="J46" s="52">
        <v>34</v>
      </c>
      <c r="K46" s="53" t="s">
        <v>187</v>
      </c>
      <c r="L46" s="52" t="s">
        <v>187</v>
      </c>
      <c r="M46" s="53" t="s">
        <v>187</v>
      </c>
      <c r="N46" s="52" t="s">
        <v>187</v>
      </c>
      <c r="O46" s="51">
        <v>0.74</v>
      </c>
      <c r="P46" s="52">
        <v>133</v>
      </c>
      <c r="Q46" s="60" t="s">
        <v>187</v>
      </c>
    </row>
    <row r="47" spans="1:17" x14ac:dyDescent="0.25">
      <c r="A47" s="5" t="s">
        <v>107</v>
      </c>
      <c r="B47" s="5" t="s">
        <v>64</v>
      </c>
      <c r="C47" s="5" t="s">
        <v>80</v>
      </c>
      <c r="D47" s="5" t="s">
        <v>7</v>
      </c>
      <c r="E47" s="51">
        <v>0.76</v>
      </c>
      <c r="F47" s="52">
        <v>210</v>
      </c>
      <c r="G47" s="51">
        <v>0.78</v>
      </c>
      <c r="H47" s="52">
        <v>55</v>
      </c>
      <c r="I47" s="51">
        <v>0.67</v>
      </c>
      <c r="J47" s="52">
        <v>54</v>
      </c>
      <c r="K47" s="53" t="s">
        <v>187</v>
      </c>
      <c r="L47" s="52" t="s">
        <v>187</v>
      </c>
      <c r="M47" s="53" t="s">
        <v>187</v>
      </c>
      <c r="N47" s="52" t="s">
        <v>187</v>
      </c>
      <c r="O47" s="51">
        <v>0.75</v>
      </c>
      <c r="P47" s="52">
        <v>319</v>
      </c>
      <c r="Q47" s="60" t="s">
        <v>187</v>
      </c>
    </row>
    <row r="48" spans="1:17" x14ac:dyDescent="0.25">
      <c r="A48" s="5" t="s">
        <v>393</v>
      </c>
      <c r="B48" s="5" t="s">
        <v>12</v>
      </c>
      <c r="C48" s="5" t="s">
        <v>81</v>
      </c>
      <c r="D48" s="5" t="s">
        <v>7</v>
      </c>
      <c r="E48" s="51">
        <v>0.89</v>
      </c>
      <c r="F48" s="52">
        <v>55</v>
      </c>
      <c r="G48" s="51">
        <v>0.82</v>
      </c>
      <c r="H48" s="52">
        <v>17</v>
      </c>
      <c r="I48" s="51">
        <v>0.69</v>
      </c>
      <c r="J48" s="52">
        <v>26</v>
      </c>
      <c r="K48" s="53" t="s">
        <v>187</v>
      </c>
      <c r="L48" s="52" t="s">
        <v>187</v>
      </c>
      <c r="M48" s="53" t="s">
        <v>187</v>
      </c>
      <c r="N48" s="52" t="s">
        <v>187</v>
      </c>
      <c r="O48" s="51">
        <v>0.83</v>
      </c>
      <c r="P48" s="52">
        <v>98</v>
      </c>
      <c r="Q48" s="60" t="s">
        <v>187</v>
      </c>
    </row>
    <row r="49" spans="1:17" x14ac:dyDescent="0.25">
      <c r="A49" s="5" t="s">
        <v>393</v>
      </c>
      <c r="B49" s="5" t="s">
        <v>12</v>
      </c>
      <c r="C49" s="5" t="s">
        <v>82</v>
      </c>
      <c r="D49" s="5" t="s">
        <v>7</v>
      </c>
      <c r="E49" s="51" t="s">
        <v>37</v>
      </c>
      <c r="F49" s="52">
        <v>43</v>
      </c>
      <c r="G49" s="51">
        <v>0.6</v>
      </c>
      <c r="H49" s="52">
        <v>10</v>
      </c>
      <c r="I49" s="51" t="s">
        <v>69</v>
      </c>
      <c r="J49" s="52">
        <v>18</v>
      </c>
      <c r="K49" s="53" t="s">
        <v>187</v>
      </c>
      <c r="L49" s="52" t="s">
        <v>187</v>
      </c>
      <c r="M49" s="53" t="s">
        <v>187</v>
      </c>
      <c r="N49" s="52" t="s">
        <v>187</v>
      </c>
      <c r="O49" s="51" t="s">
        <v>402</v>
      </c>
      <c r="P49" s="52">
        <v>71</v>
      </c>
      <c r="Q49" s="60" t="s">
        <v>187</v>
      </c>
    </row>
    <row r="50" spans="1:17" x14ac:dyDescent="0.25">
      <c r="A50" s="5" t="s">
        <v>392</v>
      </c>
      <c r="B50" s="5" t="s">
        <v>5</v>
      </c>
      <c r="C50" s="5" t="s">
        <v>83</v>
      </c>
      <c r="D50" s="5" t="s">
        <v>7</v>
      </c>
      <c r="E50" s="51" t="s">
        <v>187</v>
      </c>
      <c r="F50" s="52" t="s">
        <v>187</v>
      </c>
      <c r="G50" s="51" t="s">
        <v>187</v>
      </c>
      <c r="H50" s="52" t="s">
        <v>187</v>
      </c>
      <c r="I50" s="51" t="s">
        <v>187</v>
      </c>
      <c r="J50" s="52" t="s">
        <v>187</v>
      </c>
      <c r="K50" s="53" t="s">
        <v>187</v>
      </c>
      <c r="L50" s="52" t="s">
        <v>187</v>
      </c>
      <c r="M50" s="51">
        <v>0.84</v>
      </c>
      <c r="N50" s="52">
        <v>32</v>
      </c>
      <c r="O50" s="51">
        <v>0.84</v>
      </c>
      <c r="P50" s="52">
        <v>32</v>
      </c>
      <c r="Q50" s="60" t="s">
        <v>187</v>
      </c>
    </row>
    <row r="51" spans="1:17" x14ac:dyDescent="0.25">
      <c r="A51" s="5" t="s">
        <v>396</v>
      </c>
      <c r="B51" s="5" t="s">
        <v>84</v>
      </c>
      <c r="C51" s="5" t="s">
        <v>85</v>
      </c>
      <c r="D51" s="5" t="s">
        <v>7</v>
      </c>
      <c r="E51" s="51">
        <v>0.68</v>
      </c>
      <c r="F51" s="52">
        <v>25</v>
      </c>
      <c r="G51" s="51" t="s">
        <v>187</v>
      </c>
      <c r="H51" s="52" t="s">
        <v>187</v>
      </c>
      <c r="I51" s="51" t="s">
        <v>187</v>
      </c>
      <c r="J51" s="52" t="s">
        <v>187</v>
      </c>
      <c r="K51" s="51">
        <v>0.78</v>
      </c>
      <c r="L51" s="52">
        <v>18</v>
      </c>
      <c r="M51" s="53" t="s">
        <v>187</v>
      </c>
      <c r="N51" s="52" t="s">
        <v>187</v>
      </c>
      <c r="O51" s="51">
        <v>0.72</v>
      </c>
      <c r="P51" s="52">
        <v>43</v>
      </c>
      <c r="Q51" s="60" t="s">
        <v>187</v>
      </c>
    </row>
    <row r="52" spans="1:17" x14ac:dyDescent="0.25">
      <c r="A52" s="5" t="s">
        <v>393</v>
      </c>
      <c r="B52" s="5" t="s">
        <v>86</v>
      </c>
      <c r="C52" s="5" t="s">
        <v>87</v>
      </c>
      <c r="D52" s="5" t="s">
        <v>7</v>
      </c>
      <c r="E52" s="51">
        <v>0.91</v>
      </c>
      <c r="F52" s="52">
        <v>88</v>
      </c>
      <c r="G52" s="51">
        <v>0.94</v>
      </c>
      <c r="H52" s="52">
        <v>36</v>
      </c>
      <c r="I52" s="51">
        <v>0.88</v>
      </c>
      <c r="J52" s="52">
        <v>16</v>
      </c>
      <c r="K52" s="53" t="s">
        <v>187</v>
      </c>
      <c r="L52" s="52" t="s">
        <v>187</v>
      </c>
      <c r="M52" s="53" t="s">
        <v>187</v>
      </c>
      <c r="N52" s="52" t="s">
        <v>187</v>
      </c>
      <c r="O52" s="51">
        <v>0.91</v>
      </c>
      <c r="P52" s="52">
        <v>140</v>
      </c>
      <c r="Q52" s="60" t="s">
        <v>187</v>
      </c>
    </row>
    <row r="53" spans="1:17" x14ac:dyDescent="0.25">
      <c r="A53" s="5" t="s">
        <v>395</v>
      </c>
      <c r="B53" s="5" t="s">
        <v>47</v>
      </c>
      <c r="C53" s="5" t="s">
        <v>88</v>
      </c>
      <c r="D53" s="5" t="s">
        <v>7</v>
      </c>
      <c r="E53" s="51">
        <v>0.95</v>
      </c>
      <c r="F53" s="52">
        <v>62</v>
      </c>
      <c r="G53" s="51" t="s">
        <v>187</v>
      </c>
      <c r="H53" s="52" t="s">
        <v>187</v>
      </c>
      <c r="I53" s="51" t="s">
        <v>187</v>
      </c>
      <c r="J53" s="52" t="s">
        <v>187</v>
      </c>
      <c r="K53" s="51">
        <v>0.76</v>
      </c>
      <c r="L53" s="52">
        <v>33</v>
      </c>
      <c r="M53" s="53" t="s">
        <v>187</v>
      </c>
      <c r="N53" s="52" t="s">
        <v>187</v>
      </c>
      <c r="O53" s="51">
        <v>0.88</v>
      </c>
      <c r="P53" s="52">
        <v>95</v>
      </c>
      <c r="Q53" s="60" t="s">
        <v>187</v>
      </c>
    </row>
    <row r="54" spans="1:17" x14ac:dyDescent="0.25">
      <c r="A54" s="5" t="s">
        <v>107</v>
      </c>
      <c r="B54" s="5" t="s">
        <v>10</v>
      </c>
      <c r="C54" s="5" t="s">
        <v>89</v>
      </c>
      <c r="D54" s="5" t="s">
        <v>7</v>
      </c>
      <c r="E54" s="51">
        <v>0.86</v>
      </c>
      <c r="F54" s="52">
        <v>22</v>
      </c>
      <c r="G54" s="53" t="s">
        <v>187</v>
      </c>
      <c r="H54" s="52" t="s">
        <v>187</v>
      </c>
      <c r="I54" s="51" t="s">
        <v>187</v>
      </c>
      <c r="J54" s="52" t="s">
        <v>187</v>
      </c>
      <c r="K54" s="51">
        <v>0.75</v>
      </c>
      <c r="L54" s="52">
        <v>16</v>
      </c>
      <c r="M54" s="53" t="s">
        <v>187</v>
      </c>
      <c r="N54" s="52" t="s">
        <v>187</v>
      </c>
      <c r="O54" s="51">
        <v>0.82</v>
      </c>
      <c r="P54" s="52">
        <v>38</v>
      </c>
      <c r="Q54" s="60" t="s">
        <v>187</v>
      </c>
    </row>
    <row r="55" spans="1:17" x14ac:dyDescent="0.25">
      <c r="A55" s="5" t="s">
        <v>107</v>
      </c>
      <c r="B55" s="5" t="s">
        <v>90</v>
      </c>
      <c r="C55" s="5" t="s">
        <v>91</v>
      </c>
      <c r="D55" s="5" t="s">
        <v>7</v>
      </c>
      <c r="E55" s="51">
        <v>0.81</v>
      </c>
      <c r="F55" s="52">
        <v>26</v>
      </c>
      <c r="G55" s="51" t="s">
        <v>187</v>
      </c>
      <c r="H55" s="52" t="s">
        <v>187</v>
      </c>
      <c r="I55" s="51" t="s">
        <v>187</v>
      </c>
      <c r="J55" s="52" t="s">
        <v>187</v>
      </c>
      <c r="K55" s="51">
        <v>0.56000000000000005</v>
      </c>
      <c r="L55" s="52">
        <v>25</v>
      </c>
      <c r="M55" s="53" t="s">
        <v>187</v>
      </c>
      <c r="N55" s="52" t="s">
        <v>187</v>
      </c>
      <c r="O55" s="51">
        <v>0.69</v>
      </c>
      <c r="P55" s="52">
        <v>51</v>
      </c>
      <c r="Q55" s="60" t="s">
        <v>187</v>
      </c>
    </row>
    <row r="56" spans="1:17" x14ac:dyDescent="0.25">
      <c r="A56" s="5" t="s">
        <v>107</v>
      </c>
      <c r="B56" s="5" t="s">
        <v>92</v>
      </c>
      <c r="C56" s="5" t="s">
        <v>93</v>
      </c>
      <c r="D56" s="5" t="s">
        <v>7</v>
      </c>
      <c r="E56" s="51">
        <v>0.5</v>
      </c>
      <c r="F56" s="52">
        <v>34</v>
      </c>
      <c r="G56" s="51">
        <v>0.39</v>
      </c>
      <c r="H56" s="52">
        <v>18</v>
      </c>
      <c r="I56" s="51" t="s">
        <v>69</v>
      </c>
      <c r="J56" s="52">
        <v>16</v>
      </c>
      <c r="K56" s="53" t="s">
        <v>187</v>
      </c>
      <c r="L56" s="52" t="s">
        <v>187</v>
      </c>
      <c r="M56" s="53" t="s">
        <v>187</v>
      </c>
      <c r="N56" s="52" t="s">
        <v>187</v>
      </c>
      <c r="O56" s="51" t="s">
        <v>403</v>
      </c>
      <c r="P56" s="52">
        <v>68</v>
      </c>
      <c r="Q56" s="60" t="s">
        <v>187</v>
      </c>
    </row>
    <row r="57" spans="1:17" x14ac:dyDescent="0.25">
      <c r="A57" s="5" t="s">
        <v>108</v>
      </c>
      <c r="B57" s="5" t="s">
        <v>70</v>
      </c>
      <c r="C57" s="5" t="s">
        <v>404</v>
      </c>
      <c r="D57" s="5" t="s">
        <v>7</v>
      </c>
      <c r="E57" s="51">
        <v>0.78</v>
      </c>
      <c r="F57" s="52">
        <v>18</v>
      </c>
      <c r="G57" s="51" t="s">
        <v>187</v>
      </c>
      <c r="H57" s="52" t="s">
        <v>187</v>
      </c>
      <c r="I57" s="51" t="s">
        <v>187</v>
      </c>
      <c r="J57" s="52" t="s">
        <v>187</v>
      </c>
      <c r="K57" s="53" t="s">
        <v>185</v>
      </c>
      <c r="L57" s="52">
        <v>13</v>
      </c>
      <c r="M57" s="51" t="s">
        <v>187</v>
      </c>
      <c r="N57" s="52" t="s">
        <v>187</v>
      </c>
      <c r="O57" s="51" t="s">
        <v>405</v>
      </c>
      <c r="P57" s="52">
        <v>31</v>
      </c>
      <c r="Q57" s="60" t="s">
        <v>187</v>
      </c>
    </row>
    <row r="58" spans="1:17" x14ac:dyDescent="0.25">
      <c r="A58" s="5" t="s">
        <v>393</v>
      </c>
      <c r="B58" s="5" t="s">
        <v>15</v>
      </c>
      <c r="C58" s="5" t="s">
        <v>94</v>
      </c>
      <c r="D58" s="5" t="s">
        <v>7</v>
      </c>
      <c r="E58" s="51">
        <v>0.86</v>
      </c>
      <c r="F58" s="52">
        <v>42</v>
      </c>
      <c r="G58" s="53" t="s">
        <v>187</v>
      </c>
      <c r="H58" s="52" t="s">
        <v>187</v>
      </c>
      <c r="I58" s="51" t="s">
        <v>187</v>
      </c>
      <c r="J58" s="52" t="s">
        <v>187</v>
      </c>
      <c r="K58" s="51">
        <v>0.68</v>
      </c>
      <c r="L58" s="52">
        <v>31</v>
      </c>
      <c r="M58" s="51" t="s">
        <v>187</v>
      </c>
      <c r="N58" s="52" t="s">
        <v>187</v>
      </c>
      <c r="O58" s="51">
        <v>0.78</v>
      </c>
      <c r="P58" s="52">
        <v>73</v>
      </c>
      <c r="Q58" s="60" t="s">
        <v>187</v>
      </c>
    </row>
    <row r="59" spans="1:17" x14ac:dyDescent="0.25">
      <c r="A59" s="5" t="s">
        <v>107</v>
      </c>
      <c r="B59" s="5" t="s">
        <v>10</v>
      </c>
      <c r="C59" s="5" t="s">
        <v>95</v>
      </c>
      <c r="D59" s="5" t="s">
        <v>7</v>
      </c>
      <c r="E59" s="51">
        <v>0.84</v>
      </c>
      <c r="F59" s="52">
        <v>56</v>
      </c>
      <c r="G59" s="51">
        <v>0.7</v>
      </c>
      <c r="H59" s="52">
        <v>27</v>
      </c>
      <c r="I59" s="51">
        <v>0.85</v>
      </c>
      <c r="J59" s="52">
        <v>20</v>
      </c>
      <c r="K59" s="53" t="s">
        <v>187</v>
      </c>
      <c r="L59" s="52" t="s">
        <v>187</v>
      </c>
      <c r="M59" s="51" t="s">
        <v>187</v>
      </c>
      <c r="N59" s="52" t="s">
        <v>187</v>
      </c>
      <c r="O59" s="51">
        <v>0.81</v>
      </c>
      <c r="P59" s="52">
        <v>103</v>
      </c>
      <c r="Q59" s="60" t="s">
        <v>187</v>
      </c>
    </row>
    <row r="60" spans="1:17" x14ac:dyDescent="0.25">
      <c r="A60" s="5" t="s">
        <v>113</v>
      </c>
      <c r="B60" s="5" t="s">
        <v>96</v>
      </c>
      <c r="C60" s="5" t="s">
        <v>97</v>
      </c>
      <c r="D60" s="5" t="s">
        <v>7</v>
      </c>
      <c r="E60" s="51">
        <v>0.89</v>
      </c>
      <c r="F60" s="52">
        <v>35</v>
      </c>
      <c r="G60" s="51">
        <v>0.79</v>
      </c>
      <c r="H60" s="52">
        <v>14</v>
      </c>
      <c r="I60" s="51">
        <v>0.71</v>
      </c>
      <c r="J60" s="52">
        <v>17</v>
      </c>
      <c r="K60" s="53" t="s">
        <v>187</v>
      </c>
      <c r="L60" s="52" t="s">
        <v>187</v>
      </c>
      <c r="M60" s="51" t="s">
        <v>187</v>
      </c>
      <c r="N60" s="52" t="s">
        <v>187</v>
      </c>
      <c r="O60" s="51">
        <v>0.82</v>
      </c>
      <c r="P60" s="52">
        <v>66</v>
      </c>
      <c r="Q60" s="60" t="s">
        <v>187</v>
      </c>
    </row>
    <row r="61" spans="1:17" x14ac:dyDescent="0.25">
      <c r="A61" s="5" t="s">
        <v>107</v>
      </c>
      <c r="B61" s="5" t="s">
        <v>59</v>
      </c>
      <c r="C61" s="5" t="s">
        <v>98</v>
      </c>
      <c r="D61" s="5" t="s">
        <v>7</v>
      </c>
      <c r="E61" s="51">
        <v>0.76</v>
      </c>
      <c r="F61" s="52">
        <v>175</v>
      </c>
      <c r="G61" s="51">
        <v>0.69</v>
      </c>
      <c r="H61" s="52">
        <v>87</v>
      </c>
      <c r="I61" s="51">
        <v>0.73</v>
      </c>
      <c r="J61" s="52">
        <v>11</v>
      </c>
      <c r="K61" s="53" t="s">
        <v>187</v>
      </c>
      <c r="L61" s="52" t="s">
        <v>187</v>
      </c>
      <c r="M61" s="51" t="s">
        <v>187</v>
      </c>
      <c r="N61" s="52" t="s">
        <v>187</v>
      </c>
      <c r="O61" s="51">
        <v>0.74</v>
      </c>
      <c r="P61" s="52">
        <v>273</v>
      </c>
      <c r="Q61" s="60" t="s">
        <v>187</v>
      </c>
    </row>
    <row r="62" spans="1:17" x14ac:dyDescent="0.25">
      <c r="A62" s="5" t="s">
        <v>394</v>
      </c>
      <c r="B62" s="5" t="s">
        <v>29</v>
      </c>
      <c r="C62" s="5" t="s">
        <v>99</v>
      </c>
      <c r="D62" s="5" t="s">
        <v>7</v>
      </c>
      <c r="E62" s="51">
        <v>0.89</v>
      </c>
      <c r="F62" s="52">
        <v>165</v>
      </c>
      <c r="G62" s="51" t="s">
        <v>40</v>
      </c>
      <c r="H62" s="52">
        <v>31</v>
      </c>
      <c r="I62" s="51">
        <v>0.88</v>
      </c>
      <c r="J62" s="52">
        <v>41</v>
      </c>
      <c r="K62" s="53" t="s">
        <v>187</v>
      </c>
      <c r="L62" s="52" t="s">
        <v>187</v>
      </c>
      <c r="M62" s="51" t="s">
        <v>187</v>
      </c>
      <c r="N62" s="52" t="s">
        <v>187</v>
      </c>
      <c r="O62" s="51">
        <v>0.9</v>
      </c>
      <c r="P62" s="52">
        <v>237</v>
      </c>
      <c r="Q62" s="60" t="s">
        <v>187</v>
      </c>
    </row>
    <row r="63" spans="1:17" x14ac:dyDescent="0.25">
      <c r="A63" s="5" t="s">
        <v>113</v>
      </c>
      <c r="B63" s="5" t="s">
        <v>75</v>
      </c>
      <c r="C63" s="5" t="s">
        <v>100</v>
      </c>
      <c r="D63" s="5" t="s">
        <v>7</v>
      </c>
      <c r="E63" s="51" t="s">
        <v>187</v>
      </c>
      <c r="F63" s="52" t="s">
        <v>187</v>
      </c>
      <c r="G63" s="51" t="s">
        <v>187</v>
      </c>
      <c r="H63" s="52" t="s">
        <v>187</v>
      </c>
      <c r="I63" s="51" t="s">
        <v>187</v>
      </c>
      <c r="J63" s="52" t="s">
        <v>187</v>
      </c>
      <c r="K63" s="53" t="s">
        <v>187</v>
      </c>
      <c r="L63" s="52" t="s">
        <v>187</v>
      </c>
      <c r="M63" s="51">
        <v>0.6</v>
      </c>
      <c r="N63" s="52">
        <v>10</v>
      </c>
      <c r="O63" s="51">
        <v>0.6</v>
      </c>
      <c r="P63" s="52">
        <v>10</v>
      </c>
      <c r="Q63" s="60" t="s">
        <v>187</v>
      </c>
    </row>
    <row r="64" spans="1:17" x14ac:dyDescent="0.25">
      <c r="A64" s="5" t="s">
        <v>107</v>
      </c>
      <c r="B64" s="5" t="s">
        <v>59</v>
      </c>
      <c r="C64" s="5" t="s">
        <v>101</v>
      </c>
      <c r="D64" s="5" t="s">
        <v>7</v>
      </c>
      <c r="E64" s="51">
        <v>0.79</v>
      </c>
      <c r="F64" s="52">
        <v>355</v>
      </c>
      <c r="G64" s="51">
        <v>0.86</v>
      </c>
      <c r="H64" s="52">
        <v>140</v>
      </c>
      <c r="I64" s="51">
        <v>0.73</v>
      </c>
      <c r="J64" s="52">
        <v>79</v>
      </c>
      <c r="K64" s="53" t="s">
        <v>187</v>
      </c>
      <c r="L64" s="52" t="s">
        <v>187</v>
      </c>
      <c r="M64" s="51" t="s">
        <v>187</v>
      </c>
      <c r="N64" s="52" t="s">
        <v>187</v>
      </c>
      <c r="O64" s="51">
        <v>0.8</v>
      </c>
      <c r="P64" s="52">
        <v>574</v>
      </c>
      <c r="Q64" s="60" t="s">
        <v>187</v>
      </c>
    </row>
    <row r="65" spans="1:17" x14ac:dyDescent="0.25">
      <c r="A65" s="5" t="s">
        <v>108</v>
      </c>
      <c r="B65" s="5" t="s">
        <v>102</v>
      </c>
      <c r="C65" s="5" t="s">
        <v>103</v>
      </c>
      <c r="D65" s="5" t="s">
        <v>7</v>
      </c>
      <c r="E65" s="51">
        <v>0.83</v>
      </c>
      <c r="F65" s="52">
        <v>278</v>
      </c>
      <c r="G65" s="51">
        <v>0.77</v>
      </c>
      <c r="H65" s="52">
        <v>142</v>
      </c>
      <c r="I65" s="51">
        <v>0.82</v>
      </c>
      <c r="J65" s="52">
        <v>17</v>
      </c>
      <c r="K65" s="53" t="s">
        <v>187</v>
      </c>
      <c r="L65" s="52" t="s">
        <v>187</v>
      </c>
      <c r="M65" s="51" t="s">
        <v>187</v>
      </c>
      <c r="N65" s="52" t="s">
        <v>187</v>
      </c>
      <c r="O65" s="51">
        <v>0.81</v>
      </c>
      <c r="P65" s="52">
        <v>437</v>
      </c>
      <c r="Q65" s="60" t="s">
        <v>187</v>
      </c>
    </row>
    <row r="66" spans="1:17" x14ac:dyDescent="0.25">
      <c r="A66" s="5" t="s">
        <v>396</v>
      </c>
      <c r="B66" s="5" t="s">
        <v>41</v>
      </c>
      <c r="C66" s="5" t="s">
        <v>104</v>
      </c>
      <c r="D66" s="5" t="s">
        <v>7</v>
      </c>
      <c r="E66" s="51">
        <v>0.82</v>
      </c>
      <c r="F66" s="52">
        <v>565</v>
      </c>
      <c r="G66" s="51">
        <v>0.79</v>
      </c>
      <c r="H66" s="52">
        <v>195</v>
      </c>
      <c r="I66" s="51">
        <v>0.88</v>
      </c>
      <c r="J66" s="52">
        <v>52</v>
      </c>
      <c r="K66" s="53" t="s">
        <v>187</v>
      </c>
      <c r="L66" s="52" t="s">
        <v>187</v>
      </c>
      <c r="M66" s="51" t="s">
        <v>187</v>
      </c>
      <c r="N66" s="52" t="s">
        <v>187</v>
      </c>
      <c r="O66" s="51">
        <v>0.82</v>
      </c>
      <c r="P66" s="52">
        <v>812</v>
      </c>
      <c r="Q66" s="60" t="s">
        <v>187</v>
      </c>
    </row>
    <row r="67" spans="1:17" x14ac:dyDescent="0.25">
      <c r="A67" s="5" t="s">
        <v>394</v>
      </c>
      <c r="B67" s="5" t="s">
        <v>29</v>
      </c>
      <c r="C67" s="5" t="s">
        <v>105</v>
      </c>
      <c r="D67" s="5" t="s">
        <v>7</v>
      </c>
      <c r="E67" s="51">
        <v>0.86</v>
      </c>
      <c r="F67" s="52">
        <v>130</v>
      </c>
      <c r="G67" s="51">
        <v>0.69</v>
      </c>
      <c r="H67" s="52">
        <v>52</v>
      </c>
      <c r="I67" s="51">
        <v>0.74</v>
      </c>
      <c r="J67" s="52">
        <v>46</v>
      </c>
      <c r="K67" s="53" t="s">
        <v>187</v>
      </c>
      <c r="L67" s="52" t="s">
        <v>187</v>
      </c>
      <c r="M67" s="51" t="s">
        <v>187</v>
      </c>
      <c r="N67" s="52" t="s">
        <v>187</v>
      </c>
      <c r="O67" s="51">
        <v>0.8</v>
      </c>
      <c r="P67" s="52">
        <v>228</v>
      </c>
      <c r="Q67" s="60" t="s">
        <v>187</v>
      </c>
    </row>
    <row r="68" spans="1:17" x14ac:dyDescent="0.25">
      <c r="A68" s="5" t="s">
        <v>393</v>
      </c>
      <c r="B68" s="5" t="s">
        <v>15</v>
      </c>
      <c r="C68" s="5" t="s">
        <v>106</v>
      </c>
      <c r="D68" s="5" t="s">
        <v>7</v>
      </c>
      <c r="E68" s="51">
        <v>0.97</v>
      </c>
      <c r="F68" s="52">
        <v>1705</v>
      </c>
      <c r="G68" s="51">
        <v>0.95</v>
      </c>
      <c r="H68" s="52">
        <v>859</v>
      </c>
      <c r="I68" s="51" t="s">
        <v>14</v>
      </c>
      <c r="J68" s="52">
        <v>213</v>
      </c>
      <c r="K68" s="53" t="s">
        <v>187</v>
      </c>
      <c r="L68" s="52" t="s">
        <v>187</v>
      </c>
      <c r="M68" s="51" t="s">
        <v>187</v>
      </c>
      <c r="N68" s="52" t="s">
        <v>187</v>
      </c>
      <c r="O68" s="51">
        <v>0.96</v>
      </c>
      <c r="P68" s="52">
        <v>2777</v>
      </c>
      <c r="Q68" s="60" t="s">
        <v>187</v>
      </c>
    </row>
    <row r="69" spans="1:17" x14ac:dyDescent="0.25">
      <c r="A69" s="5" t="s">
        <v>107</v>
      </c>
      <c r="B69" s="5" t="s">
        <v>59</v>
      </c>
      <c r="C69" s="5" t="s">
        <v>107</v>
      </c>
      <c r="D69" s="5" t="s">
        <v>7</v>
      </c>
      <c r="E69" s="51" t="s">
        <v>187</v>
      </c>
      <c r="F69" s="52" t="s">
        <v>187</v>
      </c>
      <c r="G69" s="51" t="s">
        <v>187</v>
      </c>
      <c r="H69" s="52" t="s">
        <v>187</v>
      </c>
      <c r="I69" s="51" t="s">
        <v>187</v>
      </c>
      <c r="J69" s="52" t="s">
        <v>187</v>
      </c>
      <c r="K69" s="53" t="s">
        <v>187</v>
      </c>
      <c r="L69" s="52" t="s">
        <v>187</v>
      </c>
      <c r="M69" s="51">
        <v>0.93</v>
      </c>
      <c r="N69" s="52">
        <v>174</v>
      </c>
      <c r="O69" s="51">
        <v>0.93</v>
      </c>
      <c r="P69" s="52">
        <v>174</v>
      </c>
      <c r="Q69" s="60" t="s">
        <v>187</v>
      </c>
    </row>
    <row r="70" spans="1:17" x14ac:dyDescent="0.25">
      <c r="A70" s="5" t="s">
        <v>108</v>
      </c>
      <c r="B70" s="5" t="s">
        <v>102</v>
      </c>
      <c r="C70" s="5" t="s">
        <v>108</v>
      </c>
      <c r="D70" s="5" t="s">
        <v>7</v>
      </c>
      <c r="E70" s="51" t="s">
        <v>187</v>
      </c>
      <c r="F70" s="52" t="s">
        <v>187</v>
      </c>
      <c r="G70" s="51" t="s">
        <v>187</v>
      </c>
      <c r="H70" s="52" t="s">
        <v>187</v>
      </c>
      <c r="I70" s="51" t="s">
        <v>187</v>
      </c>
      <c r="J70" s="52" t="s">
        <v>187</v>
      </c>
      <c r="K70" s="53" t="s">
        <v>187</v>
      </c>
      <c r="L70" s="52" t="s">
        <v>187</v>
      </c>
      <c r="M70" s="51">
        <v>0.87</v>
      </c>
      <c r="N70" s="52">
        <v>190</v>
      </c>
      <c r="O70" s="51">
        <v>0.87</v>
      </c>
      <c r="P70" s="52">
        <v>190</v>
      </c>
      <c r="Q70" s="60" t="s">
        <v>187</v>
      </c>
    </row>
    <row r="71" spans="1:17" x14ac:dyDescent="0.25">
      <c r="A71" s="5" t="s">
        <v>109</v>
      </c>
      <c r="B71" s="5" t="s">
        <v>24</v>
      </c>
      <c r="C71" s="5" t="s">
        <v>109</v>
      </c>
      <c r="D71" s="5" t="s">
        <v>7</v>
      </c>
      <c r="E71" s="53" t="s">
        <v>187</v>
      </c>
      <c r="F71" s="52" t="s">
        <v>187</v>
      </c>
      <c r="G71" s="51" t="s">
        <v>187</v>
      </c>
      <c r="H71" s="52" t="s">
        <v>187</v>
      </c>
      <c r="I71" s="51" t="s">
        <v>187</v>
      </c>
      <c r="J71" s="52" t="s">
        <v>187</v>
      </c>
      <c r="K71" s="53" t="s">
        <v>187</v>
      </c>
      <c r="L71" s="52" t="s">
        <v>187</v>
      </c>
      <c r="M71" s="51">
        <v>0.87</v>
      </c>
      <c r="N71" s="52">
        <v>636</v>
      </c>
      <c r="O71" s="51">
        <v>0.87</v>
      </c>
      <c r="P71" s="52">
        <v>636</v>
      </c>
      <c r="Q71" s="60" t="s">
        <v>187</v>
      </c>
    </row>
    <row r="72" spans="1:17" x14ac:dyDescent="0.25">
      <c r="A72" s="5" t="s">
        <v>110</v>
      </c>
      <c r="B72" s="5" t="s">
        <v>142</v>
      </c>
      <c r="C72" s="5" t="s">
        <v>110</v>
      </c>
      <c r="D72" s="5" t="s">
        <v>7</v>
      </c>
      <c r="E72" s="51" t="s">
        <v>187</v>
      </c>
      <c r="F72" s="52" t="s">
        <v>187</v>
      </c>
      <c r="G72" s="51" t="s">
        <v>187</v>
      </c>
      <c r="H72" s="52" t="s">
        <v>187</v>
      </c>
      <c r="I72" s="51" t="s">
        <v>187</v>
      </c>
      <c r="J72" s="52" t="s">
        <v>187</v>
      </c>
      <c r="K72" s="53" t="s">
        <v>187</v>
      </c>
      <c r="L72" s="52" t="s">
        <v>187</v>
      </c>
      <c r="M72" s="51">
        <v>0.95</v>
      </c>
      <c r="N72" s="52">
        <v>363</v>
      </c>
      <c r="O72" s="51">
        <v>0.95</v>
      </c>
      <c r="P72" s="52">
        <v>363</v>
      </c>
      <c r="Q72" s="60" t="s">
        <v>187</v>
      </c>
    </row>
    <row r="73" spans="1:17" x14ac:dyDescent="0.25">
      <c r="A73" s="5" t="s">
        <v>111</v>
      </c>
      <c r="B73" s="5" t="s">
        <v>21</v>
      </c>
      <c r="C73" s="5" t="s">
        <v>111</v>
      </c>
      <c r="D73" s="5" t="s">
        <v>7</v>
      </c>
      <c r="E73" s="51" t="s">
        <v>187</v>
      </c>
      <c r="F73" s="52" t="s">
        <v>187</v>
      </c>
      <c r="G73" s="51" t="s">
        <v>187</v>
      </c>
      <c r="H73" s="52" t="s">
        <v>187</v>
      </c>
      <c r="I73" s="51" t="s">
        <v>187</v>
      </c>
      <c r="J73" s="52" t="s">
        <v>187</v>
      </c>
      <c r="K73" s="53" t="s">
        <v>187</v>
      </c>
      <c r="L73" s="52" t="s">
        <v>187</v>
      </c>
      <c r="M73" s="51">
        <v>0.88</v>
      </c>
      <c r="N73" s="52">
        <v>192</v>
      </c>
      <c r="O73" s="51">
        <v>0.88</v>
      </c>
      <c r="P73" s="52">
        <v>192</v>
      </c>
      <c r="Q73" s="60" t="s">
        <v>187</v>
      </c>
    </row>
    <row r="74" spans="1:17" x14ac:dyDescent="0.25">
      <c r="A74" s="5" t="s">
        <v>112</v>
      </c>
      <c r="B74" s="5" t="s">
        <v>19</v>
      </c>
      <c r="C74" s="5" t="s">
        <v>112</v>
      </c>
      <c r="D74" s="5" t="s">
        <v>7</v>
      </c>
      <c r="E74" s="51" t="s">
        <v>187</v>
      </c>
      <c r="F74" s="52" t="s">
        <v>187</v>
      </c>
      <c r="G74" s="51" t="s">
        <v>187</v>
      </c>
      <c r="H74" s="52" t="s">
        <v>187</v>
      </c>
      <c r="I74" s="51" t="s">
        <v>187</v>
      </c>
      <c r="J74" s="52" t="s">
        <v>187</v>
      </c>
      <c r="K74" s="53" t="s">
        <v>187</v>
      </c>
      <c r="L74" s="52" t="s">
        <v>187</v>
      </c>
      <c r="M74" s="51">
        <v>0.95</v>
      </c>
      <c r="N74" s="52">
        <v>413</v>
      </c>
      <c r="O74" s="51">
        <v>0.95</v>
      </c>
      <c r="P74" s="52">
        <v>413</v>
      </c>
      <c r="Q74" s="60" t="s">
        <v>187</v>
      </c>
    </row>
    <row r="75" spans="1:17" x14ac:dyDescent="0.25">
      <c r="A75" s="5" t="s">
        <v>113</v>
      </c>
      <c r="B75" s="5" t="s">
        <v>156</v>
      </c>
      <c r="C75" s="5" t="s">
        <v>113</v>
      </c>
      <c r="D75" s="5" t="s">
        <v>7</v>
      </c>
      <c r="E75" s="51" t="s">
        <v>187</v>
      </c>
      <c r="F75" s="52" t="s">
        <v>187</v>
      </c>
      <c r="G75" s="51" t="s">
        <v>187</v>
      </c>
      <c r="H75" s="52" t="s">
        <v>187</v>
      </c>
      <c r="I75" s="51" t="s">
        <v>187</v>
      </c>
      <c r="J75" s="52" t="s">
        <v>187</v>
      </c>
      <c r="K75" s="53" t="s">
        <v>187</v>
      </c>
      <c r="L75" s="52" t="s">
        <v>187</v>
      </c>
      <c r="M75" s="51">
        <v>0.88</v>
      </c>
      <c r="N75" s="52">
        <v>215</v>
      </c>
      <c r="O75" s="51">
        <v>0.88</v>
      </c>
      <c r="P75" s="52">
        <v>215</v>
      </c>
      <c r="Q75" s="60" t="s">
        <v>187</v>
      </c>
    </row>
    <row r="76" spans="1:17" x14ac:dyDescent="0.25">
      <c r="A76" s="5" t="s">
        <v>114</v>
      </c>
      <c r="B76" s="5" t="s">
        <v>51</v>
      </c>
      <c r="C76" s="5" t="s">
        <v>114</v>
      </c>
      <c r="D76" s="5" t="s">
        <v>7</v>
      </c>
      <c r="E76" s="51" t="s">
        <v>187</v>
      </c>
      <c r="F76" s="52" t="s">
        <v>187</v>
      </c>
      <c r="G76" s="51" t="s">
        <v>187</v>
      </c>
      <c r="H76" s="52" t="s">
        <v>187</v>
      </c>
      <c r="I76" s="51" t="s">
        <v>187</v>
      </c>
      <c r="J76" s="52" t="s">
        <v>187</v>
      </c>
      <c r="K76" s="53" t="s">
        <v>187</v>
      </c>
      <c r="L76" s="52" t="s">
        <v>187</v>
      </c>
      <c r="M76" s="51">
        <v>0.82</v>
      </c>
      <c r="N76" s="52">
        <v>136</v>
      </c>
      <c r="O76" s="51">
        <v>0.82</v>
      </c>
      <c r="P76" s="52">
        <v>136</v>
      </c>
      <c r="Q76" s="60" t="s">
        <v>187</v>
      </c>
    </row>
    <row r="77" spans="1:17" x14ac:dyDescent="0.25">
      <c r="A77" s="5" t="s">
        <v>115</v>
      </c>
      <c r="B77" s="5" t="s">
        <v>12</v>
      </c>
      <c r="C77" s="5" t="s">
        <v>115</v>
      </c>
      <c r="D77" s="5" t="s">
        <v>7</v>
      </c>
      <c r="E77" s="51" t="s">
        <v>187</v>
      </c>
      <c r="F77" s="52" t="s">
        <v>187</v>
      </c>
      <c r="G77" s="51" t="s">
        <v>187</v>
      </c>
      <c r="H77" s="52" t="s">
        <v>187</v>
      </c>
      <c r="I77" s="53" t="s">
        <v>187</v>
      </c>
      <c r="J77" s="52" t="s">
        <v>187</v>
      </c>
      <c r="K77" s="51" t="s">
        <v>187</v>
      </c>
      <c r="L77" s="52" t="s">
        <v>187</v>
      </c>
      <c r="M77" s="51">
        <v>0.93</v>
      </c>
      <c r="N77" s="52">
        <v>200</v>
      </c>
      <c r="O77" s="51">
        <v>0.93</v>
      </c>
      <c r="P77" s="52">
        <v>200</v>
      </c>
      <c r="Q77" s="60" t="s">
        <v>187</v>
      </c>
    </row>
    <row r="78" spans="1:17" x14ac:dyDescent="0.25">
      <c r="A78" s="5" t="s">
        <v>108</v>
      </c>
      <c r="B78" s="5" t="s">
        <v>70</v>
      </c>
      <c r="C78" s="5" t="s">
        <v>116</v>
      </c>
      <c r="D78" s="5" t="s">
        <v>7</v>
      </c>
      <c r="E78" s="51">
        <v>0.87</v>
      </c>
      <c r="F78" s="52">
        <v>295</v>
      </c>
      <c r="G78" s="51">
        <v>0.6</v>
      </c>
      <c r="H78" s="52">
        <v>50</v>
      </c>
      <c r="I78" s="51">
        <v>0.8</v>
      </c>
      <c r="J78" s="52">
        <v>69</v>
      </c>
      <c r="K78" s="51" t="s">
        <v>187</v>
      </c>
      <c r="L78" s="52" t="s">
        <v>187</v>
      </c>
      <c r="M78" s="51" t="s">
        <v>187</v>
      </c>
      <c r="N78" s="52" t="s">
        <v>187</v>
      </c>
      <c r="O78" s="51">
        <v>0.83</v>
      </c>
      <c r="P78" s="52">
        <v>414</v>
      </c>
      <c r="Q78" s="60" t="s">
        <v>187</v>
      </c>
    </row>
    <row r="79" spans="1:17" x14ac:dyDescent="0.25">
      <c r="A79" s="5" t="s">
        <v>392</v>
      </c>
      <c r="B79" s="5" t="s">
        <v>5</v>
      </c>
      <c r="C79" s="5" t="s">
        <v>117</v>
      </c>
      <c r="D79" s="5" t="s">
        <v>7</v>
      </c>
      <c r="E79" s="51">
        <v>0.91</v>
      </c>
      <c r="F79" s="52">
        <v>141</v>
      </c>
      <c r="G79" s="51">
        <v>0.81</v>
      </c>
      <c r="H79" s="52">
        <v>97</v>
      </c>
      <c r="I79" s="51">
        <v>0.8</v>
      </c>
      <c r="J79" s="52">
        <v>35</v>
      </c>
      <c r="K79" s="51" t="s">
        <v>187</v>
      </c>
      <c r="L79" s="52" t="s">
        <v>187</v>
      </c>
      <c r="M79" s="51" t="s">
        <v>187</v>
      </c>
      <c r="N79" s="52" t="s">
        <v>187</v>
      </c>
      <c r="O79" s="51">
        <v>0.86</v>
      </c>
      <c r="P79" s="52">
        <v>273</v>
      </c>
      <c r="Q79" s="60" t="s">
        <v>187</v>
      </c>
    </row>
    <row r="80" spans="1:17" x14ac:dyDescent="0.25">
      <c r="A80" s="5" t="s">
        <v>107</v>
      </c>
      <c r="B80" s="5" t="s">
        <v>73</v>
      </c>
      <c r="C80" s="5" t="s">
        <v>118</v>
      </c>
      <c r="D80" s="5" t="s">
        <v>7</v>
      </c>
      <c r="E80" s="51">
        <v>0.74</v>
      </c>
      <c r="F80" s="52">
        <v>19</v>
      </c>
      <c r="G80" s="51" t="s">
        <v>187</v>
      </c>
      <c r="H80" s="52" t="s">
        <v>187</v>
      </c>
      <c r="I80" s="51" t="s">
        <v>187</v>
      </c>
      <c r="J80" s="52" t="s">
        <v>187</v>
      </c>
      <c r="K80" s="51">
        <v>0.5</v>
      </c>
      <c r="L80" s="52">
        <v>22</v>
      </c>
      <c r="M80" s="51" t="s">
        <v>187</v>
      </c>
      <c r="N80" s="52" t="s">
        <v>187</v>
      </c>
      <c r="O80" s="51">
        <v>0.61</v>
      </c>
      <c r="P80" s="52">
        <v>41</v>
      </c>
      <c r="Q80" s="60" t="s">
        <v>187</v>
      </c>
    </row>
    <row r="81" spans="1:17" x14ac:dyDescent="0.25">
      <c r="A81" s="5" t="s">
        <v>396</v>
      </c>
      <c r="B81" s="5" t="s">
        <v>51</v>
      </c>
      <c r="C81" s="5" t="s">
        <v>361</v>
      </c>
      <c r="D81" s="5" t="s">
        <v>7</v>
      </c>
      <c r="E81" s="51">
        <v>0.76</v>
      </c>
      <c r="F81" s="52">
        <v>37</v>
      </c>
      <c r="G81" s="51">
        <v>0.71</v>
      </c>
      <c r="H81" s="52">
        <v>14</v>
      </c>
      <c r="I81" s="51">
        <v>0.54</v>
      </c>
      <c r="J81" s="52">
        <v>13</v>
      </c>
      <c r="K81" s="51" t="s">
        <v>187</v>
      </c>
      <c r="L81" s="52" t="s">
        <v>187</v>
      </c>
      <c r="M81" s="51" t="s">
        <v>187</v>
      </c>
      <c r="N81" s="52" t="s">
        <v>187</v>
      </c>
      <c r="O81" s="51">
        <v>0.7</v>
      </c>
      <c r="P81" s="52">
        <v>64</v>
      </c>
      <c r="Q81" s="60" t="s">
        <v>187</v>
      </c>
    </row>
    <row r="82" spans="1:17" x14ac:dyDescent="0.25">
      <c r="A82" s="5" t="s">
        <v>394</v>
      </c>
      <c r="B82" s="5" t="s">
        <v>19</v>
      </c>
      <c r="C82" s="5" t="s">
        <v>119</v>
      </c>
      <c r="D82" s="5" t="s">
        <v>7</v>
      </c>
      <c r="E82" s="51">
        <v>0.87</v>
      </c>
      <c r="F82" s="52">
        <v>364</v>
      </c>
      <c r="G82" s="51">
        <v>0.68</v>
      </c>
      <c r="H82" s="52">
        <v>185</v>
      </c>
      <c r="I82" s="51">
        <v>0.62</v>
      </c>
      <c r="J82" s="52">
        <v>89</v>
      </c>
      <c r="K82" s="51" t="s">
        <v>187</v>
      </c>
      <c r="L82" s="52" t="s">
        <v>187</v>
      </c>
      <c r="M82" s="53" t="s">
        <v>187</v>
      </c>
      <c r="N82" s="52" t="s">
        <v>187</v>
      </c>
      <c r="O82" s="51">
        <v>0.78</v>
      </c>
      <c r="P82" s="52">
        <v>638</v>
      </c>
      <c r="Q82" s="60" t="s">
        <v>187</v>
      </c>
    </row>
    <row r="83" spans="1:17" x14ac:dyDescent="0.25">
      <c r="A83" s="5" t="s">
        <v>396</v>
      </c>
      <c r="B83" s="5" t="s">
        <v>84</v>
      </c>
      <c r="C83" s="5" t="s">
        <v>370</v>
      </c>
      <c r="D83" s="5" t="s">
        <v>7</v>
      </c>
      <c r="E83" s="51">
        <v>0.72</v>
      </c>
      <c r="F83" s="52">
        <v>216</v>
      </c>
      <c r="G83" s="51">
        <v>0.73</v>
      </c>
      <c r="H83" s="52">
        <v>70</v>
      </c>
      <c r="I83" s="51">
        <v>0.7</v>
      </c>
      <c r="J83" s="52">
        <v>63</v>
      </c>
      <c r="K83" s="51" t="s">
        <v>187</v>
      </c>
      <c r="L83" s="52" t="s">
        <v>187</v>
      </c>
      <c r="M83" s="53" t="s">
        <v>187</v>
      </c>
      <c r="N83" s="52" t="s">
        <v>187</v>
      </c>
      <c r="O83" s="51">
        <v>0.72</v>
      </c>
      <c r="P83" s="52">
        <v>349</v>
      </c>
      <c r="Q83" s="60" t="s">
        <v>187</v>
      </c>
    </row>
    <row r="84" spans="1:17" x14ac:dyDescent="0.25">
      <c r="A84" s="5" t="s">
        <v>392</v>
      </c>
      <c r="B84" s="5" t="s">
        <v>8</v>
      </c>
      <c r="C84" s="5" t="s">
        <v>120</v>
      </c>
      <c r="D84" s="5" t="s">
        <v>7</v>
      </c>
      <c r="E84" s="51" t="s">
        <v>187</v>
      </c>
      <c r="F84" s="52" t="s">
        <v>187</v>
      </c>
      <c r="G84" s="51" t="s">
        <v>187</v>
      </c>
      <c r="H84" s="52" t="s">
        <v>187</v>
      </c>
      <c r="I84" s="51" t="s">
        <v>187</v>
      </c>
      <c r="J84" s="52" t="s">
        <v>187</v>
      </c>
      <c r="K84" s="51" t="s">
        <v>187</v>
      </c>
      <c r="L84" s="52" t="s">
        <v>187</v>
      </c>
      <c r="M84" s="51">
        <v>0.57999999999999996</v>
      </c>
      <c r="N84" s="52">
        <v>12</v>
      </c>
      <c r="O84" s="51">
        <v>0.57999999999999996</v>
      </c>
      <c r="P84" s="52">
        <v>12</v>
      </c>
      <c r="Q84" s="60" t="s">
        <v>187</v>
      </c>
    </row>
    <row r="85" spans="1:17" x14ac:dyDescent="0.25">
      <c r="A85" s="5" t="s">
        <v>393</v>
      </c>
      <c r="B85" s="5" t="s">
        <v>15</v>
      </c>
      <c r="C85" s="5" t="s">
        <v>121</v>
      </c>
      <c r="D85" s="5" t="s">
        <v>7</v>
      </c>
      <c r="E85" s="51">
        <v>0.96</v>
      </c>
      <c r="F85" s="52">
        <v>1616</v>
      </c>
      <c r="G85" s="51">
        <v>0.94</v>
      </c>
      <c r="H85" s="52">
        <v>497</v>
      </c>
      <c r="I85" s="51">
        <v>0.95</v>
      </c>
      <c r="J85" s="52">
        <v>460</v>
      </c>
      <c r="K85" s="51" t="s">
        <v>187</v>
      </c>
      <c r="L85" s="52" t="s">
        <v>187</v>
      </c>
      <c r="M85" s="51" t="s">
        <v>187</v>
      </c>
      <c r="N85" s="52" t="s">
        <v>187</v>
      </c>
      <c r="O85" s="51">
        <v>0.96</v>
      </c>
      <c r="P85" s="52">
        <v>2573</v>
      </c>
      <c r="Q85" s="60" t="s">
        <v>187</v>
      </c>
    </row>
    <row r="86" spans="1:17" x14ac:dyDescent="0.25">
      <c r="A86" s="5" t="s">
        <v>109</v>
      </c>
      <c r="B86" s="5" t="s">
        <v>24</v>
      </c>
      <c r="C86" s="5" t="s">
        <v>122</v>
      </c>
      <c r="D86" s="5" t="s">
        <v>7</v>
      </c>
      <c r="E86" s="51">
        <v>0.93</v>
      </c>
      <c r="F86" s="52">
        <v>2273</v>
      </c>
      <c r="G86" s="51">
        <v>0.94</v>
      </c>
      <c r="H86" s="52">
        <v>636</v>
      </c>
      <c r="I86" s="51">
        <v>0.89</v>
      </c>
      <c r="J86" s="52">
        <v>540</v>
      </c>
      <c r="K86" s="51" t="s">
        <v>187</v>
      </c>
      <c r="L86" s="52" t="s">
        <v>187</v>
      </c>
      <c r="M86" s="53" t="s">
        <v>187</v>
      </c>
      <c r="N86" s="52" t="s">
        <v>187</v>
      </c>
      <c r="O86" s="51">
        <v>0.93</v>
      </c>
      <c r="P86" s="52">
        <v>3449</v>
      </c>
      <c r="Q86" s="60" t="s">
        <v>187</v>
      </c>
    </row>
    <row r="87" spans="1:17" x14ac:dyDescent="0.25">
      <c r="A87" s="5" t="s">
        <v>107</v>
      </c>
      <c r="B87" s="5" t="s">
        <v>64</v>
      </c>
      <c r="C87" s="5" t="s">
        <v>371</v>
      </c>
      <c r="D87" s="5" t="s">
        <v>7</v>
      </c>
      <c r="E87" s="51" t="s">
        <v>187</v>
      </c>
      <c r="F87" s="52" t="s">
        <v>187</v>
      </c>
      <c r="G87" s="51" t="s">
        <v>187</v>
      </c>
      <c r="H87" s="52" t="s">
        <v>187</v>
      </c>
      <c r="I87" s="51" t="s">
        <v>187</v>
      </c>
      <c r="J87" s="52" t="s">
        <v>187</v>
      </c>
      <c r="K87" s="51" t="s">
        <v>187</v>
      </c>
      <c r="L87" s="52" t="s">
        <v>187</v>
      </c>
      <c r="M87" s="51">
        <v>0.65</v>
      </c>
      <c r="N87" s="52">
        <v>17</v>
      </c>
      <c r="O87" s="51">
        <v>0.65</v>
      </c>
      <c r="P87" s="52">
        <v>17</v>
      </c>
      <c r="Q87" s="60" t="s">
        <v>187</v>
      </c>
    </row>
    <row r="88" spans="1:17" x14ac:dyDescent="0.25">
      <c r="A88" s="5" t="s">
        <v>394</v>
      </c>
      <c r="B88" s="5" t="s">
        <v>19</v>
      </c>
      <c r="C88" s="5" t="s">
        <v>123</v>
      </c>
      <c r="D88" s="5" t="s">
        <v>7</v>
      </c>
      <c r="E88" s="51">
        <v>0.95</v>
      </c>
      <c r="F88" s="52">
        <v>1834</v>
      </c>
      <c r="G88" s="51">
        <v>0.9</v>
      </c>
      <c r="H88" s="52">
        <v>692</v>
      </c>
      <c r="I88" s="51">
        <v>0.82</v>
      </c>
      <c r="J88" s="52">
        <v>359</v>
      </c>
      <c r="K88" s="51" t="s">
        <v>187</v>
      </c>
      <c r="L88" s="52" t="s">
        <v>187</v>
      </c>
      <c r="M88" s="53" t="s">
        <v>187</v>
      </c>
      <c r="N88" s="52" t="s">
        <v>187</v>
      </c>
      <c r="O88" s="51">
        <v>0.92</v>
      </c>
      <c r="P88" s="52">
        <v>2885</v>
      </c>
      <c r="Q88" s="60" t="s">
        <v>187</v>
      </c>
    </row>
    <row r="89" spans="1:17" x14ac:dyDescent="0.25">
      <c r="A89" s="5" t="s">
        <v>393</v>
      </c>
      <c r="B89" s="5" t="s">
        <v>27</v>
      </c>
      <c r="C89" s="5" t="s">
        <v>124</v>
      </c>
      <c r="D89" s="5" t="s">
        <v>7</v>
      </c>
      <c r="E89" s="51">
        <v>0.92</v>
      </c>
      <c r="F89" s="52">
        <v>442</v>
      </c>
      <c r="G89" s="51">
        <v>0.86</v>
      </c>
      <c r="H89" s="52">
        <v>184</v>
      </c>
      <c r="I89" s="51">
        <v>0.66</v>
      </c>
      <c r="J89" s="52">
        <v>44</v>
      </c>
      <c r="K89" s="51" t="s">
        <v>187</v>
      </c>
      <c r="L89" s="52" t="s">
        <v>187</v>
      </c>
      <c r="M89" s="53" t="s">
        <v>187</v>
      </c>
      <c r="N89" s="52" t="s">
        <v>187</v>
      </c>
      <c r="O89" s="51">
        <v>0.88</v>
      </c>
      <c r="P89" s="52">
        <v>670</v>
      </c>
      <c r="Q89" s="60" t="s">
        <v>187</v>
      </c>
    </row>
    <row r="90" spans="1:17" x14ac:dyDescent="0.25">
      <c r="A90" s="5" t="s">
        <v>394</v>
      </c>
      <c r="B90" s="5" t="s">
        <v>29</v>
      </c>
      <c r="C90" s="5" t="s">
        <v>125</v>
      </c>
      <c r="D90" s="5" t="s">
        <v>7</v>
      </c>
      <c r="E90" s="51">
        <v>0.91</v>
      </c>
      <c r="F90" s="52">
        <v>297</v>
      </c>
      <c r="G90" s="51">
        <v>0.91</v>
      </c>
      <c r="H90" s="52">
        <v>134</v>
      </c>
      <c r="I90" s="51">
        <v>0.9</v>
      </c>
      <c r="J90" s="52">
        <v>89</v>
      </c>
      <c r="K90" s="51" t="s">
        <v>187</v>
      </c>
      <c r="L90" s="52" t="s">
        <v>187</v>
      </c>
      <c r="M90" s="53" t="s">
        <v>187</v>
      </c>
      <c r="N90" s="52" t="s">
        <v>187</v>
      </c>
      <c r="O90" s="51">
        <v>0.91</v>
      </c>
      <c r="P90" s="52">
        <v>520</v>
      </c>
      <c r="Q90" s="60" t="s">
        <v>187</v>
      </c>
    </row>
    <row r="91" spans="1:17" x14ac:dyDescent="0.25">
      <c r="A91" s="5" t="s">
        <v>113</v>
      </c>
      <c r="B91" s="5" t="s">
        <v>126</v>
      </c>
      <c r="C91" s="5" t="s">
        <v>127</v>
      </c>
      <c r="D91" s="5" t="s">
        <v>7</v>
      </c>
      <c r="E91" s="51">
        <v>0.71</v>
      </c>
      <c r="F91" s="52">
        <v>85</v>
      </c>
      <c r="G91" s="51">
        <v>0.53</v>
      </c>
      <c r="H91" s="52">
        <v>45</v>
      </c>
      <c r="I91" s="51">
        <v>0.5</v>
      </c>
      <c r="J91" s="52">
        <v>12</v>
      </c>
      <c r="K91" s="51" t="s">
        <v>187</v>
      </c>
      <c r="L91" s="52" t="s">
        <v>187</v>
      </c>
      <c r="M91" s="53" t="s">
        <v>187</v>
      </c>
      <c r="N91" s="52" t="s">
        <v>187</v>
      </c>
      <c r="O91" s="51">
        <v>0.63</v>
      </c>
      <c r="P91" s="52">
        <v>142</v>
      </c>
      <c r="Q91" s="60" t="s">
        <v>187</v>
      </c>
    </row>
    <row r="92" spans="1:17" x14ac:dyDescent="0.25">
      <c r="A92" s="5" t="s">
        <v>394</v>
      </c>
      <c r="B92" s="5" t="s">
        <v>29</v>
      </c>
      <c r="C92" s="5" t="s">
        <v>128</v>
      </c>
      <c r="D92" s="5" t="s">
        <v>7</v>
      </c>
      <c r="E92" s="51">
        <v>0.9</v>
      </c>
      <c r="F92" s="52">
        <v>685</v>
      </c>
      <c r="G92" s="51">
        <v>0.86</v>
      </c>
      <c r="H92" s="52">
        <v>206</v>
      </c>
      <c r="I92" s="51">
        <v>0.86</v>
      </c>
      <c r="J92" s="52">
        <v>355</v>
      </c>
      <c r="K92" s="53" t="s">
        <v>187</v>
      </c>
      <c r="L92" s="52" t="s">
        <v>187</v>
      </c>
      <c r="M92" s="53" t="s">
        <v>187</v>
      </c>
      <c r="N92" s="52" t="s">
        <v>187</v>
      </c>
      <c r="O92" s="51">
        <v>0.88</v>
      </c>
      <c r="P92" s="52">
        <v>1246</v>
      </c>
      <c r="Q92" s="60" t="s">
        <v>187</v>
      </c>
    </row>
    <row r="93" spans="1:17" x14ac:dyDescent="0.25">
      <c r="A93" s="5" t="s">
        <v>107</v>
      </c>
      <c r="B93" s="5" t="s">
        <v>59</v>
      </c>
      <c r="C93" s="5" t="s">
        <v>129</v>
      </c>
      <c r="D93" s="5" t="s">
        <v>7</v>
      </c>
      <c r="E93" s="51">
        <v>0.79</v>
      </c>
      <c r="F93" s="52">
        <v>77</v>
      </c>
      <c r="G93" s="51">
        <v>0.82</v>
      </c>
      <c r="H93" s="52">
        <v>28</v>
      </c>
      <c r="I93" s="51">
        <v>0.56000000000000005</v>
      </c>
      <c r="J93" s="52">
        <v>18</v>
      </c>
      <c r="K93" s="53" t="s">
        <v>187</v>
      </c>
      <c r="L93" s="52" t="s">
        <v>187</v>
      </c>
      <c r="M93" s="53" t="s">
        <v>187</v>
      </c>
      <c r="N93" s="52" t="s">
        <v>187</v>
      </c>
      <c r="O93" s="51">
        <v>0.76</v>
      </c>
      <c r="P93" s="52">
        <v>123</v>
      </c>
      <c r="Q93" s="60" t="s">
        <v>187</v>
      </c>
    </row>
    <row r="94" spans="1:17" x14ac:dyDescent="0.25">
      <c r="A94" s="5" t="s">
        <v>107</v>
      </c>
      <c r="B94" s="5" t="s">
        <v>73</v>
      </c>
      <c r="C94" s="5" t="s">
        <v>130</v>
      </c>
      <c r="D94" s="5" t="s">
        <v>7</v>
      </c>
      <c r="E94" s="51">
        <v>0.81</v>
      </c>
      <c r="F94" s="52">
        <v>21</v>
      </c>
      <c r="G94" s="51" t="s">
        <v>187</v>
      </c>
      <c r="H94" s="52" t="s">
        <v>187</v>
      </c>
      <c r="I94" s="51" t="s">
        <v>187</v>
      </c>
      <c r="J94" s="52" t="s">
        <v>187</v>
      </c>
      <c r="K94" s="51">
        <v>0.89</v>
      </c>
      <c r="L94" s="52">
        <v>19</v>
      </c>
      <c r="M94" s="53" t="s">
        <v>187</v>
      </c>
      <c r="N94" s="52" t="s">
        <v>187</v>
      </c>
      <c r="O94" s="51">
        <v>0.85</v>
      </c>
      <c r="P94" s="52">
        <v>40</v>
      </c>
      <c r="Q94" s="60" t="s">
        <v>187</v>
      </c>
    </row>
    <row r="95" spans="1:17" x14ac:dyDescent="0.25">
      <c r="A95" s="5" t="s">
        <v>109</v>
      </c>
      <c r="B95" s="5" t="s">
        <v>31</v>
      </c>
      <c r="C95" s="5" t="s">
        <v>362</v>
      </c>
      <c r="D95" s="5" t="s">
        <v>7</v>
      </c>
      <c r="E95" s="51">
        <v>0.87</v>
      </c>
      <c r="F95" s="52">
        <v>15</v>
      </c>
      <c r="G95" s="51" t="s">
        <v>187</v>
      </c>
      <c r="H95" s="52" t="s">
        <v>187</v>
      </c>
      <c r="I95" s="51" t="s">
        <v>187</v>
      </c>
      <c r="J95" s="52" t="s">
        <v>187</v>
      </c>
      <c r="K95" s="51" t="s">
        <v>140</v>
      </c>
      <c r="L95" s="52">
        <v>11</v>
      </c>
      <c r="M95" s="53" t="s">
        <v>187</v>
      </c>
      <c r="N95" s="52" t="s">
        <v>187</v>
      </c>
      <c r="O95" s="51" t="s">
        <v>406</v>
      </c>
      <c r="P95" s="52">
        <v>26</v>
      </c>
      <c r="Q95" s="60" t="s">
        <v>187</v>
      </c>
    </row>
    <row r="96" spans="1:17" x14ac:dyDescent="0.25">
      <c r="A96" s="5" t="s">
        <v>108</v>
      </c>
      <c r="B96" s="5" t="s">
        <v>31</v>
      </c>
      <c r="C96" s="5" t="s">
        <v>131</v>
      </c>
      <c r="D96" s="5" t="s">
        <v>7</v>
      </c>
      <c r="E96" s="51">
        <v>0.72</v>
      </c>
      <c r="F96" s="52">
        <v>82</v>
      </c>
      <c r="G96" s="51" t="s">
        <v>187</v>
      </c>
      <c r="H96" s="52" t="s">
        <v>187</v>
      </c>
      <c r="I96" s="51" t="s">
        <v>187</v>
      </c>
      <c r="J96" s="52" t="s">
        <v>187</v>
      </c>
      <c r="K96" s="51">
        <v>0.64</v>
      </c>
      <c r="L96" s="52">
        <v>56</v>
      </c>
      <c r="M96" s="53" t="s">
        <v>187</v>
      </c>
      <c r="N96" s="52" t="s">
        <v>187</v>
      </c>
      <c r="O96" s="51">
        <v>0.69</v>
      </c>
      <c r="P96" s="52">
        <v>138</v>
      </c>
      <c r="Q96" s="60" t="s">
        <v>187</v>
      </c>
    </row>
    <row r="97" spans="1:17" x14ac:dyDescent="0.25">
      <c r="A97" s="5" t="s">
        <v>396</v>
      </c>
      <c r="B97" s="5" t="s">
        <v>84</v>
      </c>
      <c r="C97" s="5" t="s">
        <v>132</v>
      </c>
      <c r="D97" s="5" t="s">
        <v>7</v>
      </c>
      <c r="E97" s="51" t="s">
        <v>187</v>
      </c>
      <c r="F97" s="52" t="s">
        <v>187</v>
      </c>
      <c r="G97" s="51" t="s">
        <v>187</v>
      </c>
      <c r="H97" s="52" t="s">
        <v>187</v>
      </c>
      <c r="I97" s="51" t="s">
        <v>187</v>
      </c>
      <c r="J97" s="52" t="s">
        <v>187</v>
      </c>
      <c r="K97" s="51" t="s">
        <v>187</v>
      </c>
      <c r="L97" s="52" t="s">
        <v>187</v>
      </c>
      <c r="M97" s="51">
        <v>0.88</v>
      </c>
      <c r="N97" s="52">
        <v>130</v>
      </c>
      <c r="O97" s="51">
        <v>0.88</v>
      </c>
      <c r="P97" s="52">
        <v>130</v>
      </c>
      <c r="Q97" s="60" t="s">
        <v>372</v>
      </c>
    </row>
    <row r="98" spans="1:17" x14ac:dyDescent="0.25">
      <c r="A98" s="5" t="s">
        <v>108</v>
      </c>
      <c r="B98" s="5" t="s">
        <v>102</v>
      </c>
      <c r="C98" s="5" t="s">
        <v>133</v>
      </c>
      <c r="D98" s="5" t="s">
        <v>7</v>
      </c>
      <c r="E98" s="51">
        <v>0.8</v>
      </c>
      <c r="F98" s="52">
        <v>353</v>
      </c>
      <c r="G98" s="51">
        <v>0.79</v>
      </c>
      <c r="H98" s="52">
        <v>117</v>
      </c>
      <c r="I98" s="51">
        <v>0.75</v>
      </c>
      <c r="J98" s="52">
        <v>127</v>
      </c>
      <c r="K98" s="51" t="s">
        <v>187</v>
      </c>
      <c r="L98" s="52" t="s">
        <v>187</v>
      </c>
      <c r="M98" s="51" t="s">
        <v>187</v>
      </c>
      <c r="N98" s="52" t="s">
        <v>187</v>
      </c>
      <c r="O98" s="51">
        <v>0.79</v>
      </c>
      <c r="P98" s="52">
        <v>597</v>
      </c>
      <c r="Q98" s="60" t="s">
        <v>187</v>
      </c>
    </row>
    <row r="99" spans="1:17" x14ac:dyDescent="0.25">
      <c r="A99" s="5" t="s">
        <v>108</v>
      </c>
      <c r="B99" s="5" t="s">
        <v>102</v>
      </c>
      <c r="C99" s="5" t="s">
        <v>134</v>
      </c>
      <c r="D99" s="5" t="s">
        <v>7</v>
      </c>
      <c r="E99" s="51">
        <v>0.86</v>
      </c>
      <c r="F99" s="52">
        <v>131</v>
      </c>
      <c r="G99" s="51">
        <v>0.91</v>
      </c>
      <c r="H99" s="52">
        <v>33</v>
      </c>
      <c r="I99" s="51">
        <v>0.91</v>
      </c>
      <c r="J99" s="52">
        <v>45</v>
      </c>
      <c r="K99" s="51" t="s">
        <v>187</v>
      </c>
      <c r="L99" s="52" t="s">
        <v>187</v>
      </c>
      <c r="M99" s="53" t="s">
        <v>187</v>
      </c>
      <c r="N99" s="52" t="s">
        <v>187</v>
      </c>
      <c r="O99" s="51">
        <v>0.88</v>
      </c>
      <c r="P99" s="52">
        <v>209</v>
      </c>
      <c r="Q99" s="60" t="s">
        <v>187</v>
      </c>
    </row>
    <row r="100" spans="1:17" x14ac:dyDescent="0.25">
      <c r="A100" s="5" t="s">
        <v>393</v>
      </c>
      <c r="B100" s="5" t="s">
        <v>15</v>
      </c>
      <c r="C100" s="5" t="s">
        <v>135</v>
      </c>
      <c r="D100" s="5" t="s">
        <v>7</v>
      </c>
      <c r="E100" s="51">
        <v>0.84</v>
      </c>
      <c r="F100" s="52">
        <v>230</v>
      </c>
      <c r="G100" s="51">
        <v>0.83</v>
      </c>
      <c r="H100" s="52">
        <v>54</v>
      </c>
      <c r="I100" s="51">
        <v>0.76</v>
      </c>
      <c r="J100" s="52">
        <v>29</v>
      </c>
      <c r="K100" s="51" t="s">
        <v>187</v>
      </c>
      <c r="L100" s="52" t="s">
        <v>187</v>
      </c>
      <c r="M100" s="53" t="s">
        <v>187</v>
      </c>
      <c r="N100" s="52" t="s">
        <v>187</v>
      </c>
      <c r="O100" s="51">
        <v>0.83</v>
      </c>
      <c r="P100" s="52">
        <v>313</v>
      </c>
      <c r="Q100" s="60" t="s">
        <v>187</v>
      </c>
    </row>
    <row r="101" spans="1:17" x14ac:dyDescent="0.25">
      <c r="A101" s="5" t="s">
        <v>392</v>
      </c>
      <c r="B101" s="5" t="s">
        <v>136</v>
      </c>
      <c r="C101" s="5" t="s">
        <v>137</v>
      </c>
      <c r="D101" s="5" t="s">
        <v>7</v>
      </c>
      <c r="E101" s="51" t="s">
        <v>138</v>
      </c>
      <c r="F101" s="52">
        <v>21</v>
      </c>
      <c r="G101" s="51" t="s">
        <v>187</v>
      </c>
      <c r="H101" s="52" t="s">
        <v>187</v>
      </c>
      <c r="I101" s="51" t="s">
        <v>187</v>
      </c>
      <c r="J101" s="52" t="s">
        <v>187</v>
      </c>
      <c r="K101" s="51" t="s">
        <v>40</v>
      </c>
      <c r="L101" s="52">
        <v>39</v>
      </c>
      <c r="M101" s="53" t="s">
        <v>187</v>
      </c>
      <c r="N101" s="52" t="s">
        <v>187</v>
      </c>
      <c r="O101" s="51" t="s">
        <v>37</v>
      </c>
      <c r="P101" s="52">
        <v>60</v>
      </c>
      <c r="Q101" s="60" t="s">
        <v>187</v>
      </c>
    </row>
    <row r="102" spans="1:17" x14ac:dyDescent="0.25">
      <c r="A102" s="5" t="s">
        <v>107</v>
      </c>
      <c r="B102" s="5" t="s">
        <v>59</v>
      </c>
      <c r="C102" s="5" t="s">
        <v>139</v>
      </c>
      <c r="D102" s="5" t="s">
        <v>7</v>
      </c>
      <c r="E102" s="51" t="s">
        <v>187</v>
      </c>
      <c r="F102" s="52" t="s">
        <v>187</v>
      </c>
      <c r="G102" s="51" t="s">
        <v>187</v>
      </c>
      <c r="H102" s="52" t="s">
        <v>187</v>
      </c>
      <c r="I102" s="51" t="s">
        <v>187</v>
      </c>
      <c r="J102" s="52" t="s">
        <v>187</v>
      </c>
      <c r="K102" s="51" t="s">
        <v>187</v>
      </c>
      <c r="L102" s="52" t="s">
        <v>187</v>
      </c>
      <c r="M102" s="53" t="s">
        <v>140</v>
      </c>
      <c r="N102" s="52">
        <v>11</v>
      </c>
      <c r="O102" s="51" t="s">
        <v>140</v>
      </c>
      <c r="P102" s="52">
        <v>11</v>
      </c>
      <c r="Q102" s="60" t="s">
        <v>187</v>
      </c>
    </row>
    <row r="103" spans="1:17" x14ac:dyDescent="0.25">
      <c r="A103" s="5" t="s">
        <v>109</v>
      </c>
      <c r="B103" s="5" t="s">
        <v>24</v>
      </c>
      <c r="C103" s="5" t="s">
        <v>141</v>
      </c>
      <c r="D103" s="5" t="s">
        <v>7</v>
      </c>
      <c r="E103" s="51">
        <v>0.7</v>
      </c>
      <c r="F103" s="52">
        <v>10</v>
      </c>
      <c r="G103" s="51" t="s">
        <v>187</v>
      </c>
      <c r="H103" s="52" t="s">
        <v>187</v>
      </c>
      <c r="I103" s="51" t="s">
        <v>187</v>
      </c>
      <c r="J103" s="52" t="s">
        <v>187</v>
      </c>
      <c r="K103" s="51">
        <v>0.67</v>
      </c>
      <c r="L103" s="52">
        <v>12</v>
      </c>
      <c r="M103" s="53" t="s">
        <v>187</v>
      </c>
      <c r="N103" s="52" t="s">
        <v>187</v>
      </c>
      <c r="O103" s="51">
        <v>0.68</v>
      </c>
      <c r="P103" s="52">
        <v>22</v>
      </c>
      <c r="Q103" s="60" t="s">
        <v>187</v>
      </c>
    </row>
    <row r="104" spans="1:17" x14ac:dyDescent="0.25">
      <c r="A104" s="5" t="s">
        <v>392</v>
      </c>
      <c r="B104" s="5" t="s">
        <v>142</v>
      </c>
      <c r="C104" s="5" t="s">
        <v>143</v>
      </c>
      <c r="D104" s="5" t="s">
        <v>7</v>
      </c>
      <c r="E104" s="51">
        <v>0.95</v>
      </c>
      <c r="F104" s="52">
        <v>55</v>
      </c>
      <c r="G104" s="51" t="s">
        <v>187</v>
      </c>
      <c r="H104" s="52" t="s">
        <v>187</v>
      </c>
      <c r="I104" s="51" t="s">
        <v>187</v>
      </c>
      <c r="J104" s="52" t="s">
        <v>187</v>
      </c>
      <c r="K104" s="51">
        <v>0.86</v>
      </c>
      <c r="L104" s="52">
        <v>42</v>
      </c>
      <c r="M104" s="53" t="s">
        <v>187</v>
      </c>
      <c r="N104" s="52" t="s">
        <v>187</v>
      </c>
      <c r="O104" s="51">
        <v>0.91</v>
      </c>
      <c r="P104" s="52">
        <v>97</v>
      </c>
      <c r="Q104" s="60" t="s">
        <v>187</v>
      </c>
    </row>
    <row r="105" spans="1:17" x14ac:dyDescent="0.25">
      <c r="A105" s="5" t="s">
        <v>107</v>
      </c>
      <c r="B105" s="5" t="s">
        <v>10</v>
      </c>
      <c r="C105" s="5" t="s">
        <v>144</v>
      </c>
      <c r="D105" s="5" t="s">
        <v>7</v>
      </c>
      <c r="E105" s="51">
        <v>0.59</v>
      </c>
      <c r="F105" s="52">
        <v>22</v>
      </c>
      <c r="G105" s="51" t="s">
        <v>187</v>
      </c>
      <c r="H105" s="52" t="s">
        <v>187</v>
      </c>
      <c r="I105" s="51" t="s">
        <v>187</v>
      </c>
      <c r="J105" s="52" t="s">
        <v>187</v>
      </c>
      <c r="K105" s="51">
        <v>0.75</v>
      </c>
      <c r="L105" s="52">
        <v>16</v>
      </c>
      <c r="M105" s="53" t="s">
        <v>187</v>
      </c>
      <c r="N105" s="52" t="s">
        <v>187</v>
      </c>
      <c r="O105" s="51">
        <v>0.66</v>
      </c>
      <c r="P105" s="52">
        <v>38</v>
      </c>
      <c r="Q105" s="60" t="s">
        <v>187</v>
      </c>
    </row>
    <row r="106" spans="1:17" x14ac:dyDescent="0.25">
      <c r="A106" s="5" t="s">
        <v>108</v>
      </c>
      <c r="B106" s="5" t="s">
        <v>102</v>
      </c>
      <c r="C106" s="5" t="s">
        <v>145</v>
      </c>
      <c r="D106" s="5" t="s">
        <v>7</v>
      </c>
      <c r="E106" s="51">
        <v>0.84</v>
      </c>
      <c r="F106" s="52">
        <v>88</v>
      </c>
      <c r="G106" s="51">
        <v>0.89</v>
      </c>
      <c r="H106" s="52">
        <v>36</v>
      </c>
      <c r="I106" s="51">
        <v>0.83</v>
      </c>
      <c r="J106" s="52">
        <v>24</v>
      </c>
      <c r="K106" s="51" t="s">
        <v>187</v>
      </c>
      <c r="L106" s="52" t="s">
        <v>187</v>
      </c>
      <c r="M106" s="53" t="s">
        <v>187</v>
      </c>
      <c r="N106" s="52" t="s">
        <v>187</v>
      </c>
      <c r="O106" s="51">
        <v>0.85</v>
      </c>
      <c r="P106" s="52">
        <v>148</v>
      </c>
      <c r="Q106" s="60" t="s">
        <v>187</v>
      </c>
    </row>
    <row r="107" spans="1:17" x14ac:dyDescent="0.25">
      <c r="A107" s="5" t="s">
        <v>394</v>
      </c>
      <c r="B107" s="5" t="s">
        <v>19</v>
      </c>
      <c r="C107" s="5" t="s">
        <v>146</v>
      </c>
      <c r="D107" s="5" t="s">
        <v>7</v>
      </c>
      <c r="E107" s="51">
        <v>0.96</v>
      </c>
      <c r="F107" s="52">
        <v>1538</v>
      </c>
      <c r="G107" s="51">
        <v>0.94</v>
      </c>
      <c r="H107" s="52">
        <v>664</v>
      </c>
      <c r="I107" s="51">
        <v>0.91</v>
      </c>
      <c r="J107" s="52">
        <v>399</v>
      </c>
      <c r="K107" s="51" t="s">
        <v>187</v>
      </c>
      <c r="L107" s="52" t="s">
        <v>187</v>
      </c>
      <c r="M107" s="53" t="s">
        <v>187</v>
      </c>
      <c r="N107" s="52" t="s">
        <v>187</v>
      </c>
      <c r="O107" s="51">
        <v>0.95</v>
      </c>
      <c r="P107" s="52">
        <v>2601</v>
      </c>
      <c r="Q107" s="60" t="s">
        <v>187</v>
      </c>
    </row>
    <row r="108" spans="1:17" x14ac:dyDescent="0.25">
      <c r="A108" s="5" t="s">
        <v>109</v>
      </c>
      <c r="B108" s="5" t="s">
        <v>24</v>
      </c>
      <c r="C108" s="5" t="s">
        <v>147</v>
      </c>
      <c r="D108" s="5" t="s">
        <v>7</v>
      </c>
      <c r="E108" s="51">
        <v>0.88</v>
      </c>
      <c r="F108" s="52">
        <v>152</v>
      </c>
      <c r="G108" s="51">
        <v>0.89</v>
      </c>
      <c r="H108" s="52">
        <v>38</v>
      </c>
      <c r="I108" s="51" t="s">
        <v>34</v>
      </c>
      <c r="J108" s="52">
        <v>14</v>
      </c>
      <c r="K108" s="51" t="s">
        <v>187</v>
      </c>
      <c r="L108" s="52" t="s">
        <v>187</v>
      </c>
      <c r="M108" s="53" t="s">
        <v>187</v>
      </c>
      <c r="N108" s="52" t="s">
        <v>187</v>
      </c>
      <c r="O108" s="51">
        <v>0.89</v>
      </c>
      <c r="P108" s="52">
        <v>204</v>
      </c>
      <c r="Q108" s="60" t="s">
        <v>187</v>
      </c>
    </row>
    <row r="109" spans="1:17" x14ac:dyDescent="0.25">
      <c r="A109" s="5" t="s">
        <v>392</v>
      </c>
      <c r="B109" s="5" t="s">
        <v>136</v>
      </c>
      <c r="C109" s="5" t="s">
        <v>148</v>
      </c>
      <c r="D109" s="5" t="s">
        <v>7</v>
      </c>
      <c r="E109" s="51">
        <v>0.95</v>
      </c>
      <c r="F109" s="52">
        <v>38</v>
      </c>
      <c r="G109" s="51" t="s">
        <v>187</v>
      </c>
      <c r="H109" s="52" t="s">
        <v>187</v>
      </c>
      <c r="I109" s="51" t="s">
        <v>187</v>
      </c>
      <c r="J109" s="52" t="s">
        <v>187</v>
      </c>
      <c r="K109" s="51">
        <v>0.85</v>
      </c>
      <c r="L109" s="52">
        <v>27</v>
      </c>
      <c r="M109" s="53" t="s">
        <v>187</v>
      </c>
      <c r="N109" s="52" t="s">
        <v>187</v>
      </c>
      <c r="O109" s="51">
        <v>0.91</v>
      </c>
      <c r="P109" s="52">
        <v>65</v>
      </c>
      <c r="Q109" s="60" t="s">
        <v>187</v>
      </c>
    </row>
    <row r="110" spans="1:17" x14ac:dyDescent="0.25">
      <c r="A110" s="5" t="s">
        <v>392</v>
      </c>
      <c r="B110" s="5" t="s">
        <v>5</v>
      </c>
      <c r="C110" s="5" t="s">
        <v>149</v>
      </c>
      <c r="D110" s="5" t="s">
        <v>7</v>
      </c>
      <c r="E110" s="51">
        <v>0.84</v>
      </c>
      <c r="F110" s="52">
        <v>142</v>
      </c>
      <c r="G110" s="51">
        <v>0.94</v>
      </c>
      <c r="H110" s="52">
        <v>36</v>
      </c>
      <c r="I110" s="51">
        <v>0.87</v>
      </c>
      <c r="J110" s="52">
        <v>63</v>
      </c>
      <c r="K110" s="51" t="s">
        <v>187</v>
      </c>
      <c r="L110" s="52" t="s">
        <v>187</v>
      </c>
      <c r="M110" s="53" t="s">
        <v>187</v>
      </c>
      <c r="N110" s="52" t="s">
        <v>187</v>
      </c>
      <c r="O110" s="51">
        <v>0.86</v>
      </c>
      <c r="P110" s="52">
        <v>241</v>
      </c>
      <c r="Q110" s="60" t="s">
        <v>187</v>
      </c>
    </row>
    <row r="111" spans="1:17" x14ac:dyDescent="0.25">
      <c r="A111" s="5" t="s">
        <v>394</v>
      </c>
      <c r="B111" s="5" t="s">
        <v>29</v>
      </c>
      <c r="C111" s="5" t="s">
        <v>150</v>
      </c>
      <c r="D111" s="5" t="s">
        <v>7</v>
      </c>
      <c r="E111" s="51" t="s">
        <v>187</v>
      </c>
      <c r="F111" s="52" t="s">
        <v>187</v>
      </c>
      <c r="G111" s="51" t="s">
        <v>187</v>
      </c>
      <c r="H111" s="52" t="s">
        <v>187</v>
      </c>
      <c r="I111" s="51" t="s">
        <v>187</v>
      </c>
      <c r="J111" s="52" t="s">
        <v>187</v>
      </c>
      <c r="K111" s="51" t="s">
        <v>187</v>
      </c>
      <c r="L111" s="52" t="s">
        <v>187</v>
      </c>
      <c r="M111" s="53" t="s">
        <v>23</v>
      </c>
      <c r="N111" s="52">
        <v>27</v>
      </c>
      <c r="O111" s="51" t="s">
        <v>23</v>
      </c>
      <c r="P111" s="52">
        <v>27</v>
      </c>
      <c r="Q111" s="60" t="s">
        <v>187</v>
      </c>
    </row>
    <row r="112" spans="1:17" x14ac:dyDescent="0.25">
      <c r="A112" s="5" t="s">
        <v>399</v>
      </c>
      <c r="B112" s="5" t="s">
        <v>19</v>
      </c>
      <c r="C112" s="5" t="s">
        <v>151</v>
      </c>
      <c r="D112" s="5" t="s">
        <v>7</v>
      </c>
      <c r="E112" s="51">
        <v>0.85</v>
      </c>
      <c r="F112" s="52">
        <v>54</v>
      </c>
      <c r="G112" s="51" t="s">
        <v>187</v>
      </c>
      <c r="H112" s="52" t="s">
        <v>187</v>
      </c>
      <c r="I112" s="51" t="s">
        <v>187</v>
      </c>
      <c r="J112" s="52" t="s">
        <v>187</v>
      </c>
      <c r="K112" s="53" t="s">
        <v>49</v>
      </c>
      <c r="L112" s="52">
        <v>10</v>
      </c>
      <c r="M112" s="53" t="s">
        <v>187</v>
      </c>
      <c r="N112" s="52" t="s">
        <v>187</v>
      </c>
      <c r="O112" s="51" t="s">
        <v>407</v>
      </c>
      <c r="P112" s="52">
        <v>64</v>
      </c>
      <c r="Q112" s="60" t="s">
        <v>187</v>
      </c>
    </row>
    <row r="113" spans="1:17" x14ac:dyDescent="0.25">
      <c r="A113" s="5" t="s">
        <v>399</v>
      </c>
      <c r="B113" s="5" t="s">
        <v>19</v>
      </c>
      <c r="C113" s="5" t="s">
        <v>152</v>
      </c>
      <c r="D113" s="5" t="s">
        <v>7</v>
      </c>
      <c r="E113" s="51" t="s">
        <v>187</v>
      </c>
      <c r="F113" s="52" t="s">
        <v>187</v>
      </c>
      <c r="G113" s="51" t="s">
        <v>187</v>
      </c>
      <c r="H113" s="52" t="s">
        <v>187</v>
      </c>
      <c r="I113" s="51" t="s">
        <v>187</v>
      </c>
      <c r="J113" s="52" t="s">
        <v>187</v>
      </c>
      <c r="K113" s="53" t="s">
        <v>187</v>
      </c>
      <c r="L113" s="52" t="s">
        <v>187</v>
      </c>
      <c r="M113" s="51">
        <v>0.94</v>
      </c>
      <c r="N113" s="52">
        <v>31</v>
      </c>
      <c r="O113" s="51">
        <v>0.94</v>
      </c>
      <c r="P113" s="52">
        <v>31</v>
      </c>
      <c r="Q113" s="60" t="s">
        <v>187</v>
      </c>
    </row>
    <row r="114" spans="1:17" x14ac:dyDescent="0.25">
      <c r="A114" s="5" t="s">
        <v>107</v>
      </c>
      <c r="B114" s="5" t="s">
        <v>90</v>
      </c>
      <c r="C114" s="5" t="s">
        <v>153</v>
      </c>
      <c r="D114" s="5" t="s">
        <v>7</v>
      </c>
      <c r="E114" s="51">
        <v>0.87</v>
      </c>
      <c r="F114" s="52">
        <v>46</v>
      </c>
      <c r="G114" s="51" t="s">
        <v>187</v>
      </c>
      <c r="H114" s="52" t="s">
        <v>187</v>
      </c>
      <c r="I114" s="51" t="s">
        <v>187</v>
      </c>
      <c r="J114" s="52" t="s">
        <v>187</v>
      </c>
      <c r="K114" s="51">
        <v>0.89</v>
      </c>
      <c r="L114" s="52">
        <v>53</v>
      </c>
      <c r="M114" s="51" t="s">
        <v>187</v>
      </c>
      <c r="N114" s="52" t="s">
        <v>187</v>
      </c>
      <c r="O114" s="51">
        <v>0.88</v>
      </c>
      <c r="P114" s="52">
        <v>99</v>
      </c>
      <c r="Q114" s="60" t="s">
        <v>187</v>
      </c>
    </row>
    <row r="115" spans="1:17" x14ac:dyDescent="0.25">
      <c r="A115" s="5" t="s">
        <v>393</v>
      </c>
      <c r="B115" s="5" t="s">
        <v>15</v>
      </c>
      <c r="C115" s="5" t="s">
        <v>154</v>
      </c>
      <c r="D115" s="5" t="s">
        <v>7</v>
      </c>
      <c r="E115" s="51" t="s">
        <v>187</v>
      </c>
      <c r="F115" s="52" t="s">
        <v>187</v>
      </c>
      <c r="G115" s="51" t="s">
        <v>187</v>
      </c>
      <c r="H115" s="52" t="s">
        <v>187</v>
      </c>
      <c r="I115" s="51" t="s">
        <v>187</v>
      </c>
      <c r="J115" s="52" t="s">
        <v>187</v>
      </c>
      <c r="K115" s="51" t="s">
        <v>187</v>
      </c>
      <c r="L115" s="52" t="s">
        <v>187</v>
      </c>
      <c r="M115" s="53" t="s">
        <v>34</v>
      </c>
      <c r="N115" s="52">
        <v>14</v>
      </c>
      <c r="O115" s="51" t="s">
        <v>34</v>
      </c>
      <c r="P115" s="52">
        <v>14</v>
      </c>
      <c r="Q115" s="60" t="s">
        <v>187</v>
      </c>
    </row>
    <row r="116" spans="1:17" x14ac:dyDescent="0.25">
      <c r="A116" s="5" t="s">
        <v>394</v>
      </c>
      <c r="B116" s="5" t="s">
        <v>19</v>
      </c>
      <c r="C116" s="5" t="s">
        <v>155</v>
      </c>
      <c r="D116" s="5" t="s">
        <v>7</v>
      </c>
      <c r="E116" s="51">
        <v>0.98</v>
      </c>
      <c r="F116" s="52">
        <v>1649</v>
      </c>
      <c r="G116" s="51">
        <v>0.96</v>
      </c>
      <c r="H116" s="52">
        <v>527</v>
      </c>
      <c r="I116" s="51">
        <v>0.9</v>
      </c>
      <c r="J116" s="52">
        <v>355</v>
      </c>
      <c r="K116" s="53" t="s">
        <v>187</v>
      </c>
      <c r="L116" s="52" t="s">
        <v>187</v>
      </c>
      <c r="M116" s="53" t="s">
        <v>187</v>
      </c>
      <c r="N116" s="52" t="s">
        <v>187</v>
      </c>
      <c r="O116" s="51">
        <v>0.97</v>
      </c>
      <c r="P116" s="52">
        <v>2531</v>
      </c>
      <c r="Q116" s="60" t="s">
        <v>187</v>
      </c>
    </row>
    <row r="117" spans="1:17" x14ac:dyDescent="0.25">
      <c r="A117" s="5" t="s">
        <v>113</v>
      </c>
      <c r="B117" s="5" t="s">
        <v>156</v>
      </c>
      <c r="C117" s="5" t="s">
        <v>363</v>
      </c>
      <c r="D117" s="5" t="s">
        <v>7</v>
      </c>
      <c r="E117" s="51" t="s">
        <v>187</v>
      </c>
      <c r="F117" s="52" t="s">
        <v>187</v>
      </c>
      <c r="G117" s="51" t="s">
        <v>187</v>
      </c>
      <c r="H117" s="52" t="s">
        <v>187</v>
      </c>
      <c r="I117" s="51" t="s">
        <v>187</v>
      </c>
      <c r="J117" s="52" t="s">
        <v>187</v>
      </c>
      <c r="K117" s="53" t="s">
        <v>187</v>
      </c>
      <c r="L117" s="52" t="s">
        <v>187</v>
      </c>
      <c r="M117" s="51">
        <v>0.75</v>
      </c>
      <c r="N117" s="52">
        <v>28</v>
      </c>
      <c r="O117" s="51">
        <v>0.75</v>
      </c>
      <c r="P117" s="52">
        <v>28</v>
      </c>
      <c r="Q117" s="60" t="s">
        <v>187</v>
      </c>
    </row>
    <row r="118" spans="1:17" x14ac:dyDescent="0.25">
      <c r="A118" s="5" t="s">
        <v>109</v>
      </c>
      <c r="B118" s="5" t="s">
        <v>54</v>
      </c>
      <c r="C118" s="5" t="s">
        <v>157</v>
      </c>
      <c r="D118" s="5" t="s">
        <v>7</v>
      </c>
      <c r="E118" s="51">
        <v>0.87</v>
      </c>
      <c r="F118" s="52">
        <v>70</v>
      </c>
      <c r="G118" s="51">
        <v>0.77</v>
      </c>
      <c r="H118" s="52">
        <v>44</v>
      </c>
      <c r="I118" s="51">
        <v>0.92</v>
      </c>
      <c r="J118" s="52">
        <v>25</v>
      </c>
      <c r="K118" s="53" t="s">
        <v>187</v>
      </c>
      <c r="L118" s="52" t="s">
        <v>187</v>
      </c>
      <c r="M118" s="51" t="s">
        <v>187</v>
      </c>
      <c r="N118" s="52" t="s">
        <v>187</v>
      </c>
      <c r="O118" s="51">
        <v>0.85</v>
      </c>
      <c r="P118" s="52">
        <v>139</v>
      </c>
      <c r="Q118" s="60" t="s">
        <v>187</v>
      </c>
    </row>
    <row r="119" spans="1:17" x14ac:dyDescent="0.25">
      <c r="A119" s="5" t="s">
        <v>107</v>
      </c>
      <c r="B119" s="5" t="s">
        <v>90</v>
      </c>
      <c r="C119" s="5" t="s">
        <v>158</v>
      </c>
      <c r="D119" s="5" t="s">
        <v>7</v>
      </c>
      <c r="E119" s="51" t="s">
        <v>187</v>
      </c>
      <c r="F119" s="52" t="s">
        <v>187</v>
      </c>
      <c r="G119" s="51" t="s">
        <v>187</v>
      </c>
      <c r="H119" s="52" t="s">
        <v>187</v>
      </c>
      <c r="I119" s="51" t="s">
        <v>187</v>
      </c>
      <c r="J119" s="52" t="s">
        <v>187</v>
      </c>
      <c r="K119" s="53" t="s">
        <v>187</v>
      </c>
      <c r="L119" s="52" t="s">
        <v>187</v>
      </c>
      <c r="M119" s="51" t="s">
        <v>34</v>
      </c>
      <c r="N119" s="52">
        <v>14</v>
      </c>
      <c r="O119" s="51" t="s">
        <v>34</v>
      </c>
      <c r="P119" s="52">
        <v>14</v>
      </c>
      <c r="Q119" s="60" t="s">
        <v>187</v>
      </c>
    </row>
    <row r="120" spans="1:17" x14ac:dyDescent="0.25">
      <c r="A120" s="5" t="s">
        <v>109</v>
      </c>
      <c r="B120" s="5" t="s">
        <v>54</v>
      </c>
      <c r="C120" s="5" t="s">
        <v>159</v>
      </c>
      <c r="D120" s="5" t="s">
        <v>7</v>
      </c>
      <c r="E120" s="51">
        <v>0.87</v>
      </c>
      <c r="F120" s="52">
        <v>407</v>
      </c>
      <c r="G120" s="51">
        <v>0.81</v>
      </c>
      <c r="H120" s="52">
        <v>221</v>
      </c>
      <c r="I120" s="51">
        <v>0.94</v>
      </c>
      <c r="J120" s="52">
        <v>52</v>
      </c>
      <c r="K120" s="53" t="s">
        <v>187</v>
      </c>
      <c r="L120" s="52" t="s">
        <v>187</v>
      </c>
      <c r="M120" s="51" t="s">
        <v>187</v>
      </c>
      <c r="N120" s="52" t="s">
        <v>187</v>
      </c>
      <c r="O120" s="51">
        <v>0.86</v>
      </c>
      <c r="P120" s="52">
        <v>680</v>
      </c>
      <c r="Q120" s="60" t="s">
        <v>187</v>
      </c>
    </row>
    <row r="121" spans="1:17" x14ac:dyDescent="0.25">
      <c r="A121" s="5" t="s">
        <v>113</v>
      </c>
      <c r="B121" s="5" t="s">
        <v>126</v>
      </c>
      <c r="C121" s="5" t="s">
        <v>160</v>
      </c>
      <c r="D121" s="5" t="s">
        <v>7</v>
      </c>
      <c r="E121" s="51">
        <v>0.83</v>
      </c>
      <c r="F121" s="52">
        <v>1656</v>
      </c>
      <c r="G121" s="51">
        <v>0.82</v>
      </c>
      <c r="H121" s="52">
        <v>373</v>
      </c>
      <c r="I121" s="51">
        <v>0.56999999999999995</v>
      </c>
      <c r="J121" s="52">
        <v>195</v>
      </c>
      <c r="K121" s="53" t="s">
        <v>187</v>
      </c>
      <c r="L121" s="52" t="s">
        <v>187</v>
      </c>
      <c r="M121" s="51" t="s">
        <v>187</v>
      </c>
      <c r="N121" s="52" t="s">
        <v>187</v>
      </c>
      <c r="O121" s="51">
        <v>0.8</v>
      </c>
      <c r="P121" s="52">
        <v>2224</v>
      </c>
      <c r="Q121" s="60" t="s">
        <v>187</v>
      </c>
    </row>
    <row r="122" spans="1:17" x14ac:dyDescent="0.25">
      <c r="A122" s="5" t="s">
        <v>394</v>
      </c>
      <c r="B122" s="5" t="s">
        <v>19</v>
      </c>
      <c r="C122" s="5" t="s">
        <v>161</v>
      </c>
      <c r="D122" s="5" t="s">
        <v>7</v>
      </c>
      <c r="E122" s="51">
        <v>0.95</v>
      </c>
      <c r="F122" s="52">
        <v>2117</v>
      </c>
      <c r="G122" s="51">
        <v>0.91</v>
      </c>
      <c r="H122" s="52">
        <v>906</v>
      </c>
      <c r="I122" s="51">
        <v>0.87</v>
      </c>
      <c r="J122" s="52">
        <v>477</v>
      </c>
      <c r="K122" s="53" t="s">
        <v>187</v>
      </c>
      <c r="L122" s="52" t="s">
        <v>187</v>
      </c>
      <c r="M122" s="51" t="s">
        <v>187</v>
      </c>
      <c r="N122" s="52" t="s">
        <v>187</v>
      </c>
      <c r="O122" s="51">
        <v>0.93</v>
      </c>
      <c r="P122" s="52">
        <v>3500</v>
      </c>
      <c r="Q122" s="60" t="s">
        <v>187</v>
      </c>
    </row>
    <row r="123" spans="1:17" x14ac:dyDescent="0.25">
      <c r="A123" s="5" t="s">
        <v>107</v>
      </c>
      <c r="B123" s="5" t="s">
        <v>64</v>
      </c>
      <c r="C123" s="5" t="s">
        <v>162</v>
      </c>
      <c r="D123" s="5" t="s">
        <v>7</v>
      </c>
      <c r="E123" s="51">
        <v>0.72</v>
      </c>
      <c r="F123" s="52">
        <v>88</v>
      </c>
      <c r="G123" s="51" t="s">
        <v>187</v>
      </c>
      <c r="H123" s="52" t="s">
        <v>187</v>
      </c>
      <c r="I123" s="51" t="s">
        <v>187</v>
      </c>
      <c r="J123" s="52" t="s">
        <v>187</v>
      </c>
      <c r="K123" s="51">
        <v>0.64</v>
      </c>
      <c r="L123" s="52">
        <v>56</v>
      </c>
      <c r="M123" s="51" t="s">
        <v>187</v>
      </c>
      <c r="N123" s="52" t="s">
        <v>187</v>
      </c>
      <c r="O123" s="51">
        <v>0.69</v>
      </c>
      <c r="P123" s="52">
        <v>144</v>
      </c>
      <c r="Q123" s="60" t="s">
        <v>187</v>
      </c>
    </row>
    <row r="124" spans="1:17" x14ac:dyDescent="0.25">
      <c r="A124" s="5" t="s">
        <v>113</v>
      </c>
      <c r="B124" s="5" t="s">
        <v>126</v>
      </c>
      <c r="C124" s="5" t="s">
        <v>163</v>
      </c>
      <c r="D124" s="5" t="s">
        <v>7</v>
      </c>
      <c r="E124" s="51">
        <v>0.78</v>
      </c>
      <c r="F124" s="52">
        <v>122</v>
      </c>
      <c r="G124" s="51">
        <v>0.73</v>
      </c>
      <c r="H124" s="52">
        <v>44</v>
      </c>
      <c r="I124" s="51">
        <v>0.81</v>
      </c>
      <c r="J124" s="52">
        <v>31</v>
      </c>
      <c r="K124" s="53" t="s">
        <v>187</v>
      </c>
      <c r="L124" s="52" t="s">
        <v>187</v>
      </c>
      <c r="M124" s="51" t="s">
        <v>187</v>
      </c>
      <c r="N124" s="52" t="s">
        <v>187</v>
      </c>
      <c r="O124" s="51">
        <v>0.77</v>
      </c>
      <c r="P124" s="52">
        <v>197</v>
      </c>
      <c r="Q124" s="60" t="s">
        <v>187</v>
      </c>
    </row>
    <row r="125" spans="1:17" x14ac:dyDescent="0.25">
      <c r="A125" s="5" t="s">
        <v>108</v>
      </c>
      <c r="B125" s="5" t="s">
        <v>70</v>
      </c>
      <c r="C125" s="5" t="s">
        <v>164</v>
      </c>
      <c r="D125" s="5" t="s">
        <v>7</v>
      </c>
      <c r="E125" s="51">
        <v>0.73</v>
      </c>
      <c r="F125" s="52">
        <v>55</v>
      </c>
      <c r="G125" s="51" t="s">
        <v>187</v>
      </c>
      <c r="H125" s="52" t="s">
        <v>187</v>
      </c>
      <c r="I125" s="51" t="s">
        <v>187</v>
      </c>
      <c r="J125" s="52" t="s">
        <v>187</v>
      </c>
      <c r="K125" s="51">
        <v>0.48</v>
      </c>
      <c r="L125" s="52">
        <v>27</v>
      </c>
      <c r="M125" s="51" t="s">
        <v>187</v>
      </c>
      <c r="N125" s="52" t="s">
        <v>187</v>
      </c>
      <c r="O125" s="51">
        <v>0.65</v>
      </c>
      <c r="P125" s="52">
        <v>82</v>
      </c>
      <c r="Q125" s="60" t="s">
        <v>187</v>
      </c>
    </row>
    <row r="126" spans="1:17" x14ac:dyDescent="0.25">
      <c r="A126" s="5" t="s">
        <v>109</v>
      </c>
      <c r="B126" s="5" t="s">
        <v>31</v>
      </c>
      <c r="C126" s="5" t="s">
        <v>165</v>
      </c>
      <c r="D126" s="5" t="s">
        <v>7</v>
      </c>
      <c r="E126" s="51" t="s">
        <v>187</v>
      </c>
      <c r="F126" s="52" t="s">
        <v>187</v>
      </c>
      <c r="G126" s="51" t="s">
        <v>187</v>
      </c>
      <c r="H126" s="52" t="s">
        <v>187</v>
      </c>
      <c r="I126" s="51" t="s">
        <v>187</v>
      </c>
      <c r="J126" s="52" t="s">
        <v>187</v>
      </c>
      <c r="K126" s="53" t="s">
        <v>187</v>
      </c>
      <c r="L126" s="52" t="s">
        <v>187</v>
      </c>
      <c r="M126" s="51">
        <v>0.68</v>
      </c>
      <c r="N126" s="52">
        <v>22</v>
      </c>
      <c r="O126" s="51">
        <v>0.68</v>
      </c>
      <c r="P126" s="52">
        <v>22</v>
      </c>
      <c r="Q126" s="60" t="s">
        <v>187</v>
      </c>
    </row>
    <row r="127" spans="1:17" x14ac:dyDescent="0.25">
      <c r="A127" s="5" t="s">
        <v>109</v>
      </c>
      <c r="B127" s="5" t="s">
        <v>24</v>
      </c>
      <c r="C127" s="5" t="s">
        <v>166</v>
      </c>
      <c r="D127" s="5" t="s">
        <v>7</v>
      </c>
      <c r="E127" s="51">
        <v>0.85</v>
      </c>
      <c r="F127" s="52">
        <v>142</v>
      </c>
      <c r="G127" s="51">
        <v>0.88</v>
      </c>
      <c r="H127" s="52">
        <v>81</v>
      </c>
      <c r="I127" s="51" t="s">
        <v>49</v>
      </c>
      <c r="J127" s="52">
        <v>10</v>
      </c>
      <c r="K127" s="51" t="s">
        <v>187</v>
      </c>
      <c r="L127" s="52" t="s">
        <v>187</v>
      </c>
      <c r="M127" s="51" t="s">
        <v>187</v>
      </c>
      <c r="N127" s="52" t="s">
        <v>187</v>
      </c>
      <c r="O127" s="51">
        <v>0.86</v>
      </c>
      <c r="P127" s="52">
        <v>233</v>
      </c>
      <c r="Q127" s="60" t="s">
        <v>187</v>
      </c>
    </row>
    <row r="128" spans="1:17" x14ac:dyDescent="0.25">
      <c r="A128" s="5" t="s">
        <v>393</v>
      </c>
      <c r="B128" s="5" t="s">
        <v>12</v>
      </c>
      <c r="C128" s="5" t="s">
        <v>167</v>
      </c>
      <c r="D128" s="5" t="s">
        <v>7</v>
      </c>
      <c r="E128" s="51">
        <v>0.93</v>
      </c>
      <c r="F128" s="52">
        <v>70</v>
      </c>
      <c r="G128" s="51" t="s">
        <v>40</v>
      </c>
      <c r="H128" s="52">
        <v>29</v>
      </c>
      <c r="I128" s="51">
        <v>0.96</v>
      </c>
      <c r="J128" s="52">
        <v>48</v>
      </c>
      <c r="K128" s="53" t="s">
        <v>187</v>
      </c>
      <c r="L128" s="52" t="s">
        <v>187</v>
      </c>
      <c r="M128" s="51" t="s">
        <v>187</v>
      </c>
      <c r="N128" s="52" t="s">
        <v>187</v>
      </c>
      <c r="O128" s="51">
        <v>0.95</v>
      </c>
      <c r="P128" s="52">
        <v>147</v>
      </c>
      <c r="Q128" s="60" t="s">
        <v>187</v>
      </c>
    </row>
    <row r="129" spans="1:17" x14ac:dyDescent="0.25">
      <c r="A129" s="5" t="s">
        <v>107</v>
      </c>
      <c r="B129" s="5" t="s">
        <v>73</v>
      </c>
      <c r="C129" s="5" t="s">
        <v>168</v>
      </c>
      <c r="D129" s="5" t="s">
        <v>7</v>
      </c>
      <c r="E129" s="51">
        <v>0.78</v>
      </c>
      <c r="F129" s="52">
        <v>18</v>
      </c>
      <c r="G129" s="51" t="s">
        <v>187</v>
      </c>
      <c r="H129" s="52" t="s">
        <v>187</v>
      </c>
      <c r="I129" s="51" t="s">
        <v>187</v>
      </c>
      <c r="J129" s="52" t="s">
        <v>187</v>
      </c>
      <c r="K129" s="51">
        <v>0.6</v>
      </c>
      <c r="L129" s="52">
        <v>30</v>
      </c>
      <c r="M129" s="51" t="s">
        <v>187</v>
      </c>
      <c r="N129" s="52" t="s">
        <v>187</v>
      </c>
      <c r="O129" s="51">
        <v>0.67</v>
      </c>
      <c r="P129" s="52">
        <v>48</v>
      </c>
      <c r="Q129" s="60" t="s">
        <v>187</v>
      </c>
    </row>
    <row r="130" spans="1:17" x14ac:dyDescent="0.25">
      <c r="A130" s="5" t="s">
        <v>396</v>
      </c>
      <c r="B130" s="5" t="s">
        <v>51</v>
      </c>
      <c r="C130" s="5" t="s">
        <v>169</v>
      </c>
      <c r="D130" s="5" t="s">
        <v>7</v>
      </c>
      <c r="E130" s="51">
        <v>0.85</v>
      </c>
      <c r="F130" s="52">
        <v>110</v>
      </c>
      <c r="G130" s="51">
        <v>0.84</v>
      </c>
      <c r="H130" s="52">
        <v>56</v>
      </c>
      <c r="I130" s="51">
        <v>0.9</v>
      </c>
      <c r="J130" s="52">
        <v>30</v>
      </c>
      <c r="K130" s="53" t="s">
        <v>187</v>
      </c>
      <c r="L130" s="52" t="s">
        <v>187</v>
      </c>
      <c r="M130" s="51" t="s">
        <v>187</v>
      </c>
      <c r="N130" s="52" t="s">
        <v>187</v>
      </c>
      <c r="O130" s="51">
        <v>0.86</v>
      </c>
      <c r="P130" s="52">
        <v>196</v>
      </c>
      <c r="Q130" s="60" t="s">
        <v>187</v>
      </c>
    </row>
    <row r="131" spans="1:17" x14ac:dyDescent="0.25">
      <c r="A131" s="5" t="s">
        <v>392</v>
      </c>
      <c r="B131" s="5" t="s">
        <v>5</v>
      </c>
      <c r="C131" s="5" t="s">
        <v>170</v>
      </c>
      <c r="D131" s="5" t="s">
        <v>7</v>
      </c>
      <c r="E131" s="51" t="s">
        <v>187</v>
      </c>
      <c r="F131" s="52" t="s">
        <v>187</v>
      </c>
      <c r="G131" s="51" t="s">
        <v>187</v>
      </c>
      <c r="H131" s="52" t="s">
        <v>187</v>
      </c>
      <c r="I131" s="51" t="s">
        <v>187</v>
      </c>
      <c r="J131" s="52" t="s">
        <v>187</v>
      </c>
      <c r="K131" s="51" t="s">
        <v>187</v>
      </c>
      <c r="L131" s="52" t="s">
        <v>187</v>
      </c>
      <c r="M131" s="51">
        <v>0.88</v>
      </c>
      <c r="N131" s="52">
        <v>25</v>
      </c>
      <c r="O131" s="51">
        <v>0.88</v>
      </c>
      <c r="P131" s="52">
        <v>25</v>
      </c>
      <c r="Q131" s="60" t="s">
        <v>187</v>
      </c>
    </row>
    <row r="132" spans="1:17" x14ac:dyDescent="0.25">
      <c r="A132" s="5" t="s">
        <v>393</v>
      </c>
      <c r="B132" s="5" t="s">
        <v>15</v>
      </c>
      <c r="C132" s="5" t="s">
        <v>171</v>
      </c>
      <c r="D132" s="5" t="s">
        <v>7</v>
      </c>
      <c r="E132" s="51">
        <v>0.93</v>
      </c>
      <c r="F132" s="52">
        <v>747</v>
      </c>
      <c r="G132" s="51">
        <v>0.87</v>
      </c>
      <c r="H132" s="52">
        <v>352</v>
      </c>
      <c r="I132" s="51">
        <v>0.95</v>
      </c>
      <c r="J132" s="52">
        <v>91</v>
      </c>
      <c r="K132" s="53" t="s">
        <v>187</v>
      </c>
      <c r="L132" s="52" t="s">
        <v>187</v>
      </c>
      <c r="M132" s="53" t="s">
        <v>187</v>
      </c>
      <c r="N132" s="52" t="s">
        <v>187</v>
      </c>
      <c r="O132" s="51">
        <v>0.91</v>
      </c>
      <c r="P132" s="52">
        <v>1190</v>
      </c>
      <c r="Q132" s="60" t="s">
        <v>187</v>
      </c>
    </row>
    <row r="133" spans="1:17" x14ac:dyDescent="0.25">
      <c r="A133" s="5" t="s">
        <v>394</v>
      </c>
      <c r="B133" s="5" t="s">
        <v>19</v>
      </c>
      <c r="C133" s="5" t="s">
        <v>172</v>
      </c>
      <c r="D133" s="5" t="s">
        <v>7</v>
      </c>
      <c r="E133" s="51">
        <v>0.98</v>
      </c>
      <c r="F133" s="52">
        <v>2431</v>
      </c>
      <c r="G133" s="51">
        <v>0.97</v>
      </c>
      <c r="H133" s="52">
        <v>802</v>
      </c>
      <c r="I133" s="51">
        <v>0.95</v>
      </c>
      <c r="J133" s="52">
        <v>463</v>
      </c>
      <c r="K133" s="53" t="s">
        <v>187</v>
      </c>
      <c r="L133" s="52" t="s">
        <v>187</v>
      </c>
      <c r="M133" s="51" t="s">
        <v>187</v>
      </c>
      <c r="N133" s="52" t="s">
        <v>187</v>
      </c>
      <c r="O133" s="51">
        <v>0.98</v>
      </c>
      <c r="P133" s="52">
        <v>3696</v>
      </c>
      <c r="Q133" s="60" t="s">
        <v>187</v>
      </c>
    </row>
    <row r="134" spans="1:17" x14ac:dyDescent="0.25">
      <c r="A134" s="5" t="s">
        <v>393</v>
      </c>
      <c r="B134" s="5" t="s">
        <v>15</v>
      </c>
      <c r="C134" s="5" t="s">
        <v>173</v>
      </c>
      <c r="D134" s="5" t="s">
        <v>7</v>
      </c>
      <c r="E134" s="51">
        <v>0.87</v>
      </c>
      <c r="F134" s="52">
        <v>210</v>
      </c>
      <c r="G134" s="51">
        <v>0.82</v>
      </c>
      <c r="H134" s="52">
        <v>122</v>
      </c>
      <c r="I134" s="51">
        <v>0.78</v>
      </c>
      <c r="J134" s="52">
        <v>18</v>
      </c>
      <c r="K134" s="53" t="s">
        <v>187</v>
      </c>
      <c r="L134" s="52" t="s">
        <v>187</v>
      </c>
      <c r="M134" s="53" t="s">
        <v>187</v>
      </c>
      <c r="N134" s="52" t="s">
        <v>187</v>
      </c>
      <c r="O134" s="51">
        <v>0.85</v>
      </c>
      <c r="P134" s="52">
        <v>350</v>
      </c>
      <c r="Q134" s="60" t="s">
        <v>187</v>
      </c>
    </row>
    <row r="135" spans="1:17" x14ac:dyDescent="0.25">
      <c r="A135" s="5" t="s">
        <v>107</v>
      </c>
      <c r="B135" s="5" t="s">
        <v>73</v>
      </c>
      <c r="C135" s="5" t="s">
        <v>174</v>
      </c>
      <c r="D135" s="5" t="s">
        <v>7</v>
      </c>
      <c r="E135" s="51" t="s">
        <v>187</v>
      </c>
      <c r="F135" s="52" t="s">
        <v>187</v>
      </c>
      <c r="G135" s="51" t="s">
        <v>187</v>
      </c>
      <c r="H135" s="52" t="s">
        <v>187</v>
      </c>
      <c r="I135" s="51" t="s">
        <v>187</v>
      </c>
      <c r="J135" s="52" t="s">
        <v>187</v>
      </c>
      <c r="K135" s="53" t="s">
        <v>187</v>
      </c>
      <c r="L135" s="52" t="s">
        <v>187</v>
      </c>
      <c r="M135" s="51">
        <v>0.83</v>
      </c>
      <c r="N135" s="52">
        <v>12</v>
      </c>
      <c r="O135" s="51">
        <v>0.83</v>
      </c>
      <c r="P135" s="52">
        <v>12</v>
      </c>
      <c r="Q135" s="60" t="s">
        <v>187</v>
      </c>
    </row>
    <row r="136" spans="1:17" x14ac:dyDescent="0.25">
      <c r="A136" s="5" t="s">
        <v>107</v>
      </c>
      <c r="B136" s="5" t="s">
        <v>59</v>
      </c>
      <c r="C136" s="5" t="s">
        <v>175</v>
      </c>
      <c r="D136" s="5" t="s">
        <v>7</v>
      </c>
      <c r="E136" s="51">
        <v>0.64</v>
      </c>
      <c r="F136" s="52">
        <v>56</v>
      </c>
      <c r="G136" s="51">
        <v>0.59</v>
      </c>
      <c r="H136" s="52">
        <v>37</v>
      </c>
      <c r="I136" s="51">
        <v>0.72</v>
      </c>
      <c r="J136" s="52">
        <v>25</v>
      </c>
      <c r="K136" s="53" t="s">
        <v>187</v>
      </c>
      <c r="L136" s="52" t="s">
        <v>187</v>
      </c>
      <c r="M136" s="53" t="s">
        <v>187</v>
      </c>
      <c r="N136" s="52" t="s">
        <v>187</v>
      </c>
      <c r="O136" s="51">
        <v>0.64</v>
      </c>
      <c r="P136" s="52">
        <v>118</v>
      </c>
      <c r="Q136" s="60" t="s">
        <v>187</v>
      </c>
    </row>
    <row r="137" spans="1:17" x14ac:dyDescent="0.25">
      <c r="A137" s="5" t="s">
        <v>107</v>
      </c>
      <c r="B137" s="5" t="s">
        <v>176</v>
      </c>
      <c r="C137" s="5" t="s">
        <v>177</v>
      </c>
      <c r="D137" s="5" t="s">
        <v>7</v>
      </c>
      <c r="E137" s="51" t="s">
        <v>23</v>
      </c>
      <c r="F137" s="52">
        <v>27</v>
      </c>
      <c r="G137" s="51" t="s">
        <v>187</v>
      </c>
      <c r="H137" s="52" t="s">
        <v>187</v>
      </c>
      <c r="I137" s="51" t="s">
        <v>187</v>
      </c>
      <c r="J137" s="52" t="s">
        <v>187</v>
      </c>
      <c r="K137" s="51">
        <v>0.82</v>
      </c>
      <c r="L137" s="52">
        <v>28</v>
      </c>
      <c r="M137" s="51" t="s">
        <v>187</v>
      </c>
      <c r="N137" s="52" t="s">
        <v>187</v>
      </c>
      <c r="O137" s="51" t="s">
        <v>408</v>
      </c>
      <c r="P137" s="52">
        <v>55</v>
      </c>
      <c r="Q137" s="60" t="s">
        <v>187</v>
      </c>
    </row>
    <row r="138" spans="1:17" x14ac:dyDescent="0.25">
      <c r="A138" s="5" t="s">
        <v>109</v>
      </c>
      <c r="B138" s="5" t="s">
        <v>54</v>
      </c>
      <c r="C138" s="5" t="s">
        <v>178</v>
      </c>
      <c r="D138" s="5" t="s">
        <v>7</v>
      </c>
      <c r="E138" s="51">
        <v>0.86</v>
      </c>
      <c r="F138" s="52">
        <v>585</v>
      </c>
      <c r="G138" s="51">
        <v>0.83</v>
      </c>
      <c r="H138" s="52">
        <v>293</v>
      </c>
      <c r="I138" s="51">
        <v>0.92</v>
      </c>
      <c r="J138" s="52">
        <v>38</v>
      </c>
      <c r="K138" s="51" t="s">
        <v>187</v>
      </c>
      <c r="L138" s="52" t="s">
        <v>187</v>
      </c>
      <c r="M138" s="53" t="s">
        <v>187</v>
      </c>
      <c r="N138" s="52" t="s">
        <v>187</v>
      </c>
      <c r="O138" s="51">
        <v>0.85</v>
      </c>
      <c r="P138" s="52">
        <v>916</v>
      </c>
      <c r="Q138" s="60" t="s">
        <v>187</v>
      </c>
    </row>
    <row r="139" spans="1:17" x14ac:dyDescent="0.25">
      <c r="A139" s="5" t="s">
        <v>107</v>
      </c>
      <c r="B139" s="5" t="s">
        <v>64</v>
      </c>
      <c r="C139" s="5" t="s">
        <v>179</v>
      </c>
      <c r="D139" s="5" t="s">
        <v>7</v>
      </c>
      <c r="E139" s="51">
        <v>0.74</v>
      </c>
      <c r="F139" s="52">
        <v>23</v>
      </c>
      <c r="G139" s="51" t="s">
        <v>187</v>
      </c>
      <c r="H139" s="52" t="s">
        <v>187</v>
      </c>
      <c r="I139" s="51" t="s">
        <v>187</v>
      </c>
      <c r="J139" s="52" t="s">
        <v>187</v>
      </c>
      <c r="K139" s="51">
        <v>0.5</v>
      </c>
      <c r="L139" s="52">
        <v>12</v>
      </c>
      <c r="M139" s="53" t="s">
        <v>187</v>
      </c>
      <c r="N139" s="52" t="s">
        <v>187</v>
      </c>
      <c r="O139" s="51">
        <v>0.66</v>
      </c>
      <c r="P139" s="52">
        <v>35</v>
      </c>
      <c r="Q139" s="60" t="s">
        <v>187</v>
      </c>
    </row>
    <row r="140" spans="1:17" x14ac:dyDescent="0.25">
      <c r="A140" s="5" t="s">
        <v>393</v>
      </c>
      <c r="B140" s="5" t="s">
        <v>180</v>
      </c>
      <c r="C140" s="5" t="s">
        <v>364</v>
      </c>
      <c r="D140" s="5" t="s">
        <v>7</v>
      </c>
      <c r="E140" s="51" t="s">
        <v>40</v>
      </c>
      <c r="F140" s="52">
        <v>38</v>
      </c>
      <c r="G140" s="51" t="s">
        <v>187</v>
      </c>
      <c r="H140" s="52" t="s">
        <v>187</v>
      </c>
      <c r="I140" s="51" t="s">
        <v>187</v>
      </c>
      <c r="J140" s="52" t="s">
        <v>187</v>
      </c>
      <c r="K140" s="51">
        <v>0.81</v>
      </c>
      <c r="L140" s="52">
        <v>27</v>
      </c>
      <c r="M140" s="53" t="s">
        <v>187</v>
      </c>
      <c r="N140" s="52" t="s">
        <v>187</v>
      </c>
      <c r="O140" s="51" t="s">
        <v>409</v>
      </c>
      <c r="P140" s="52">
        <v>65</v>
      </c>
      <c r="Q140" s="60" t="s">
        <v>187</v>
      </c>
    </row>
    <row r="141" spans="1:17" x14ac:dyDescent="0.25">
      <c r="A141" s="5" t="s">
        <v>410</v>
      </c>
      <c r="B141" s="5" t="s">
        <v>59</v>
      </c>
      <c r="C141" s="5" t="s">
        <v>181</v>
      </c>
      <c r="D141" s="5" t="s">
        <v>7</v>
      </c>
      <c r="E141" s="51" t="s">
        <v>187</v>
      </c>
      <c r="F141" s="52" t="s">
        <v>187</v>
      </c>
      <c r="G141" s="51" t="s">
        <v>187</v>
      </c>
      <c r="H141" s="52" t="s">
        <v>187</v>
      </c>
      <c r="I141" s="51" t="s">
        <v>187</v>
      </c>
      <c r="J141" s="52" t="s">
        <v>187</v>
      </c>
      <c r="K141" s="51" t="s">
        <v>187</v>
      </c>
      <c r="L141" s="52" t="s">
        <v>187</v>
      </c>
      <c r="M141" s="53" t="s">
        <v>69</v>
      </c>
      <c r="N141" s="52">
        <v>17</v>
      </c>
      <c r="O141" s="51" t="s">
        <v>69</v>
      </c>
      <c r="P141" s="52">
        <v>17</v>
      </c>
      <c r="Q141" s="60" t="s">
        <v>187</v>
      </c>
    </row>
    <row r="142" spans="1:17" x14ac:dyDescent="0.25">
      <c r="A142" s="5" t="s">
        <v>109</v>
      </c>
      <c r="B142" s="5" t="s">
        <v>31</v>
      </c>
      <c r="C142" s="5" t="s">
        <v>182</v>
      </c>
      <c r="D142" s="5" t="s">
        <v>7</v>
      </c>
      <c r="E142" s="51" t="s">
        <v>138</v>
      </c>
      <c r="F142" s="52">
        <v>20</v>
      </c>
      <c r="G142" s="51" t="s">
        <v>187</v>
      </c>
      <c r="H142" s="52" t="s">
        <v>187</v>
      </c>
      <c r="I142" s="51" t="s">
        <v>187</v>
      </c>
      <c r="J142" s="52" t="s">
        <v>187</v>
      </c>
      <c r="K142" s="51">
        <v>0.7</v>
      </c>
      <c r="L142" s="52">
        <v>23</v>
      </c>
      <c r="M142" s="53" t="s">
        <v>187</v>
      </c>
      <c r="N142" s="52" t="s">
        <v>187</v>
      </c>
      <c r="O142" s="51" t="s">
        <v>411</v>
      </c>
      <c r="P142" s="52">
        <v>43</v>
      </c>
      <c r="Q142" s="60" t="s">
        <v>187</v>
      </c>
    </row>
    <row r="143" spans="1:17" x14ac:dyDescent="0.25">
      <c r="A143" s="5" t="s">
        <v>393</v>
      </c>
      <c r="B143" s="5" t="s">
        <v>27</v>
      </c>
      <c r="C143" s="5" t="s">
        <v>183</v>
      </c>
      <c r="D143" s="5" t="s">
        <v>7</v>
      </c>
      <c r="E143" s="51">
        <v>0.82</v>
      </c>
      <c r="F143" s="52">
        <v>337</v>
      </c>
      <c r="G143" s="51">
        <v>0.78</v>
      </c>
      <c r="H143" s="52">
        <v>135</v>
      </c>
      <c r="I143" s="51">
        <v>0.92</v>
      </c>
      <c r="J143" s="52">
        <v>24</v>
      </c>
      <c r="K143" s="51" t="s">
        <v>187</v>
      </c>
      <c r="L143" s="52" t="s">
        <v>187</v>
      </c>
      <c r="M143" s="53" t="s">
        <v>187</v>
      </c>
      <c r="N143" s="52" t="s">
        <v>187</v>
      </c>
      <c r="O143" s="51">
        <v>0.81</v>
      </c>
      <c r="P143" s="52">
        <v>496</v>
      </c>
      <c r="Q143" s="60" t="s">
        <v>187</v>
      </c>
    </row>
    <row r="144" spans="1:17" x14ac:dyDescent="0.25">
      <c r="A144" s="5" t="s">
        <v>108</v>
      </c>
      <c r="B144" s="5" t="s">
        <v>102</v>
      </c>
      <c r="C144" s="5" t="s">
        <v>184</v>
      </c>
      <c r="D144" s="5" t="s">
        <v>7</v>
      </c>
      <c r="E144" s="51">
        <v>0.87</v>
      </c>
      <c r="F144" s="52">
        <v>69</v>
      </c>
      <c r="G144" s="51">
        <v>0.56999999999999995</v>
      </c>
      <c r="H144" s="52">
        <v>30</v>
      </c>
      <c r="I144" s="51" t="s">
        <v>185</v>
      </c>
      <c r="J144" s="52">
        <v>13</v>
      </c>
      <c r="K144" s="51" t="s">
        <v>187</v>
      </c>
      <c r="L144" s="52" t="s">
        <v>187</v>
      </c>
      <c r="M144" s="53" t="s">
        <v>187</v>
      </c>
      <c r="N144" s="52" t="s">
        <v>187</v>
      </c>
      <c r="O144" s="51" t="s">
        <v>412</v>
      </c>
      <c r="P144" s="52">
        <v>112</v>
      </c>
      <c r="Q144" s="60" t="s">
        <v>187</v>
      </c>
    </row>
    <row r="145" spans="1:17" x14ac:dyDescent="0.25">
      <c r="A145" s="5" t="s">
        <v>396</v>
      </c>
      <c r="B145" s="5" t="s">
        <v>41</v>
      </c>
      <c r="C145" s="5" t="s">
        <v>186</v>
      </c>
      <c r="D145" s="5" t="s">
        <v>7</v>
      </c>
      <c r="E145" s="51" t="s">
        <v>187</v>
      </c>
      <c r="F145" s="52" t="s">
        <v>187</v>
      </c>
      <c r="G145" s="51" t="s">
        <v>187</v>
      </c>
      <c r="H145" s="52" t="s">
        <v>187</v>
      </c>
      <c r="I145" s="51" t="s">
        <v>187</v>
      </c>
      <c r="J145" s="52" t="s">
        <v>187</v>
      </c>
      <c r="K145" s="51" t="s">
        <v>187</v>
      </c>
      <c r="L145" s="52" t="s">
        <v>187</v>
      </c>
      <c r="M145" s="51">
        <v>0.43</v>
      </c>
      <c r="N145" s="52">
        <v>35</v>
      </c>
      <c r="O145" s="51">
        <v>0.43</v>
      </c>
      <c r="P145" s="52">
        <v>35</v>
      </c>
      <c r="Q145" s="60" t="s">
        <v>372</v>
      </c>
    </row>
    <row r="146" spans="1:17" x14ac:dyDescent="0.25">
      <c r="A146" s="5" t="s">
        <v>396</v>
      </c>
      <c r="B146" s="5" t="s">
        <v>51</v>
      </c>
      <c r="C146" s="5" t="s">
        <v>188</v>
      </c>
      <c r="D146" s="5" t="s">
        <v>7</v>
      </c>
      <c r="E146" s="51">
        <v>0.8</v>
      </c>
      <c r="F146" s="52">
        <v>66</v>
      </c>
      <c r="G146" s="51">
        <v>0.78</v>
      </c>
      <c r="H146" s="52">
        <v>32</v>
      </c>
      <c r="I146" s="51" t="s">
        <v>185</v>
      </c>
      <c r="J146" s="52">
        <v>12</v>
      </c>
      <c r="K146" s="51" t="s">
        <v>187</v>
      </c>
      <c r="L146" s="52" t="s">
        <v>187</v>
      </c>
      <c r="M146" s="53" t="s">
        <v>187</v>
      </c>
      <c r="N146" s="52" t="s">
        <v>187</v>
      </c>
      <c r="O146" s="51" t="s">
        <v>413</v>
      </c>
      <c r="P146" s="52">
        <v>110</v>
      </c>
      <c r="Q146" s="60" t="s">
        <v>187</v>
      </c>
    </row>
    <row r="147" spans="1:17" x14ac:dyDescent="0.25">
      <c r="A147" s="5" t="s">
        <v>392</v>
      </c>
      <c r="B147" s="5" t="s">
        <v>136</v>
      </c>
      <c r="C147" s="5" t="s">
        <v>189</v>
      </c>
      <c r="D147" s="5" t="s">
        <v>7</v>
      </c>
      <c r="E147" s="51" t="s">
        <v>138</v>
      </c>
      <c r="F147" s="52">
        <v>21</v>
      </c>
      <c r="G147" s="51" t="s">
        <v>187</v>
      </c>
      <c r="H147" s="52" t="s">
        <v>187</v>
      </c>
      <c r="I147" s="51" t="s">
        <v>187</v>
      </c>
      <c r="J147" s="52" t="s">
        <v>187</v>
      </c>
      <c r="K147" s="51">
        <v>0.78</v>
      </c>
      <c r="L147" s="52">
        <v>23</v>
      </c>
      <c r="M147" s="51" t="s">
        <v>187</v>
      </c>
      <c r="N147" s="52" t="s">
        <v>187</v>
      </c>
      <c r="O147" s="51" t="s">
        <v>414</v>
      </c>
      <c r="P147" s="52">
        <v>44</v>
      </c>
      <c r="Q147" s="60" t="s">
        <v>187</v>
      </c>
    </row>
    <row r="148" spans="1:17" x14ac:dyDescent="0.25">
      <c r="A148" s="5" t="s">
        <v>107</v>
      </c>
      <c r="B148" s="5" t="s">
        <v>64</v>
      </c>
      <c r="C148" s="5" t="s">
        <v>190</v>
      </c>
      <c r="D148" s="5" t="s">
        <v>7</v>
      </c>
      <c r="E148" s="51">
        <v>0.7</v>
      </c>
      <c r="F148" s="52">
        <v>44</v>
      </c>
      <c r="G148" s="51" t="s">
        <v>187</v>
      </c>
      <c r="H148" s="52" t="s">
        <v>187</v>
      </c>
      <c r="I148" s="51" t="s">
        <v>187</v>
      </c>
      <c r="J148" s="52" t="s">
        <v>187</v>
      </c>
      <c r="K148" s="51">
        <v>0.6</v>
      </c>
      <c r="L148" s="52">
        <v>35</v>
      </c>
      <c r="M148" s="53" t="s">
        <v>187</v>
      </c>
      <c r="N148" s="52" t="s">
        <v>187</v>
      </c>
      <c r="O148" s="51">
        <v>0.66</v>
      </c>
      <c r="P148" s="52">
        <v>79</v>
      </c>
      <c r="Q148" s="60" t="s">
        <v>187</v>
      </c>
    </row>
    <row r="149" spans="1:17" x14ac:dyDescent="0.25">
      <c r="A149" s="5" t="s">
        <v>393</v>
      </c>
      <c r="B149" s="5" t="s">
        <v>15</v>
      </c>
      <c r="C149" s="5" t="s">
        <v>191</v>
      </c>
      <c r="D149" s="5" t="s">
        <v>7</v>
      </c>
      <c r="E149" s="51">
        <v>0.91</v>
      </c>
      <c r="F149" s="52">
        <v>802</v>
      </c>
      <c r="G149" s="51">
        <v>0.86</v>
      </c>
      <c r="H149" s="52">
        <v>340</v>
      </c>
      <c r="I149" s="51">
        <v>0.89</v>
      </c>
      <c r="J149" s="52">
        <v>280</v>
      </c>
      <c r="K149" s="51" t="s">
        <v>187</v>
      </c>
      <c r="L149" s="52" t="s">
        <v>187</v>
      </c>
      <c r="M149" s="53" t="s">
        <v>187</v>
      </c>
      <c r="N149" s="52" t="s">
        <v>187</v>
      </c>
      <c r="O149" s="51">
        <v>0.89</v>
      </c>
      <c r="P149" s="52">
        <v>1422</v>
      </c>
      <c r="Q149" s="60" t="s">
        <v>187</v>
      </c>
    </row>
    <row r="150" spans="1:17" x14ac:dyDescent="0.25">
      <c r="A150" s="5" t="s">
        <v>392</v>
      </c>
      <c r="B150" s="5" t="s">
        <v>5</v>
      </c>
      <c r="C150" s="5" t="s">
        <v>192</v>
      </c>
      <c r="D150" s="5" t="s">
        <v>7</v>
      </c>
      <c r="E150" s="51">
        <v>0.85</v>
      </c>
      <c r="F150" s="52">
        <v>34</v>
      </c>
      <c r="G150" s="51" t="s">
        <v>187</v>
      </c>
      <c r="H150" s="52" t="s">
        <v>187</v>
      </c>
      <c r="I150" s="51" t="s">
        <v>187</v>
      </c>
      <c r="J150" s="52" t="s">
        <v>187</v>
      </c>
      <c r="K150" s="51">
        <v>0.88</v>
      </c>
      <c r="L150" s="52">
        <v>16</v>
      </c>
      <c r="M150" s="53" t="s">
        <v>187</v>
      </c>
      <c r="N150" s="52" t="s">
        <v>187</v>
      </c>
      <c r="O150" s="51">
        <v>0.86</v>
      </c>
      <c r="P150" s="52">
        <v>50</v>
      </c>
      <c r="Q150" s="60" t="s">
        <v>187</v>
      </c>
    </row>
    <row r="151" spans="1:17" x14ac:dyDescent="0.25">
      <c r="A151" s="5" t="s">
        <v>107</v>
      </c>
      <c r="B151" s="5" t="s">
        <v>59</v>
      </c>
      <c r="C151" s="5" t="s">
        <v>193</v>
      </c>
      <c r="D151" s="5" t="s">
        <v>7</v>
      </c>
      <c r="E151" s="51">
        <v>0.86</v>
      </c>
      <c r="F151" s="52">
        <v>798</v>
      </c>
      <c r="G151" s="51">
        <v>0.8</v>
      </c>
      <c r="H151" s="52">
        <v>222</v>
      </c>
      <c r="I151" s="51">
        <v>0.74</v>
      </c>
      <c r="J151" s="52">
        <v>731</v>
      </c>
      <c r="K151" s="51" t="s">
        <v>187</v>
      </c>
      <c r="L151" s="52" t="s">
        <v>187</v>
      </c>
      <c r="M151" s="53" t="s">
        <v>187</v>
      </c>
      <c r="N151" s="52" t="s">
        <v>187</v>
      </c>
      <c r="O151" s="51">
        <v>0.8</v>
      </c>
      <c r="P151" s="52">
        <v>1751</v>
      </c>
      <c r="Q151" s="60" t="s">
        <v>187</v>
      </c>
    </row>
    <row r="152" spans="1:17" x14ac:dyDescent="0.25">
      <c r="A152" s="5" t="s">
        <v>107</v>
      </c>
      <c r="B152" s="5" t="s">
        <v>59</v>
      </c>
      <c r="C152" s="5" t="s">
        <v>194</v>
      </c>
      <c r="D152" s="5" t="s">
        <v>7</v>
      </c>
      <c r="E152" s="51">
        <v>0.89</v>
      </c>
      <c r="F152" s="52">
        <v>195</v>
      </c>
      <c r="G152" s="51">
        <v>0.78</v>
      </c>
      <c r="H152" s="52">
        <v>54</v>
      </c>
      <c r="I152" s="51">
        <v>0.83</v>
      </c>
      <c r="J152" s="52">
        <v>12</v>
      </c>
      <c r="K152" s="51" t="s">
        <v>187</v>
      </c>
      <c r="L152" s="52" t="s">
        <v>187</v>
      </c>
      <c r="M152" s="53" t="s">
        <v>187</v>
      </c>
      <c r="N152" s="52" t="s">
        <v>187</v>
      </c>
      <c r="O152" s="51">
        <v>0.87</v>
      </c>
      <c r="P152" s="52">
        <v>261</v>
      </c>
      <c r="Q152" s="60" t="s">
        <v>187</v>
      </c>
    </row>
    <row r="153" spans="1:17" x14ac:dyDescent="0.25">
      <c r="A153" s="5" t="s">
        <v>394</v>
      </c>
      <c r="B153" s="5" t="s">
        <v>19</v>
      </c>
      <c r="C153" s="5" t="s">
        <v>195</v>
      </c>
      <c r="D153" s="5" t="s">
        <v>7</v>
      </c>
      <c r="E153" s="51" t="s">
        <v>14</v>
      </c>
      <c r="F153" s="52">
        <v>349</v>
      </c>
      <c r="G153" s="51" t="s">
        <v>14</v>
      </c>
      <c r="H153" s="52">
        <v>141</v>
      </c>
      <c r="I153" s="51">
        <v>0.96</v>
      </c>
      <c r="J153" s="52">
        <v>84</v>
      </c>
      <c r="K153" s="51" t="s">
        <v>187</v>
      </c>
      <c r="L153" s="52" t="s">
        <v>187</v>
      </c>
      <c r="M153" s="53" t="s">
        <v>187</v>
      </c>
      <c r="N153" s="52" t="s">
        <v>187</v>
      </c>
      <c r="O153" s="51">
        <v>0.99</v>
      </c>
      <c r="P153" s="52">
        <v>574</v>
      </c>
      <c r="Q153" s="60" t="s">
        <v>187</v>
      </c>
    </row>
    <row r="154" spans="1:17" x14ac:dyDescent="0.25">
      <c r="A154" s="5" t="s">
        <v>393</v>
      </c>
      <c r="B154" s="5" t="s">
        <v>27</v>
      </c>
      <c r="C154" s="5" t="s">
        <v>196</v>
      </c>
      <c r="D154" s="5" t="s">
        <v>7</v>
      </c>
      <c r="E154" s="51">
        <v>0.91</v>
      </c>
      <c r="F154" s="52">
        <v>164</v>
      </c>
      <c r="G154" s="51">
        <v>0.88</v>
      </c>
      <c r="H154" s="52">
        <v>109</v>
      </c>
      <c r="I154" s="51">
        <v>0.89</v>
      </c>
      <c r="J154" s="52">
        <v>19</v>
      </c>
      <c r="K154" s="51" t="s">
        <v>187</v>
      </c>
      <c r="L154" s="52" t="s">
        <v>187</v>
      </c>
      <c r="M154" s="53" t="s">
        <v>187</v>
      </c>
      <c r="N154" s="52" t="s">
        <v>187</v>
      </c>
      <c r="O154" s="51">
        <v>0.9</v>
      </c>
      <c r="P154" s="52">
        <v>292</v>
      </c>
      <c r="Q154" s="60" t="s">
        <v>187</v>
      </c>
    </row>
    <row r="155" spans="1:17" x14ac:dyDescent="0.25">
      <c r="A155" s="5" t="s">
        <v>396</v>
      </c>
      <c r="B155" s="5" t="s">
        <v>38</v>
      </c>
      <c r="C155" s="5" t="s">
        <v>197</v>
      </c>
      <c r="D155" s="5" t="s">
        <v>7</v>
      </c>
      <c r="E155" s="51">
        <v>0.98</v>
      </c>
      <c r="F155" s="52">
        <v>92</v>
      </c>
      <c r="G155" s="51" t="s">
        <v>138</v>
      </c>
      <c r="H155" s="52">
        <v>22</v>
      </c>
      <c r="I155" s="51">
        <v>0.82</v>
      </c>
      <c r="J155" s="52">
        <v>44</v>
      </c>
      <c r="K155" s="51" t="s">
        <v>187</v>
      </c>
      <c r="L155" s="52" t="s">
        <v>187</v>
      </c>
      <c r="M155" s="53" t="s">
        <v>187</v>
      </c>
      <c r="N155" s="52" t="s">
        <v>187</v>
      </c>
      <c r="O155" s="51" t="s">
        <v>402</v>
      </c>
      <c r="P155" s="52">
        <v>158</v>
      </c>
      <c r="Q155" s="60" t="s">
        <v>187</v>
      </c>
    </row>
    <row r="156" spans="1:17" x14ac:dyDescent="0.25">
      <c r="A156" s="5" t="s">
        <v>109</v>
      </c>
      <c r="B156" s="5" t="s">
        <v>198</v>
      </c>
      <c r="C156" s="5" t="s">
        <v>199</v>
      </c>
      <c r="D156" s="5" t="s">
        <v>7</v>
      </c>
      <c r="E156" s="51">
        <v>0.8</v>
      </c>
      <c r="F156" s="52">
        <v>15</v>
      </c>
      <c r="G156" s="51" t="s">
        <v>187</v>
      </c>
      <c r="H156" s="52" t="s">
        <v>187</v>
      </c>
      <c r="I156" s="51" t="s">
        <v>187</v>
      </c>
      <c r="J156" s="52" t="s">
        <v>187</v>
      </c>
      <c r="K156" s="51">
        <v>0.82</v>
      </c>
      <c r="L156" s="52">
        <v>11</v>
      </c>
      <c r="M156" s="53" t="s">
        <v>187</v>
      </c>
      <c r="N156" s="52" t="s">
        <v>187</v>
      </c>
      <c r="O156" s="51">
        <v>0.81</v>
      </c>
      <c r="P156" s="52">
        <v>26</v>
      </c>
      <c r="Q156" s="60" t="s">
        <v>187</v>
      </c>
    </row>
    <row r="157" spans="1:17" x14ac:dyDescent="0.25">
      <c r="A157" s="5" t="s">
        <v>393</v>
      </c>
      <c r="B157" s="5" t="s">
        <v>15</v>
      </c>
      <c r="C157" s="5" t="s">
        <v>200</v>
      </c>
      <c r="D157" s="5" t="s">
        <v>7</v>
      </c>
      <c r="E157" s="51">
        <v>0.91</v>
      </c>
      <c r="F157" s="52">
        <v>448</v>
      </c>
      <c r="G157" s="51">
        <v>0.89</v>
      </c>
      <c r="H157" s="52">
        <v>204</v>
      </c>
      <c r="I157" s="51">
        <v>0.88</v>
      </c>
      <c r="J157" s="52">
        <v>49</v>
      </c>
      <c r="K157" s="53" t="s">
        <v>187</v>
      </c>
      <c r="L157" s="52" t="s">
        <v>187</v>
      </c>
      <c r="M157" s="53" t="s">
        <v>187</v>
      </c>
      <c r="N157" s="52" t="s">
        <v>187</v>
      </c>
      <c r="O157" s="51">
        <v>0.9</v>
      </c>
      <c r="P157" s="52">
        <v>701</v>
      </c>
      <c r="Q157" s="60" t="s">
        <v>187</v>
      </c>
    </row>
    <row r="158" spans="1:17" x14ac:dyDescent="0.25">
      <c r="A158" s="5" t="s">
        <v>392</v>
      </c>
      <c r="B158" s="5" t="s">
        <v>5</v>
      </c>
      <c r="C158" s="5" t="s">
        <v>201</v>
      </c>
      <c r="D158" s="5" t="s">
        <v>7</v>
      </c>
      <c r="E158" s="51">
        <v>0.88</v>
      </c>
      <c r="F158" s="52">
        <v>149</v>
      </c>
      <c r="G158" s="51" t="s">
        <v>187</v>
      </c>
      <c r="H158" s="52" t="s">
        <v>187</v>
      </c>
      <c r="I158" s="51" t="s">
        <v>187</v>
      </c>
      <c r="J158" s="52" t="s">
        <v>187</v>
      </c>
      <c r="K158" s="51">
        <v>0.85</v>
      </c>
      <c r="L158" s="52">
        <v>53</v>
      </c>
      <c r="M158" s="53" t="s">
        <v>187</v>
      </c>
      <c r="N158" s="52" t="s">
        <v>187</v>
      </c>
      <c r="O158" s="51">
        <v>0.87</v>
      </c>
      <c r="P158" s="52">
        <v>202</v>
      </c>
      <c r="Q158" s="60" t="s">
        <v>187</v>
      </c>
    </row>
    <row r="159" spans="1:17" x14ac:dyDescent="0.25">
      <c r="A159" s="5" t="s">
        <v>392</v>
      </c>
      <c r="B159" s="5" t="s">
        <v>8</v>
      </c>
      <c r="C159" s="5" t="s">
        <v>202</v>
      </c>
      <c r="D159" s="5" t="s">
        <v>7</v>
      </c>
      <c r="E159" s="51">
        <v>0.44</v>
      </c>
      <c r="F159" s="52">
        <v>39</v>
      </c>
      <c r="G159" s="51">
        <v>0.5</v>
      </c>
      <c r="H159" s="52">
        <v>10</v>
      </c>
      <c r="I159" s="51">
        <v>0.57999999999999996</v>
      </c>
      <c r="J159" s="52">
        <v>19</v>
      </c>
      <c r="K159" s="53" t="s">
        <v>187</v>
      </c>
      <c r="L159" s="52" t="s">
        <v>187</v>
      </c>
      <c r="M159" s="53" t="s">
        <v>187</v>
      </c>
      <c r="N159" s="52" t="s">
        <v>187</v>
      </c>
      <c r="O159" s="51">
        <v>0.49</v>
      </c>
      <c r="P159" s="52">
        <v>68</v>
      </c>
      <c r="Q159" s="60" t="s">
        <v>187</v>
      </c>
    </row>
    <row r="160" spans="1:17" x14ac:dyDescent="0.25">
      <c r="A160" s="5" t="s">
        <v>396</v>
      </c>
      <c r="B160" s="5" t="s">
        <v>84</v>
      </c>
      <c r="C160" s="5" t="s">
        <v>365</v>
      </c>
      <c r="D160" s="5" t="s">
        <v>7</v>
      </c>
      <c r="E160" s="51">
        <v>0.76</v>
      </c>
      <c r="F160" s="52">
        <v>705</v>
      </c>
      <c r="G160" s="51">
        <v>0.78</v>
      </c>
      <c r="H160" s="52">
        <v>277</v>
      </c>
      <c r="I160" s="51">
        <v>0.74</v>
      </c>
      <c r="J160" s="52">
        <v>161</v>
      </c>
      <c r="K160" s="51" t="s">
        <v>187</v>
      </c>
      <c r="L160" s="52" t="s">
        <v>187</v>
      </c>
      <c r="M160" s="53" t="s">
        <v>187</v>
      </c>
      <c r="N160" s="52" t="s">
        <v>187</v>
      </c>
      <c r="O160" s="51">
        <v>0.76</v>
      </c>
      <c r="P160" s="52">
        <v>1143</v>
      </c>
      <c r="Q160" s="60" t="s">
        <v>187</v>
      </c>
    </row>
    <row r="161" spans="1:17" x14ac:dyDescent="0.25">
      <c r="A161" s="5" t="s">
        <v>392</v>
      </c>
      <c r="B161" s="5" t="s">
        <v>8</v>
      </c>
      <c r="C161" s="5" t="s">
        <v>203</v>
      </c>
      <c r="D161" s="5" t="s">
        <v>7</v>
      </c>
      <c r="E161" s="51">
        <v>0.76</v>
      </c>
      <c r="F161" s="52">
        <v>68</v>
      </c>
      <c r="G161" s="51" t="s">
        <v>187</v>
      </c>
      <c r="H161" s="52" t="s">
        <v>187</v>
      </c>
      <c r="I161" s="51" t="s">
        <v>187</v>
      </c>
      <c r="J161" s="52" t="s">
        <v>187</v>
      </c>
      <c r="K161" s="51">
        <v>0.53</v>
      </c>
      <c r="L161" s="52">
        <v>30</v>
      </c>
      <c r="M161" s="53" t="s">
        <v>187</v>
      </c>
      <c r="N161" s="52" t="s">
        <v>187</v>
      </c>
      <c r="O161" s="51">
        <v>0.69</v>
      </c>
      <c r="P161" s="52">
        <v>98</v>
      </c>
      <c r="Q161" s="60" t="s">
        <v>187</v>
      </c>
    </row>
    <row r="162" spans="1:17" x14ac:dyDescent="0.25">
      <c r="A162" s="5" t="s">
        <v>108</v>
      </c>
      <c r="B162" s="5" t="s">
        <v>102</v>
      </c>
      <c r="C162" s="5" t="s">
        <v>204</v>
      </c>
      <c r="D162" s="5" t="s">
        <v>7</v>
      </c>
      <c r="E162" s="51">
        <v>0.8</v>
      </c>
      <c r="F162" s="52">
        <v>76</v>
      </c>
      <c r="G162" s="51" t="s">
        <v>23</v>
      </c>
      <c r="H162" s="52">
        <v>26</v>
      </c>
      <c r="I162" s="51">
        <v>0.69</v>
      </c>
      <c r="J162" s="52">
        <v>32</v>
      </c>
      <c r="K162" s="53" t="s">
        <v>187</v>
      </c>
      <c r="L162" s="52" t="s">
        <v>187</v>
      </c>
      <c r="M162" s="53" t="s">
        <v>187</v>
      </c>
      <c r="N162" s="52" t="s">
        <v>187</v>
      </c>
      <c r="O162" s="51">
        <v>0.81</v>
      </c>
      <c r="P162" s="52">
        <v>134</v>
      </c>
      <c r="Q162" s="60" t="s">
        <v>187</v>
      </c>
    </row>
    <row r="163" spans="1:17" x14ac:dyDescent="0.25">
      <c r="A163" s="5" t="s">
        <v>393</v>
      </c>
      <c r="B163" s="5" t="s">
        <v>27</v>
      </c>
      <c r="C163" s="5" t="s">
        <v>205</v>
      </c>
      <c r="D163" s="5" t="s">
        <v>7</v>
      </c>
      <c r="E163" s="51">
        <v>0.9</v>
      </c>
      <c r="F163" s="52">
        <v>221</v>
      </c>
      <c r="G163" s="51">
        <v>0.78</v>
      </c>
      <c r="H163" s="52">
        <v>137</v>
      </c>
      <c r="I163" s="51" t="s">
        <v>185</v>
      </c>
      <c r="J163" s="52">
        <v>12</v>
      </c>
      <c r="K163" s="51" t="s">
        <v>187</v>
      </c>
      <c r="L163" s="52" t="s">
        <v>187</v>
      </c>
      <c r="M163" s="53" t="s">
        <v>187</v>
      </c>
      <c r="N163" s="52" t="s">
        <v>187</v>
      </c>
      <c r="O163" s="51">
        <v>0.85</v>
      </c>
      <c r="P163" s="52">
        <v>370</v>
      </c>
      <c r="Q163" s="60" t="s">
        <v>187</v>
      </c>
    </row>
    <row r="164" spans="1:17" x14ac:dyDescent="0.25">
      <c r="A164" s="5" t="s">
        <v>109</v>
      </c>
      <c r="B164" s="5" t="s">
        <v>198</v>
      </c>
      <c r="C164" s="5" t="s">
        <v>366</v>
      </c>
      <c r="D164" s="5" t="s">
        <v>7</v>
      </c>
      <c r="E164" s="51" t="s">
        <v>187</v>
      </c>
      <c r="F164" s="52" t="s">
        <v>187</v>
      </c>
      <c r="G164" s="51" t="s">
        <v>187</v>
      </c>
      <c r="H164" s="52" t="s">
        <v>187</v>
      </c>
      <c r="I164" s="51" t="s">
        <v>187</v>
      </c>
      <c r="J164" s="52" t="s">
        <v>187</v>
      </c>
      <c r="K164" s="53" t="s">
        <v>187</v>
      </c>
      <c r="L164" s="52" t="s">
        <v>187</v>
      </c>
      <c r="M164" s="51">
        <v>0.87</v>
      </c>
      <c r="N164" s="52">
        <v>30</v>
      </c>
      <c r="O164" s="51">
        <v>0.87</v>
      </c>
      <c r="P164" s="52">
        <v>30</v>
      </c>
      <c r="Q164" s="60" t="s">
        <v>187</v>
      </c>
    </row>
    <row r="165" spans="1:17" x14ac:dyDescent="0.25">
      <c r="A165" s="5" t="s">
        <v>393</v>
      </c>
      <c r="B165" s="5" t="s">
        <v>12</v>
      </c>
      <c r="C165" s="5" t="s">
        <v>206</v>
      </c>
      <c r="D165" s="5" t="s">
        <v>7</v>
      </c>
      <c r="E165" s="51">
        <v>0.94</v>
      </c>
      <c r="F165" s="52">
        <v>720</v>
      </c>
      <c r="G165" s="51">
        <v>0.86</v>
      </c>
      <c r="H165" s="52">
        <v>279</v>
      </c>
      <c r="I165" s="51" t="s">
        <v>40</v>
      </c>
      <c r="J165" s="52">
        <v>38</v>
      </c>
      <c r="K165" s="53" t="s">
        <v>187</v>
      </c>
      <c r="L165" s="52" t="s">
        <v>187</v>
      </c>
      <c r="M165" s="53" t="s">
        <v>187</v>
      </c>
      <c r="N165" s="52" t="s">
        <v>187</v>
      </c>
      <c r="O165" s="51">
        <v>0.92</v>
      </c>
      <c r="P165" s="52">
        <v>1037</v>
      </c>
      <c r="Q165" s="60" t="s">
        <v>187</v>
      </c>
    </row>
    <row r="166" spans="1:17" x14ac:dyDescent="0.25">
      <c r="A166" s="5" t="s">
        <v>393</v>
      </c>
      <c r="B166" s="5" t="s">
        <v>15</v>
      </c>
      <c r="C166" s="5" t="s">
        <v>207</v>
      </c>
      <c r="D166" s="5" t="s">
        <v>7</v>
      </c>
      <c r="E166" s="51">
        <v>0.94</v>
      </c>
      <c r="F166" s="52">
        <v>1345</v>
      </c>
      <c r="G166" s="51">
        <v>0.95</v>
      </c>
      <c r="H166" s="52">
        <v>493</v>
      </c>
      <c r="I166" s="51">
        <v>0.95</v>
      </c>
      <c r="J166" s="52">
        <v>257</v>
      </c>
      <c r="K166" s="53" t="s">
        <v>187</v>
      </c>
      <c r="L166" s="52" t="s">
        <v>187</v>
      </c>
      <c r="M166" s="51" t="s">
        <v>187</v>
      </c>
      <c r="N166" s="52" t="s">
        <v>187</v>
      </c>
      <c r="O166" s="51">
        <v>0.95</v>
      </c>
      <c r="P166" s="52">
        <v>2095</v>
      </c>
      <c r="Q166" s="60" t="s">
        <v>187</v>
      </c>
    </row>
    <row r="167" spans="1:17" x14ac:dyDescent="0.25">
      <c r="A167" s="5" t="s">
        <v>108</v>
      </c>
      <c r="B167" s="5" t="s">
        <v>102</v>
      </c>
      <c r="C167" s="5" t="s">
        <v>208</v>
      </c>
      <c r="D167" s="5" t="s">
        <v>7</v>
      </c>
      <c r="E167" s="51">
        <v>0.8</v>
      </c>
      <c r="F167" s="52">
        <v>105</v>
      </c>
      <c r="G167" s="51">
        <v>0.6</v>
      </c>
      <c r="H167" s="52">
        <v>50</v>
      </c>
      <c r="I167" s="51">
        <v>0.64</v>
      </c>
      <c r="J167" s="52">
        <v>14</v>
      </c>
      <c r="K167" s="53" t="s">
        <v>187</v>
      </c>
      <c r="L167" s="52" t="s">
        <v>187</v>
      </c>
      <c r="M167" s="53" t="s">
        <v>187</v>
      </c>
      <c r="N167" s="52" t="s">
        <v>187</v>
      </c>
      <c r="O167" s="51">
        <v>0.73</v>
      </c>
      <c r="P167" s="52">
        <v>169</v>
      </c>
      <c r="Q167" s="60" t="s">
        <v>187</v>
      </c>
    </row>
    <row r="168" spans="1:17" x14ac:dyDescent="0.25">
      <c r="A168" s="5" t="s">
        <v>392</v>
      </c>
      <c r="B168" s="5" t="s">
        <v>8</v>
      </c>
      <c r="C168" s="5" t="s">
        <v>209</v>
      </c>
      <c r="D168" s="5" t="s">
        <v>7</v>
      </c>
      <c r="E168" s="51">
        <v>0.96</v>
      </c>
      <c r="F168" s="52">
        <v>69</v>
      </c>
      <c r="G168" s="51" t="s">
        <v>187</v>
      </c>
      <c r="H168" s="52" t="s">
        <v>187</v>
      </c>
      <c r="I168" s="51" t="s">
        <v>187</v>
      </c>
      <c r="J168" s="52" t="s">
        <v>187</v>
      </c>
      <c r="K168" s="51">
        <v>0.77</v>
      </c>
      <c r="L168" s="52">
        <v>47</v>
      </c>
      <c r="M168" s="53" t="s">
        <v>187</v>
      </c>
      <c r="N168" s="52" t="s">
        <v>187</v>
      </c>
      <c r="O168" s="51">
        <v>0.88</v>
      </c>
      <c r="P168" s="52">
        <v>116</v>
      </c>
      <c r="Q168" s="60" t="s">
        <v>187</v>
      </c>
    </row>
    <row r="169" spans="1:17" x14ac:dyDescent="0.25">
      <c r="A169" s="5" t="s">
        <v>109</v>
      </c>
      <c r="B169" s="5" t="s">
        <v>210</v>
      </c>
      <c r="C169" s="5" t="s">
        <v>211</v>
      </c>
      <c r="D169" s="5" t="s">
        <v>7</v>
      </c>
      <c r="E169" s="51">
        <v>0.86</v>
      </c>
      <c r="F169" s="52">
        <v>35</v>
      </c>
      <c r="G169" s="51" t="s">
        <v>187</v>
      </c>
      <c r="H169" s="52" t="s">
        <v>187</v>
      </c>
      <c r="I169" s="51" t="s">
        <v>187</v>
      </c>
      <c r="J169" s="52" t="s">
        <v>187</v>
      </c>
      <c r="K169" s="51">
        <v>0.74</v>
      </c>
      <c r="L169" s="52">
        <v>23</v>
      </c>
      <c r="M169" s="53" t="s">
        <v>187</v>
      </c>
      <c r="N169" s="52" t="s">
        <v>187</v>
      </c>
      <c r="O169" s="51">
        <v>0.81</v>
      </c>
      <c r="P169" s="52">
        <v>58</v>
      </c>
      <c r="Q169" s="60" t="s">
        <v>187</v>
      </c>
    </row>
    <row r="170" spans="1:17" x14ac:dyDescent="0.25">
      <c r="A170" s="5" t="s">
        <v>396</v>
      </c>
      <c r="B170" s="5" t="s">
        <v>38</v>
      </c>
      <c r="C170" s="5" t="s">
        <v>212</v>
      </c>
      <c r="D170" s="5" t="s">
        <v>7</v>
      </c>
      <c r="E170" s="51" t="s">
        <v>187</v>
      </c>
      <c r="F170" s="52" t="s">
        <v>187</v>
      </c>
      <c r="G170" s="51" t="s">
        <v>187</v>
      </c>
      <c r="H170" s="52" t="s">
        <v>187</v>
      </c>
      <c r="I170" s="51" t="s">
        <v>187</v>
      </c>
      <c r="J170" s="52" t="s">
        <v>187</v>
      </c>
      <c r="K170" s="51" t="s">
        <v>187</v>
      </c>
      <c r="L170" s="52" t="s">
        <v>187</v>
      </c>
      <c r="M170" s="51">
        <v>0.8</v>
      </c>
      <c r="N170" s="52">
        <v>30</v>
      </c>
      <c r="O170" s="51">
        <v>0.8</v>
      </c>
      <c r="P170" s="52">
        <v>30</v>
      </c>
      <c r="Q170" s="60" t="s">
        <v>187</v>
      </c>
    </row>
    <row r="171" spans="1:17" x14ac:dyDescent="0.25">
      <c r="A171" s="5" t="s">
        <v>107</v>
      </c>
      <c r="B171" s="5" t="s">
        <v>92</v>
      </c>
      <c r="C171" s="5" t="s">
        <v>213</v>
      </c>
      <c r="D171" s="5" t="s">
        <v>7</v>
      </c>
      <c r="E171" s="51">
        <v>0.63</v>
      </c>
      <c r="F171" s="52">
        <v>110</v>
      </c>
      <c r="G171" s="51" t="s">
        <v>187</v>
      </c>
      <c r="H171" s="52" t="s">
        <v>187</v>
      </c>
      <c r="I171" s="51" t="s">
        <v>187</v>
      </c>
      <c r="J171" s="52" t="s">
        <v>187</v>
      </c>
      <c r="K171" s="51">
        <v>0.54</v>
      </c>
      <c r="L171" s="52">
        <v>50</v>
      </c>
      <c r="M171" s="53" t="s">
        <v>187</v>
      </c>
      <c r="N171" s="52" t="s">
        <v>187</v>
      </c>
      <c r="O171" s="51">
        <v>0.6</v>
      </c>
      <c r="P171" s="52">
        <v>160</v>
      </c>
      <c r="Q171" s="60" t="s">
        <v>187</v>
      </c>
    </row>
    <row r="172" spans="1:17" x14ac:dyDescent="0.25">
      <c r="A172" s="5" t="s">
        <v>107</v>
      </c>
      <c r="B172" s="5" t="s">
        <v>59</v>
      </c>
      <c r="C172" s="5" t="s">
        <v>214</v>
      </c>
      <c r="D172" s="5" t="s">
        <v>7</v>
      </c>
      <c r="E172" s="51">
        <v>0.79</v>
      </c>
      <c r="F172" s="52">
        <v>120</v>
      </c>
      <c r="G172" s="51" t="s">
        <v>187</v>
      </c>
      <c r="H172" s="52" t="s">
        <v>187</v>
      </c>
      <c r="I172" s="51" t="s">
        <v>187</v>
      </c>
      <c r="J172" s="52" t="s">
        <v>187</v>
      </c>
      <c r="K172" s="51">
        <v>0.79</v>
      </c>
      <c r="L172" s="52">
        <v>68</v>
      </c>
      <c r="M172" s="51" t="s">
        <v>187</v>
      </c>
      <c r="N172" s="52" t="s">
        <v>187</v>
      </c>
      <c r="O172" s="51">
        <v>0.79</v>
      </c>
      <c r="P172" s="52">
        <v>188</v>
      </c>
      <c r="Q172" s="60" t="s">
        <v>187</v>
      </c>
    </row>
    <row r="173" spans="1:17" x14ac:dyDescent="0.25">
      <c r="A173" s="5" t="s">
        <v>393</v>
      </c>
      <c r="B173" s="5" t="s">
        <v>27</v>
      </c>
      <c r="C173" s="5" t="s">
        <v>215</v>
      </c>
      <c r="D173" s="5" t="s">
        <v>7</v>
      </c>
      <c r="E173" s="51">
        <v>0.85</v>
      </c>
      <c r="F173" s="52">
        <v>192</v>
      </c>
      <c r="G173" s="51">
        <v>0.75</v>
      </c>
      <c r="H173" s="52">
        <v>71</v>
      </c>
      <c r="I173" s="51">
        <v>0.92</v>
      </c>
      <c r="J173" s="52">
        <v>24</v>
      </c>
      <c r="K173" s="51" t="s">
        <v>187</v>
      </c>
      <c r="L173" s="52" t="s">
        <v>187</v>
      </c>
      <c r="M173" s="53" t="s">
        <v>187</v>
      </c>
      <c r="N173" s="52" t="s">
        <v>187</v>
      </c>
      <c r="O173" s="51">
        <v>0.83</v>
      </c>
      <c r="P173" s="52">
        <v>287</v>
      </c>
      <c r="Q173" s="60" t="s">
        <v>187</v>
      </c>
    </row>
    <row r="174" spans="1:17" x14ac:dyDescent="0.25">
      <c r="A174" s="5" t="s">
        <v>392</v>
      </c>
      <c r="B174" s="5" t="s">
        <v>5</v>
      </c>
      <c r="C174" s="5" t="s">
        <v>216</v>
      </c>
      <c r="D174" s="5" t="s">
        <v>7</v>
      </c>
      <c r="E174" s="51">
        <v>0.95</v>
      </c>
      <c r="F174" s="52">
        <v>87</v>
      </c>
      <c r="G174" s="51" t="s">
        <v>138</v>
      </c>
      <c r="H174" s="52">
        <v>21</v>
      </c>
      <c r="I174" s="51" t="s">
        <v>40</v>
      </c>
      <c r="J174" s="52">
        <v>32</v>
      </c>
      <c r="K174" s="51" t="s">
        <v>187</v>
      </c>
      <c r="L174" s="52" t="s">
        <v>187</v>
      </c>
      <c r="M174" s="53" t="s">
        <v>187</v>
      </c>
      <c r="N174" s="52" t="s">
        <v>187</v>
      </c>
      <c r="O174" s="51">
        <v>0.96</v>
      </c>
      <c r="P174" s="52">
        <v>140</v>
      </c>
      <c r="Q174" s="60" t="s">
        <v>187</v>
      </c>
    </row>
    <row r="175" spans="1:17" x14ac:dyDescent="0.25">
      <c r="A175" s="5" t="s">
        <v>113</v>
      </c>
      <c r="B175" s="5" t="s">
        <v>156</v>
      </c>
      <c r="C175" s="5" t="s">
        <v>217</v>
      </c>
      <c r="D175" s="5" t="s">
        <v>7</v>
      </c>
      <c r="E175" s="51">
        <v>0.7</v>
      </c>
      <c r="F175" s="52">
        <v>199</v>
      </c>
      <c r="G175" s="51">
        <v>0.66</v>
      </c>
      <c r="H175" s="52">
        <v>65</v>
      </c>
      <c r="I175" s="51">
        <v>0.75</v>
      </c>
      <c r="J175" s="52">
        <v>56</v>
      </c>
      <c r="K175" s="53" t="s">
        <v>187</v>
      </c>
      <c r="L175" s="52" t="s">
        <v>187</v>
      </c>
      <c r="M175" s="53" t="s">
        <v>187</v>
      </c>
      <c r="N175" s="52" t="s">
        <v>187</v>
      </c>
      <c r="O175" s="51">
        <v>0.7</v>
      </c>
      <c r="P175" s="52">
        <v>320</v>
      </c>
      <c r="Q175" s="60" t="s">
        <v>187</v>
      </c>
    </row>
    <row r="176" spans="1:17" x14ac:dyDescent="0.25">
      <c r="A176" s="5" t="s">
        <v>395</v>
      </c>
      <c r="B176" s="5" t="s">
        <v>21</v>
      </c>
      <c r="C176" s="5" t="s">
        <v>218</v>
      </c>
      <c r="D176" s="5" t="s">
        <v>7</v>
      </c>
      <c r="E176" s="51">
        <v>0.95</v>
      </c>
      <c r="F176" s="52">
        <v>477</v>
      </c>
      <c r="G176" s="51">
        <v>0.97</v>
      </c>
      <c r="H176" s="52">
        <v>214</v>
      </c>
      <c r="I176" s="51">
        <v>0.9</v>
      </c>
      <c r="J176" s="52">
        <v>188</v>
      </c>
      <c r="K176" s="53" t="s">
        <v>187</v>
      </c>
      <c r="L176" s="52" t="s">
        <v>187</v>
      </c>
      <c r="M176" s="53" t="s">
        <v>187</v>
      </c>
      <c r="N176" s="52" t="s">
        <v>187</v>
      </c>
      <c r="O176" s="51">
        <v>0.94</v>
      </c>
      <c r="P176" s="52">
        <v>879</v>
      </c>
      <c r="Q176" s="60" t="s">
        <v>187</v>
      </c>
    </row>
    <row r="177" spans="1:17" x14ac:dyDescent="0.25">
      <c r="A177" s="5" t="s">
        <v>395</v>
      </c>
      <c r="B177" s="5" t="s">
        <v>136</v>
      </c>
      <c r="C177" s="5" t="s">
        <v>219</v>
      </c>
      <c r="D177" s="5" t="s">
        <v>7</v>
      </c>
      <c r="E177" s="51">
        <v>0.9</v>
      </c>
      <c r="F177" s="52">
        <v>231</v>
      </c>
      <c r="G177" s="51">
        <v>0.85</v>
      </c>
      <c r="H177" s="52">
        <v>93</v>
      </c>
      <c r="I177" s="51">
        <v>0.86</v>
      </c>
      <c r="J177" s="52">
        <v>35</v>
      </c>
      <c r="K177" s="53" t="s">
        <v>187</v>
      </c>
      <c r="L177" s="52" t="s">
        <v>187</v>
      </c>
      <c r="M177" s="53" t="s">
        <v>187</v>
      </c>
      <c r="N177" s="52" t="s">
        <v>187</v>
      </c>
      <c r="O177" s="51">
        <v>0.88</v>
      </c>
      <c r="P177" s="52">
        <v>359</v>
      </c>
      <c r="Q177" s="60" t="s">
        <v>187</v>
      </c>
    </row>
    <row r="178" spans="1:17" x14ac:dyDescent="0.25">
      <c r="A178" s="5" t="s">
        <v>392</v>
      </c>
      <c r="B178" s="5" t="s">
        <v>210</v>
      </c>
      <c r="C178" s="5" t="s">
        <v>220</v>
      </c>
      <c r="D178" s="5" t="s">
        <v>7</v>
      </c>
      <c r="E178" s="51">
        <v>0.64</v>
      </c>
      <c r="F178" s="52">
        <v>11</v>
      </c>
      <c r="G178" s="51" t="s">
        <v>187</v>
      </c>
      <c r="H178" s="52" t="s">
        <v>187</v>
      </c>
      <c r="I178" s="51" t="s">
        <v>187</v>
      </c>
      <c r="J178" s="52" t="s">
        <v>187</v>
      </c>
      <c r="K178" s="51">
        <v>0.2</v>
      </c>
      <c r="L178" s="52">
        <v>10</v>
      </c>
      <c r="M178" s="53" t="s">
        <v>187</v>
      </c>
      <c r="N178" s="52" t="s">
        <v>187</v>
      </c>
      <c r="O178" s="51">
        <v>0.43</v>
      </c>
      <c r="P178" s="52">
        <v>21</v>
      </c>
      <c r="Q178" s="60" t="s">
        <v>187</v>
      </c>
    </row>
    <row r="179" spans="1:17" x14ac:dyDescent="0.25">
      <c r="A179" s="5" t="s">
        <v>392</v>
      </c>
      <c r="B179" s="5" t="s">
        <v>142</v>
      </c>
      <c r="C179" s="5" t="s">
        <v>221</v>
      </c>
      <c r="D179" s="5" t="s">
        <v>7</v>
      </c>
      <c r="E179" s="51">
        <v>0.95</v>
      </c>
      <c r="F179" s="52">
        <v>1403</v>
      </c>
      <c r="G179" s="51">
        <v>0.93</v>
      </c>
      <c r="H179" s="52">
        <v>697</v>
      </c>
      <c r="I179" s="51">
        <v>0.97</v>
      </c>
      <c r="J179" s="52">
        <v>159</v>
      </c>
      <c r="K179" s="53" t="s">
        <v>187</v>
      </c>
      <c r="L179" s="52" t="s">
        <v>187</v>
      </c>
      <c r="M179" s="53" t="s">
        <v>187</v>
      </c>
      <c r="N179" s="52" t="s">
        <v>187</v>
      </c>
      <c r="O179" s="51">
        <v>0.94</v>
      </c>
      <c r="P179" s="52">
        <v>2259</v>
      </c>
      <c r="Q179" s="60" t="s">
        <v>187</v>
      </c>
    </row>
    <row r="180" spans="1:17" x14ac:dyDescent="0.25">
      <c r="A180" s="5" t="s">
        <v>107</v>
      </c>
      <c r="B180" s="5" t="s">
        <v>64</v>
      </c>
      <c r="C180" s="5" t="s">
        <v>222</v>
      </c>
      <c r="D180" s="5" t="s">
        <v>7</v>
      </c>
      <c r="E180" s="51">
        <v>0.77</v>
      </c>
      <c r="F180" s="52">
        <v>35</v>
      </c>
      <c r="G180" s="51" t="s">
        <v>187</v>
      </c>
      <c r="H180" s="52" t="s">
        <v>187</v>
      </c>
      <c r="I180" s="51" t="s">
        <v>187</v>
      </c>
      <c r="J180" s="52" t="s">
        <v>187</v>
      </c>
      <c r="K180" s="51">
        <v>0.64</v>
      </c>
      <c r="L180" s="52">
        <v>14</v>
      </c>
      <c r="M180" s="53" t="s">
        <v>187</v>
      </c>
      <c r="N180" s="52" t="s">
        <v>187</v>
      </c>
      <c r="O180" s="51">
        <v>0.73</v>
      </c>
      <c r="P180" s="52">
        <v>49</v>
      </c>
      <c r="Q180" s="60" t="s">
        <v>187</v>
      </c>
    </row>
    <row r="181" spans="1:17" x14ac:dyDescent="0.25">
      <c r="A181" s="5" t="s">
        <v>394</v>
      </c>
      <c r="B181" s="5" t="s">
        <v>19</v>
      </c>
      <c r="C181" s="5" t="s">
        <v>223</v>
      </c>
      <c r="D181" s="5" t="s">
        <v>7</v>
      </c>
      <c r="E181" s="51">
        <v>0.97</v>
      </c>
      <c r="F181" s="52">
        <v>2099</v>
      </c>
      <c r="G181" s="51">
        <v>0.93</v>
      </c>
      <c r="H181" s="52">
        <v>624</v>
      </c>
      <c r="I181" s="51">
        <v>0.94</v>
      </c>
      <c r="J181" s="52">
        <v>216</v>
      </c>
      <c r="K181" s="53" t="s">
        <v>187</v>
      </c>
      <c r="L181" s="52" t="s">
        <v>187</v>
      </c>
      <c r="M181" s="53" t="s">
        <v>187</v>
      </c>
      <c r="N181" s="52" t="s">
        <v>187</v>
      </c>
      <c r="O181" s="51">
        <v>0.96</v>
      </c>
      <c r="P181" s="52">
        <v>2939</v>
      </c>
      <c r="Q181" s="60" t="s">
        <v>187</v>
      </c>
    </row>
    <row r="182" spans="1:17" x14ac:dyDescent="0.25">
      <c r="A182" s="5" t="s">
        <v>393</v>
      </c>
      <c r="B182" s="5" t="s">
        <v>86</v>
      </c>
      <c r="C182" s="5" t="s">
        <v>224</v>
      </c>
      <c r="D182" s="5" t="s">
        <v>7</v>
      </c>
      <c r="E182" s="51">
        <v>0.95</v>
      </c>
      <c r="F182" s="52">
        <v>477</v>
      </c>
      <c r="G182" s="51">
        <v>0.89</v>
      </c>
      <c r="H182" s="52">
        <v>290</v>
      </c>
      <c r="I182" s="51">
        <v>0.92</v>
      </c>
      <c r="J182" s="52">
        <v>762</v>
      </c>
      <c r="K182" s="51" t="s">
        <v>187</v>
      </c>
      <c r="L182" s="52" t="s">
        <v>187</v>
      </c>
      <c r="M182" s="53" t="s">
        <v>187</v>
      </c>
      <c r="N182" s="52" t="s">
        <v>187</v>
      </c>
      <c r="O182" s="51">
        <v>0.92</v>
      </c>
      <c r="P182" s="52">
        <v>1529</v>
      </c>
      <c r="Q182" s="60" t="s">
        <v>187</v>
      </c>
    </row>
    <row r="183" spans="1:17" x14ac:dyDescent="0.25">
      <c r="A183" s="5" t="s">
        <v>107</v>
      </c>
      <c r="B183" s="5" t="s">
        <v>73</v>
      </c>
      <c r="C183" s="5" t="s">
        <v>225</v>
      </c>
      <c r="D183" s="5" t="s">
        <v>7</v>
      </c>
      <c r="E183" s="51">
        <v>0.75</v>
      </c>
      <c r="F183" s="52">
        <v>12</v>
      </c>
      <c r="G183" s="51" t="s">
        <v>187</v>
      </c>
      <c r="H183" s="52" t="s">
        <v>187</v>
      </c>
      <c r="I183" s="51" t="s">
        <v>187</v>
      </c>
      <c r="J183" s="52" t="s">
        <v>187</v>
      </c>
      <c r="K183" s="51">
        <v>0.54</v>
      </c>
      <c r="L183" s="52">
        <v>35</v>
      </c>
      <c r="M183" s="53" t="s">
        <v>187</v>
      </c>
      <c r="N183" s="52" t="s">
        <v>187</v>
      </c>
      <c r="O183" s="51">
        <v>0.6</v>
      </c>
      <c r="P183" s="52">
        <v>47</v>
      </c>
      <c r="Q183" s="60" t="s">
        <v>187</v>
      </c>
    </row>
    <row r="184" spans="1:17" x14ac:dyDescent="0.25">
      <c r="A184" s="5" t="s">
        <v>392</v>
      </c>
      <c r="B184" s="5" t="s">
        <v>5</v>
      </c>
      <c r="C184" s="5" t="s">
        <v>226</v>
      </c>
      <c r="D184" s="5" t="s">
        <v>7</v>
      </c>
      <c r="E184" s="51">
        <v>0.88</v>
      </c>
      <c r="F184" s="52">
        <v>34</v>
      </c>
      <c r="G184" s="51" t="s">
        <v>187</v>
      </c>
      <c r="H184" s="52" t="s">
        <v>187</v>
      </c>
      <c r="I184" s="51" t="s">
        <v>187</v>
      </c>
      <c r="J184" s="52" t="s">
        <v>187</v>
      </c>
      <c r="K184" s="51">
        <v>0.73</v>
      </c>
      <c r="L184" s="52">
        <v>15</v>
      </c>
      <c r="M184" s="53" t="s">
        <v>187</v>
      </c>
      <c r="N184" s="52" t="s">
        <v>187</v>
      </c>
      <c r="O184" s="51">
        <v>0.84</v>
      </c>
      <c r="P184" s="52">
        <v>49</v>
      </c>
      <c r="Q184" s="60" t="s">
        <v>187</v>
      </c>
    </row>
    <row r="185" spans="1:17" x14ac:dyDescent="0.25">
      <c r="A185" s="5" t="s">
        <v>109</v>
      </c>
      <c r="B185" s="5" t="s">
        <v>210</v>
      </c>
      <c r="C185" s="5" t="s">
        <v>227</v>
      </c>
      <c r="D185" s="5" t="s">
        <v>7</v>
      </c>
      <c r="E185" s="51">
        <v>0.94</v>
      </c>
      <c r="F185" s="52">
        <v>86</v>
      </c>
      <c r="G185" s="51">
        <v>0.87</v>
      </c>
      <c r="H185" s="52">
        <v>30</v>
      </c>
      <c r="I185" s="51">
        <v>0.81</v>
      </c>
      <c r="J185" s="52">
        <v>37</v>
      </c>
      <c r="K185" s="51" t="s">
        <v>187</v>
      </c>
      <c r="L185" s="52" t="s">
        <v>187</v>
      </c>
      <c r="M185" s="53" t="s">
        <v>187</v>
      </c>
      <c r="N185" s="52" t="s">
        <v>187</v>
      </c>
      <c r="O185" s="51">
        <v>0.9</v>
      </c>
      <c r="P185" s="52">
        <v>153</v>
      </c>
      <c r="Q185" s="60" t="s">
        <v>187</v>
      </c>
    </row>
    <row r="186" spans="1:17" x14ac:dyDescent="0.25">
      <c r="A186" s="5" t="s">
        <v>392</v>
      </c>
      <c r="B186" s="5" t="s">
        <v>5</v>
      </c>
      <c r="C186" s="5" t="s">
        <v>228</v>
      </c>
      <c r="D186" s="5" t="s">
        <v>7</v>
      </c>
      <c r="E186" s="51">
        <v>0.86</v>
      </c>
      <c r="F186" s="52">
        <v>49</v>
      </c>
      <c r="G186" s="51">
        <v>0.7</v>
      </c>
      <c r="H186" s="52">
        <v>23</v>
      </c>
      <c r="I186" s="51">
        <v>0.86</v>
      </c>
      <c r="J186" s="52">
        <v>21</v>
      </c>
      <c r="K186" s="51" t="s">
        <v>187</v>
      </c>
      <c r="L186" s="52" t="s">
        <v>187</v>
      </c>
      <c r="M186" s="53" t="s">
        <v>187</v>
      </c>
      <c r="N186" s="52" t="s">
        <v>187</v>
      </c>
      <c r="O186" s="51">
        <v>0.82</v>
      </c>
      <c r="P186" s="52">
        <v>93</v>
      </c>
      <c r="Q186" s="60" t="s">
        <v>187</v>
      </c>
    </row>
    <row r="187" spans="1:17" x14ac:dyDescent="0.25">
      <c r="A187" s="5" t="s">
        <v>107</v>
      </c>
      <c r="B187" s="5" t="s">
        <v>10</v>
      </c>
      <c r="C187" s="5" t="s">
        <v>229</v>
      </c>
      <c r="D187" s="5" t="s">
        <v>7</v>
      </c>
      <c r="E187" s="51">
        <v>0.73</v>
      </c>
      <c r="F187" s="52">
        <v>33</v>
      </c>
      <c r="G187" s="51" t="s">
        <v>187</v>
      </c>
      <c r="H187" s="52" t="s">
        <v>187</v>
      </c>
      <c r="I187" s="51" t="s">
        <v>187</v>
      </c>
      <c r="J187" s="52" t="s">
        <v>187</v>
      </c>
      <c r="K187" s="51">
        <v>0.71</v>
      </c>
      <c r="L187" s="52">
        <v>21</v>
      </c>
      <c r="M187" s="53" t="s">
        <v>187</v>
      </c>
      <c r="N187" s="52" t="s">
        <v>187</v>
      </c>
      <c r="O187" s="51">
        <v>0.72</v>
      </c>
      <c r="P187" s="52">
        <v>54</v>
      </c>
      <c r="Q187" s="60" t="s">
        <v>187</v>
      </c>
    </row>
    <row r="188" spans="1:17" x14ac:dyDescent="0.25">
      <c r="A188" s="5" t="s">
        <v>421</v>
      </c>
      <c r="B188" s="5" t="s">
        <v>24</v>
      </c>
      <c r="C188" s="5" t="s">
        <v>230</v>
      </c>
      <c r="D188" s="5" t="s">
        <v>7</v>
      </c>
      <c r="E188" s="51" t="s">
        <v>37</v>
      </c>
      <c r="F188" s="52">
        <v>52</v>
      </c>
      <c r="G188" s="51">
        <v>0.95</v>
      </c>
      <c r="H188" s="52">
        <v>41</v>
      </c>
      <c r="I188" s="51" t="s">
        <v>23</v>
      </c>
      <c r="J188" s="52">
        <v>24</v>
      </c>
      <c r="K188" s="51" t="s">
        <v>187</v>
      </c>
      <c r="L188" s="52" t="s">
        <v>187</v>
      </c>
      <c r="M188" s="53" t="s">
        <v>187</v>
      </c>
      <c r="N188" s="52" t="s">
        <v>187</v>
      </c>
      <c r="O188" s="51" t="s">
        <v>415</v>
      </c>
      <c r="P188" s="52">
        <v>117</v>
      </c>
      <c r="Q188" s="60" t="s">
        <v>187</v>
      </c>
    </row>
    <row r="189" spans="1:17" x14ac:dyDescent="0.25">
      <c r="A189" s="5" t="s">
        <v>396</v>
      </c>
      <c r="B189" s="5" t="s">
        <v>38</v>
      </c>
      <c r="C189" s="5" t="s">
        <v>231</v>
      </c>
      <c r="D189" s="5" t="s">
        <v>7</v>
      </c>
      <c r="E189" s="51">
        <v>0.74</v>
      </c>
      <c r="F189" s="52">
        <v>109</v>
      </c>
      <c r="G189" s="51" t="s">
        <v>187</v>
      </c>
      <c r="H189" s="52" t="s">
        <v>187</v>
      </c>
      <c r="I189" s="53" t="s">
        <v>187</v>
      </c>
      <c r="J189" s="52" t="s">
        <v>187</v>
      </c>
      <c r="K189" s="51">
        <v>0.72</v>
      </c>
      <c r="L189" s="52">
        <v>54</v>
      </c>
      <c r="M189" s="53" t="s">
        <v>187</v>
      </c>
      <c r="N189" s="52" t="s">
        <v>187</v>
      </c>
      <c r="O189" s="51">
        <v>0.74</v>
      </c>
      <c r="P189" s="52">
        <v>163</v>
      </c>
      <c r="Q189" s="60" t="s">
        <v>372</v>
      </c>
    </row>
    <row r="190" spans="1:17" x14ac:dyDescent="0.25">
      <c r="A190" s="5" t="s">
        <v>392</v>
      </c>
      <c r="B190" s="5" t="s">
        <v>142</v>
      </c>
      <c r="C190" s="5" t="s">
        <v>232</v>
      </c>
      <c r="D190" s="5" t="s">
        <v>7</v>
      </c>
      <c r="E190" s="51">
        <v>0.96</v>
      </c>
      <c r="F190" s="52">
        <v>844</v>
      </c>
      <c r="G190" s="51">
        <v>0.93</v>
      </c>
      <c r="H190" s="52">
        <v>276</v>
      </c>
      <c r="I190" s="51">
        <v>0.92</v>
      </c>
      <c r="J190" s="52">
        <v>276</v>
      </c>
      <c r="K190" s="51" t="s">
        <v>187</v>
      </c>
      <c r="L190" s="52" t="s">
        <v>187</v>
      </c>
      <c r="M190" s="53" t="s">
        <v>187</v>
      </c>
      <c r="N190" s="52" t="s">
        <v>187</v>
      </c>
      <c r="O190" s="51">
        <v>0.95</v>
      </c>
      <c r="P190" s="52">
        <v>1396</v>
      </c>
      <c r="Q190" s="60" t="s">
        <v>187</v>
      </c>
    </row>
    <row r="191" spans="1:17" x14ac:dyDescent="0.25">
      <c r="A191" s="5" t="s">
        <v>396</v>
      </c>
      <c r="B191" s="5" t="s">
        <v>38</v>
      </c>
      <c r="C191" s="5" t="s">
        <v>233</v>
      </c>
      <c r="D191" s="5" t="s">
        <v>7</v>
      </c>
      <c r="E191" s="51">
        <v>0.79</v>
      </c>
      <c r="F191" s="52">
        <v>379</v>
      </c>
      <c r="G191" s="51">
        <v>0.78</v>
      </c>
      <c r="H191" s="52">
        <v>63</v>
      </c>
      <c r="I191" s="51" t="s">
        <v>138</v>
      </c>
      <c r="J191" s="52">
        <v>19</v>
      </c>
      <c r="K191" s="51" t="s">
        <v>187</v>
      </c>
      <c r="L191" s="52" t="s">
        <v>187</v>
      </c>
      <c r="M191" s="53" t="s">
        <v>187</v>
      </c>
      <c r="N191" s="52" t="s">
        <v>187</v>
      </c>
      <c r="O191" s="51">
        <v>0.79</v>
      </c>
      <c r="P191" s="52">
        <v>461</v>
      </c>
      <c r="Q191" s="60" t="s">
        <v>187</v>
      </c>
    </row>
    <row r="192" spans="1:17" x14ac:dyDescent="0.25">
      <c r="A192" s="5" t="s">
        <v>392</v>
      </c>
      <c r="B192" s="5" t="s">
        <v>8</v>
      </c>
      <c r="C192" s="5" t="s">
        <v>234</v>
      </c>
      <c r="D192" s="5" t="s">
        <v>7</v>
      </c>
      <c r="E192" s="51">
        <v>0.76</v>
      </c>
      <c r="F192" s="52">
        <v>79</v>
      </c>
      <c r="G192" s="51">
        <v>0.67</v>
      </c>
      <c r="H192" s="52">
        <v>12</v>
      </c>
      <c r="I192" s="51">
        <v>0.5</v>
      </c>
      <c r="J192" s="52">
        <v>30</v>
      </c>
      <c r="K192" s="51" t="s">
        <v>187</v>
      </c>
      <c r="L192" s="52" t="s">
        <v>187</v>
      </c>
      <c r="M192" s="53" t="s">
        <v>187</v>
      </c>
      <c r="N192" s="52" t="s">
        <v>187</v>
      </c>
      <c r="O192" s="51">
        <v>0.69</v>
      </c>
      <c r="P192" s="52">
        <v>121</v>
      </c>
      <c r="Q192" s="60" t="s">
        <v>187</v>
      </c>
    </row>
    <row r="193" spans="1:17" x14ac:dyDescent="0.25">
      <c r="A193" s="5" t="s">
        <v>107</v>
      </c>
      <c r="B193" s="5" t="s">
        <v>64</v>
      </c>
      <c r="C193" s="5" t="s">
        <v>235</v>
      </c>
      <c r="D193" s="5" t="s">
        <v>7</v>
      </c>
      <c r="E193" s="51" t="s">
        <v>187</v>
      </c>
      <c r="F193" s="52" t="s">
        <v>187</v>
      </c>
      <c r="G193" s="51" t="s">
        <v>187</v>
      </c>
      <c r="H193" s="52" t="s">
        <v>187</v>
      </c>
      <c r="I193" s="51" t="s">
        <v>187</v>
      </c>
      <c r="J193" s="52" t="s">
        <v>187</v>
      </c>
      <c r="K193" s="51" t="s">
        <v>187</v>
      </c>
      <c r="L193" s="52" t="s">
        <v>187</v>
      </c>
      <c r="M193" s="51">
        <v>0.41</v>
      </c>
      <c r="N193" s="52">
        <v>17</v>
      </c>
      <c r="O193" s="51">
        <v>0.41</v>
      </c>
      <c r="P193" s="52">
        <v>17</v>
      </c>
      <c r="Q193" s="60" t="s">
        <v>187</v>
      </c>
    </row>
    <row r="194" spans="1:17" x14ac:dyDescent="0.25">
      <c r="A194" s="5" t="s">
        <v>393</v>
      </c>
      <c r="B194" s="5" t="s">
        <v>180</v>
      </c>
      <c r="C194" s="5" t="s">
        <v>236</v>
      </c>
      <c r="D194" s="5" t="s">
        <v>7</v>
      </c>
      <c r="E194" s="51">
        <v>0.97</v>
      </c>
      <c r="F194" s="52">
        <v>62</v>
      </c>
      <c r="G194" s="51" t="s">
        <v>138</v>
      </c>
      <c r="H194" s="52">
        <v>22</v>
      </c>
      <c r="I194" s="51" t="s">
        <v>138</v>
      </c>
      <c r="J194" s="52">
        <v>20</v>
      </c>
      <c r="K194" s="51" t="s">
        <v>187</v>
      </c>
      <c r="L194" s="52" t="s">
        <v>187</v>
      </c>
      <c r="M194" s="53" t="s">
        <v>187</v>
      </c>
      <c r="N194" s="52" t="s">
        <v>187</v>
      </c>
      <c r="O194" s="51" t="s">
        <v>415</v>
      </c>
      <c r="P194" s="52">
        <v>104</v>
      </c>
      <c r="Q194" s="60" t="s">
        <v>187</v>
      </c>
    </row>
    <row r="195" spans="1:17" x14ac:dyDescent="0.25">
      <c r="A195" s="5" t="s">
        <v>107</v>
      </c>
      <c r="B195" s="5" t="s">
        <v>59</v>
      </c>
      <c r="C195" s="5" t="s">
        <v>237</v>
      </c>
      <c r="D195" s="5" t="s">
        <v>7</v>
      </c>
      <c r="E195" s="51" t="s">
        <v>187</v>
      </c>
      <c r="F195" s="52" t="s">
        <v>187</v>
      </c>
      <c r="G195" s="51" t="s">
        <v>187</v>
      </c>
      <c r="H195" s="52" t="s">
        <v>187</v>
      </c>
      <c r="I195" s="51" t="s">
        <v>187</v>
      </c>
      <c r="J195" s="52" t="s">
        <v>187</v>
      </c>
      <c r="K195" s="51" t="s">
        <v>187</v>
      </c>
      <c r="L195" s="52" t="s">
        <v>187</v>
      </c>
      <c r="M195" s="51" t="s">
        <v>185</v>
      </c>
      <c r="N195" s="52">
        <v>12</v>
      </c>
      <c r="O195" s="51" t="s">
        <v>185</v>
      </c>
      <c r="P195" s="52">
        <v>12</v>
      </c>
      <c r="Q195" s="60" t="s">
        <v>187</v>
      </c>
    </row>
    <row r="196" spans="1:17" x14ac:dyDescent="0.25">
      <c r="A196" s="5" t="s">
        <v>107</v>
      </c>
      <c r="B196" s="5" t="s">
        <v>90</v>
      </c>
      <c r="C196" s="5" t="s">
        <v>238</v>
      </c>
      <c r="D196" s="5" t="s">
        <v>7</v>
      </c>
      <c r="E196" s="51" t="s">
        <v>187</v>
      </c>
      <c r="F196" s="52" t="s">
        <v>187</v>
      </c>
      <c r="G196" s="51" t="s">
        <v>187</v>
      </c>
      <c r="H196" s="52" t="s">
        <v>187</v>
      </c>
      <c r="I196" s="51" t="s">
        <v>187</v>
      </c>
      <c r="J196" s="52" t="s">
        <v>187</v>
      </c>
      <c r="K196" s="51" t="s">
        <v>187</v>
      </c>
      <c r="L196" s="52" t="s">
        <v>187</v>
      </c>
      <c r="M196" s="51">
        <v>0.75</v>
      </c>
      <c r="N196" s="52">
        <v>12</v>
      </c>
      <c r="O196" s="51">
        <v>0.75</v>
      </c>
      <c r="P196" s="52">
        <v>12</v>
      </c>
      <c r="Q196" s="60" t="s">
        <v>187</v>
      </c>
    </row>
    <row r="197" spans="1:17" x14ac:dyDescent="0.25">
      <c r="A197" s="5" t="s">
        <v>396</v>
      </c>
      <c r="B197" s="5" t="s">
        <v>41</v>
      </c>
      <c r="C197" s="5" t="s">
        <v>239</v>
      </c>
      <c r="D197" s="5" t="s">
        <v>7</v>
      </c>
      <c r="E197" s="51">
        <v>0.85</v>
      </c>
      <c r="F197" s="52">
        <v>13</v>
      </c>
      <c r="G197" s="51" t="s">
        <v>187</v>
      </c>
      <c r="H197" s="52" t="s">
        <v>187</v>
      </c>
      <c r="I197" s="51" t="s">
        <v>187</v>
      </c>
      <c r="J197" s="52" t="s">
        <v>187</v>
      </c>
      <c r="K197" s="53" t="s">
        <v>23</v>
      </c>
      <c r="L197" s="52">
        <v>26</v>
      </c>
      <c r="M197" s="53" t="s">
        <v>187</v>
      </c>
      <c r="N197" s="52" t="s">
        <v>187</v>
      </c>
      <c r="O197" s="51" t="s">
        <v>400</v>
      </c>
      <c r="P197" s="52">
        <v>39</v>
      </c>
      <c r="Q197" s="60" t="s">
        <v>187</v>
      </c>
    </row>
    <row r="198" spans="1:17" x14ac:dyDescent="0.25">
      <c r="A198" s="5" t="s">
        <v>396</v>
      </c>
      <c r="B198" s="5" t="s">
        <v>38</v>
      </c>
      <c r="C198" s="5" t="s">
        <v>240</v>
      </c>
      <c r="D198" s="5" t="s">
        <v>7</v>
      </c>
      <c r="E198" s="51">
        <v>0.66</v>
      </c>
      <c r="F198" s="52">
        <v>59</v>
      </c>
      <c r="G198" s="51">
        <v>0.3</v>
      </c>
      <c r="H198" s="52">
        <v>10</v>
      </c>
      <c r="I198" s="51">
        <v>0.76</v>
      </c>
      <c r="J198" s="52">
        <v>21</v>
      </c>
      <c r="K198" s="53" t="s">
        <v>187</v>
      </c>
      <c r="L198" s="52" t="s">
        <v>187</v>
      </c>
      <c r="M198" s="51" t="s">
        <v>187</v>
      </c>
      <c r="N198" s="52" t="s">
        <v>187</v>
      </c>
      <c r="O198" s="51">
        <v>0.64</v>
      </c>
      <c r="P198" s="52">
        <v>90</v>
      </c>
      <c r="Q198" s="60" t="s">
        <v>187</v>
      </c>
    </row>
    <row r="199" spans="1:17" x14ac:dyDescent="0.25">
      <c r="A199" s="5" t="s">
        <v>394</v>
      </c>
      <c r="B199" s="5" t="s">
        <v>29</v>
      </c>
      <c r="C199" s="5" t="s">
        <v>241</v>
      </c>
      <c r="D199" s="5" t="s">
        <v>7</v>
      </c>
      <c r="E199" s="51">
        <v>0.83</v>
      </c>
      <c r="F199" s="52">
        <v>172</v>
      </c>
      <c r="G199" s="51">
        <v>0.71</v>
      </c>
      <c r="H199" s="52">
        <v>126</v>
      </c>
      <c r="I199" s="51">
        <v>0.76</v>
      </c>
      <c r="J199" s="52">
        <v>25</v>
      </c>
      <c r="K199" s="53" t="s">
        <v>187</v>
      </c>
      <c r="L199" s="52" t="s">
        <v>187</v>
      </c>
      <c r="M199" s="53" t="s">
        <v>187</v>
      </c>
      <c r="N199" s="52" t="s">
        <v>187</v>
      </c>
      <c r="O199" s="51">
        <v>0.78</v>
      </c>
      <c r="P199" s="52">
        <v>323</v>
      </c>
      <c r="Q199" s="60" t="s">
        <v>187</v>
      </c>
    </row>
    <row r="200" spans="1:17" x14ac:dyDescent="0.25">
      <c r="A200" s="5" t="s">
        <v>113</v>
      </c>
      <c r="B200" s="5" t="s">
        <v>176</v>
      </c>
      <c r="C200" s="5" t="s">
        <v>242</v>
      </c>
      <c r="D200" s="5" t="s">
        <v>7</v>
      </c>
      <c r="E200" s="51">
        <v>0.7</v>
      </c>
      <c r="F200" s="52">
        <v>366</v>
      </c>
      <c r="G200" s="51">
        <v>0.64</v>
      </c>
      <c r="H200" s="52">
        <v>151</v>
      </c>
      <c r="I200" s="51">
        <v>0.74</v>
      </c>
      <c r="J200" s="52">
        <v>46</v>
      </c>
      <c r="K200" s="53" t="s">
        <v>187</v>
      </c>
      <c r="L200" s="52" t="s">
        <v>187</v>
      </c>
      <c r="M200" s="53" t="s">
        <v>187</v>
      </c>
      <c r="N200" s="52" t="s">
        <v>187</v>
      </c>
      <c r="O200" s="51">
        <v>0.69</v>
      </c>
      <c r="P200" s="52">
        <v>563</v>
      </c>
      <c r="Q200" s="60" t="s">
        <v>187</v>
      </c>
    </row>
    <row r="201" spans="1:17" x14ac:dyDescent="0.25">
      <c r="A201" s="5" t="s">
        <v>396</v>
      </c>
      <c r="B201" s="5" t="s">
        <v>41</v>
      </c>
      <c r="C201" s="5" t="s">
        <v>243</v>
      </c>
      <c r="D201" s="5" t="s">
        <v>7</v>
      </c>
      <c r="E201" s="51" t="s">
        <v>187</v>
      </c>
      <c r="F201" s="52" t="s">
        <v>187</v>
      </c>
      <c r="G201" s="51" t="s">
        <v>187</v>
      </c>
      <c r="H201" s="52" t="s">
        <v>187</v>
      </c>
      <c r="I201" s="51" t="s">
        <v>187</v>
      </c>
      <c r="J201" s="52" t="s">
        <v>187</v>
      </c>
      <c r="K201" s="53" t="s">
        <v>187</v>
      </c>
      <c r="L201" s="52" t="s">
        <v>187</v>
      </c>
      <c r="M201" s="51">
        <v>0.7</v>
      </c>
      <c r="N201" s="52">
        <v>10</v>
      </c>
      <c r="O201" s="51">
        <v>0.7</v>
      </c>
      <c r="P201" s="52">
        <v>10</v>
      </c>
      <c r="Q201" s="60" t="s">
        <v>187</v>
      </c>
    </row>
    <row r="202" spans="1:17" x14ac:dyDescent="0.25">
      <c r="A202" s="5" t="s">
        <v>107</v>
      </c>
      <c r="B202" s="5" t="s">
        <v>73</v>
      </c>
      <c r="C202" s="5" t="s">
        <v>244</v>
      </c>
      <c r="D202" s="5" t="s">
        <v>7</v>
      </c>
      <c r="E202" s="51">
        <v>0.71</v>
      </c>
      <c r="F202" s="52">
        <v>24</v>
      </c>
      <c r="G202" s="51" t="s">
        <v>187</v>
      </c>
      <c r="H202" s="52" t="s">
        <v>187</v>
      </c>
      <c r="I202" s="51" t="s">
        <v>187</v>
      </c>
      <c r="J202" s="52" t="s">
        <v>187</v>
      </c>
      <c r="K202" s="51">
        <v>0.86</v>
      </c>
      <c r="L202" s="52">
        <v>21</v>
      </c>
      <c r="M202" s="53" t="s">
        <v>187</v>
      </c>
      <c r="N202" s="52" t="s">
        <v>187</v>
      </c>
      <c r="O202" s="51">
        <v>0.78</v>
      </c>
      <c r="P202" s="52">
        <v>45</v>
      </c>
      <c r="Q202" s="60" t="s">
        <v>187</v>
      </c>
    </row>
    <row r="203" spans="1:17" x14ac:dyDescent="0.25">
      <c r="A203" s="5" t="s">
        <v>113</v>
      </c>
      <c r="B203" s="5" t="s">
        <v>156</v>
      </c>
      <c r="C203" s="5" t="s">
        <v>245</v>
      </c>
      <c r="D203" s="5" t="s">
        <v>7</v>
      </c>
      <c r="E203" s="51">
        <v>0.82</v>
      </c>
      <c r="F203" s="52">
        <v>1558</v>
      </c>
      <c r="G203" s="51">
        <v>0.82</v>
      </c>
      <c r="H203" s="52">
        <v>362</v>
      </c>
      <c r="I203" s="51">
        <v>0.85</v>
      </c>
      <c r="J203" s="52">
        <v>647</v>
      </c>
      <c r="K203" s="53" t="s">
        <v>187</v>
      </c>
      <c r="L203" s="52" t="s">
        <v>187</v>
      </c>
      <c r="M203" s="51" t="s">
        <v>187</v>
      </c>
      <c r="N203" s="52" t="s">
        <v>187</v>
      </c>
      <c r="O203" s="51">
        <v>0.83</v>
      </c>
      <c r="P203" s="52">
        <v>2567</v>
      </c>
      <c r="Q203" s="60" t="s">
        <v>187</v>
      </c>
    </row>
    <row r="204" spans="1:17" x14ac:dyDescent="0.25">
      <c r="A204" s="5" t="s">
        <v>396</v>
      </c>
      <c r="B204" s="5" t="s">
        <v>38</v>
      </c>
      <c r="C204" s="5" t="s">
        <v>246</v>
      </c>
      <c r="D204" s="5" t="s">
        <v>7</v>
      </c>
      <c r="E204" s="51">
        <v>0.94</v>
      </c>
      <c r="F204" s="52">
        <v>33</v>
      </c>
      <c r="G204" s="51" t="s">
        <v>187</v>
      </c>
      <c r="H204" s="52" t="s">
        <v>187</v>
      </c>
      <c r="I204" s="51" t="s">
        <v>187</v>
      </c>
      <c r="J204" s="52" t="s">
        <v>187</v>
      </c>
      <c r="K204" s="51">
        <v>0.57999999999999996</v>
      </c>
      <c r="L204" s="52">
        <v>26</v>
      </c>
      <c r="M204" s="53" t="s">
        <v>187</v>
      </c>
      <c r="N204" s="52" t="s">
        <v>187</v>
      </c>
      <c r="O204" s="51">
        <v>0.78</v>
      </c>
      <c r="P204" s="52">
        <v>59</v>
      </c>
      <c r="Q204" s="60" t="s">
        <v>187</v>
      </c>
    </row>
    <row r="205" spans="1:17" x14ac:dyDescent="0.25">
      <c r="A205" s="5" t="s">
        <v>113</v>
      </c>
      <c r="B205" s="5" t="s">
        <v>126</v>
      </c>
      <c r="C205" s="5" t="s">
        <v>247</v>
      </c>
      <c r="D205" s="5" t="s">
        <v>7</v>
      </c>
      <c r="E205" s="51">
        <v>0.62</v>
      </c>
      <c r="F205" s="52">
        <v>13</v>
      </c>
      <c r="G205" s="51" t="s">
        <v>187</v>
      </c>
      <c r="H205" s="52" t="s">
        <v>187</v>
      </c>
      <c r="I205" s="51" t="s">
        <v>187</v>
      </c>
      <c r="J205" s="52" t="s">
        <v>187</v>
      </c>
      <c r="K205" s="53" t="s">
        <v>185</v>
      </c>
      <c r="L205" s="52">
        <v>12</v>
      </c>
      <c r="M205" s="53" t="s">
        <v>187</v>
      </c>
      <c r="N205" s="52" t="s">
        <v>187</v>
      </c>
      <c r="O205" s="51" t="s">
        <v>416</v>
      </c>
      <c r="P205" s="52">
        <v>25</v>
      </c>
      <c r="Q205" s="60" t="s">
        <v>187</v>
      </c>
    </row>
    <row r="206" spans="1:17" x14ac:dyDescent="0.25">
      <c r="A206" s="5" t="s">
        <v>392</v>
      </c>
      <c r="B206" s="5" t="s">
        <v>8</v>
      </c>
      <c r="C206" s="5" t="s">
        <v>248</v>
      </c>
      <c r="D206" s="5" t="s">
        <v>7</v>
      </c>
      <c r="E206" s="51">
        <v>0.62</v>
      </c>
      <c r="F206" s="52">
        <v>34</v>
      </c>
      <c r="G206" s="51" t="s">
        <v>187</v>
      </c>
      <c r="H206" s="52" t="s">
        <v>187</v>
      </c>
      <c r="I206" s="51" t="s">
        <v>187</v>
      </c>
      <c r="J206" s="52" t="s">
        <v>187</v>
      </c>
      <c r="K206" s="51">
        <v>0.82</v>
      </c>
      <c r="L206" s="52">
        <v>11</v>
      </c>
      <c r="M206" s="53" t="s">
        <v>187</v>
      </c>
      <c r="N206" s="52" t="s">
        <v>187</v>
      </c>
      <c r="O206" s="51">
        <v>0.67</v>
      </c>
      <c r="P206" s="52">
        <v>45</v>
      </c>
      <c r="Q206" s="60" t="s">
        <v>187</v>
      </c>
    </row>
    <row r="207" spans="1:17" x14ac:dyDescent="0.25">
      <c r="A207" s="5" t="s">
        <v>394</v>
      </c>
      <c r="B207" s="5" t="s">
        <v>29</v>
      </c>
      <c r="C207" s="5" t="s">
        <v>249</v>
      </c>
      <c r="D207" s="5" t="s">
        <v>7</v>
      </c>
      <c r="E207" s="51">
        <v>0.95</v>
      </c>
      <c r="F207" s="52">
        <v>766</v>
      </c>
      <c r="G207" s="51">
        <v>0.93</v>
      </c>
      <c r="H207" s="52">
        <v>241</v>
      </c>
      <c r="I207" s="51">
        <v>0.85</v>
      </c>
      <c r="J207" s="52">
        <v>188</v>
      </c>
      <c r="K207" s="53" t="s">
        <v>187</v>
      </c>
      <c r="L207" s="52" t="s">
        <v>187</v>
      </c>
      <c r="M207" s="53" t="s">
        <v>187</v>
      </c>
      <c r="N207" s="52" t="s">
        <v>187</v>
      </c>
      <c r="O207" s="51">
        <v>0.93</v>
      </c>
      <c r="P207" s="52">
        <v>1195</v>
      </c>
      <c r="Q207" s="60" t="s">
        <v>187</v>
      </c>
    </row>
    <row r="208" spans="1:17" x14ac:dyDescent="0.25">
      <c r="A208" s="5" t="s">
        <v>392</v>
      </c>
      <c r="B208" s="5" t="s">
        <v>136</v>
      </c>
      <c r="C208" s="5" t="s">
        <v>250</v>
      </c>
      <c r="D208" s="5" t="s">
        <v>7</v>
      </c>
      <c r="E208" s="51">
        <v>0.94</v>
      </c>
      <c r="F208" s="52">
        <v>77</v>
      </c>
      <c r="G208" s="51" t="s">
        <v>187</v>
      </c>
      <c r="H208" s="52" t="s">
        <v>187</v>
      </c>
      <c r="I208" s="51" t="s">
        <v>187</v>
      </c>
      <c r="J208" s="52" t="s">
        <v>187</v>
      </c>
      <c r="K208" s="51">
        <v>0.83</v>
      </c>
      <c r="L208" s="52">
        <v>18</v>
      </c>
      <c r="M208" s="53" t="s">
        <v>187</v>
      </c>
      <c r="N208" s="52" t="s">
        <v>187</v>
      </c>
      <c r="O208" s="51">
        <v>0.92</v>
      </c>
      <c r="P208" s="52">
        <v>95</v>
      </c>
      <c r="Q208" s="60" t="s">
        <v>187</v>
      </c>
    </row>
    <row r="209" spans="1:17" x14ac:dyDescent="0.25">
      <c r="A209" s="5" t="s">
        <v>113</v>
      </c>
      <c r="B209" s="5" t="s">
        <v>251</v>
      </c>
      <c r="C209" s="5" t="s">
        <v>252</v>
      </c>
      <c r="D209" s="5" t="s">
        <v>7</v>
      </c>
      <c r="E209" s="51">
        <v>0.87</v>
      </c>
      <c r="F209" s="52">
        <v>38</v>
      </c>
      <c r="G209" s="51" t="s">
        <v>187</v>
      </c>
      <c r="H209" s="52" t="s">
        <v>187</v>
      </c>
      <c r="I209" s="51" t="s">
        <v>187</v>
      </c>
      <c r="J209" s="52" t="s">
        <v>187</v>
      </c>
      <c r="K209" s="51">
        <v>0.83</v>
      </c>
      <c r="L209" s="52">
        <v>23</v>
      </c>
      <c r="M209" s="53" t="s">
        <v>187</v>
      </c>
      <c r="N209" s="52" t="s">
        <v>187</v>
      </c>
      <c r="O209" s="51">
        <v>0.85</v>
      </c>
      <c r="P209" s="52">
        <v>61</v>
      </c>
      <c r="Q209" s="60" t="s">
        <v>187</v>
      </c>
    </row>
    <row r="210" spans="1:17" x14ac:dyDescent="0.25">
      <c r="A210" s="5" t="s">
        <v>395</v>
      </c>
      <c r="B210" s="5" t="s">
        <v>47</v>
      </c>
      <c r="C210" s="5" t="s">
        <v>253</v>
      </c>
      <c r="D210" s="5" t="s">
        <v>7</v>
      </c>
      <c r="E210" s="51">
        <v>0.95</v>
      </c>
      <c r="F210" s="52">
        <v>362</v>
      </c>
      <c r="G210" s="51">
        <v>0.94</v>
      </c>
      <c r="H210" s="52">
        <v>66</v>
      </c>
      <c r="I210" s="51">
        <v>0.77</v>
      </c>
      <c r="J210" s="52">
        <v>48</v>
      </c>
      <c r="K210" s="51" t="s">
        <v>187</v>
      </c>
      <c r="L210" s="52" t="s">
        <v>187</v>
      </c>
      <c r="M210" s="53" t="s">
        <v>187</v>
      </c>
      <c r="N210" s="52" t="s">
        <v>187</v>
      </c>
      <c r="O210" s="51">
        <v>0.93</v>
      </c>
      <c r="P210" s="52">
        <v>476</v>
      </c>
      <c r="Q210" s="60" t="s">
        <v>187</v>
      </c>
    </row>
    <row r="211" spans="1:17" x14ac:dyDescent="0.25">
      <c r="A211" s="5" t="s">
        <v>395</v>
      </c>
      <c r="B211" s="5" t="s">
        <v>43</v>
      </c>
      <c r="C211" s="5" t="s">
        <v>254</v>
      </c>
      <c r="D211" s="5" t="s">
        <v>7</v>
      </c>
      <c r="E211" s="51">
        <v>0.93</v>
      </c>
      <c r="F211" s="52">
        <v>112</v>
      </c>
      <c r="G211" s="51" t="s">
        <v>187</v>
      </c>
      <c r="H211" s="52" t="s">
        <v>187</v>
      </c>
      <c r="I211" s="51" t="s">
        <v>187</v>
      </c>
      <c r="J211" s="52" t="s">
        <v>187</v>
      </c>
      <c r="K211" s="51">
        <v>0.9</v>
      </c>
      <c r="L211" s="52">
        <v>60</v>
      </c>
      <c r="M211" s="53" t="s">
        <v>187</v>
      </c>
      <c r="N211" s="52" t="s">
        <v>187</v>
      </c>
      <c r="O211" s="51">
        <v>0.92</v>
      </c>
      <c r="P211" s="52">
        <v>172</v>
      </c>
      <c r="Q211" s="60" t="s">
        <v>187</v>
      </c>
    </row>
    <row r="212" spans="1:17" x14ac:dyDescent="0.25">
      <c r="A212" s="5" t="s">
        <v>113</v>
      </c>
      <c r="B212" s="5" t="s">
        <v>75</v>
      </c>
      <c r="C212" s="5" t="s">
        <v>255</v>
      </c>
      <c r="D212" s="5" t="s">
        <v>7</v>
      </c>
      <c r="E212" s="51">
        <v>0.91</v>
      </c>
      <c r="F212" s="52">
        <v>53</v>
      </c>
      <c r="G212" s="51" t="s">
        <v>187</v>
      </c>
      <c r="H212" s="52" t="s">
        <v>187</v>
      </c>
      <c r="I212" s="51" t="s">
        <v>187</v>
      </c>
      <c r="J212" s="52" t="s">
        <v>187</v>
      </c>
      <c r="K212" s="51">
        <v>0.75</v>
      </c>
      <c r="L212" s="52">
        <v>24</v>
      </c>
      <c r="M212" s="53" t="s">
        <v>187</v>
      </c>
      <c r="N212" s="52" t="s">
        <v>187</v>
      </c>
      <c r="O212" s="51">
        <v>0.86</v>
      </c>
      <c r="P212" s="52">
        <v>77</v>
      </c>
      <c r="Q212" s="60" t="s">
        <v>187</v>
      </c>
    </row>
    <row r="213" spans="1:17" x14ac:dyDescent="0.25">
      <c r="A213" s="5" t="s">
        <v>410</v>
      </c>
      <c r="B213" s="5" t="s">
        <v>59</v>
      </c>
      <c r="C213" s="5" t="s">
        <v>256</v>
      </c>
      <c r="D213" s="5" t="s">
        <v>7</v>
      </c>
      <c r="E213" s="51">
        <v>0.88</v>
      </c>
      <c r="F213" s="52">
        <v>41</v>
      </c>
      <c r="G213" s="51" t="s">
        <v>187</v>
      </c>
      <c r="H213" s="52" t="s">
        <v>187</v>
      </c>
      <c r="I213" s="51" t="s">
        <v>187</v>
      </c>
      <c r="J213" s="52" t="s">
        <v>187</v>
      </c>
      <c r="K213" s="51">
        <v>0.87</v>
      </c>
      <c r="L213" s="52">
        <v>15</v>
      </c>
      <c r="M213" s="53" t="s">
        <v>187</v>
      </c>
      <c r="N213" s="52" t="s">
        <v>187</v>
      </c>
      <c r="O213" s="51">
        <v>0.88</v>
      </c>
      <c r="P213" s="52">
        <v>56</v>
      </c>
      <c r="Q213" s="60" t="s">
        <v>187</v>
      </c>
    </row>
    <row r="214" spans="1:17" x14ac:dyDescent="0.25">
      <c r="A214" s="5" t="s">
        <v>113</v>
      </c>
      <c r="B214" s="5" t="s">
        <v>126</v>
      </c>
      <c r="C214" s="5" t="s">
        <v>257</v>
      </c>
      <c r="D214" s="5" t="s">
        <v>7</v>
      </c>
      <c r="E214" s="51">
        <v>0.87</v>
      </c>
      <c r="F214" s="52">
        <v>241</v>
      </c>
      <c r="G214" s="51">
        <v>0.71</v>
      </c>
      <c r="H214" s="52">
        <v>87</v>
      </c>
      <c r="I214" s="51">
        <v>0.72</v>
      </c>
      <c r="J214" s="52">
        <v>148</v>
      </c>
      <c r="K214" s="51" t="s">
        <v>187</v>
      </c>
      <c r="L214" s="52" t="s">
        <v>187</v>
      </c>
      <c r="M214" s="53" t="s">
        <v>187</v>
      </c>
      <c r="N214" s="52" t="s">
        <v>187</v>
      </c>
      <c r="O214" s="51">
        <v>0.8</v>
      </c>
      <c r="P214" s="52">
        <v>476</v>
      </c>
      <c r="Q214" s="60" t="s">
        <v>187</v>
      </c>
    </row>
    <row r="215" spans="1:17" x14ac:dyDescent="0.25">
      <c r="A215" s="5" t="s">
        <v>421</v>
      </c>
      <c r="B215" s="5" t="s">
        <v>73</v>
      </c>
      <c r="C215" s="5" t="s">
        <v>258</v>
      </c>
      <c r="D215" s="5" t="s">
        <v>7</v>
      </c>
      <c r="E215" s="51" t="s">
        <v>187</v>
      </c>
      <c r="F215" s="52" t="s">
        <v>187</v>
      </c>
      <c r="G215" s="51" t="s">
        <v>187</v>
      </c>
      <c r="H215" s="52" t="s">
        <v>187</v>
      </c>
      <c r="I215" s="51" t="s">
        <v>187</v>
      </c>
      <c r="J215" s="52" t="s">
        <v>187</v>
      </c>
      <c r="K215" s="51" t="s">
        <v>187</v>
      </c>
      <c r="L215" s="52" t="s">
        <v>187</v>
      </c>
      <c r="M215" s="53" t="s">
        <v>185</v>
      </c>
      <c r="N215" s="52">
        <v>12</v>
      </c>
      <c r="O215" s="51" t="s">
        <v>185</v>
      </c>
      <c r="P215" s="52">
        <v>12</v>
      </c>
      <c r="Q215" s="60" t="s">
        <v>187</v>
      </c>
    </row>
    <row r="216" spans="1:17" x14ac:dyDescent="0.25">
      <c r="A216" s="5" t="s">
        <v>107</v>
      </c>
      <c r="B216" s="5" t="s">
        <v>73</v>
      </c>
      <c r="C216" s="5" t="s">
        <v>259</v>
      </c>
      <c r="D216" s="5" t="s">
        <v>7</v>
      </c>
      <c r="E216" s="51">
        <v>0.95</v>
      </c>
      <c r="F216" s="52">
        <v>241</v>
      </c>
      <c r="G216" s="51">
        <v>0.91</v>
      </c>
      <c r="H216" s="52">
        <v>119</v>
      </c>
      <c r="I216" s="51" t="s">
        <v>37</v>
      </c>
      <c r="J216" s="52">
        <v>53</v>
      </c>
      <c r="K216" s="51" t="s">
        <v>187</v>
      </c>
      <c r="L216" s="52" t="s">
        <v>187</v>
      </c>
      <c r="M216" s="53" t="s">
        <v>187</v>
      </c>
      <c r="N216" s="52" t="s">
        <v>187</v>
      </c>
      <c r="O216" s="51">
        <v>0.95</v>
      </c>
      <c r="P216" s="52">
        <v>413</v>
      </c>
      <c r="Q216" s="60" t="s">
        <v>187</v>
      </c>
    </row>
    <row r="217" spans="1:17" x14ac:dyDescent="0.25">
      <c r="A217" s="5" t="s">
        <v>394</v>
      </c>
      <c r="B217" s="5" t="s">
        <v>29</v>
      </c>
      <c r="C217" s="5" t="s">
        <v>260</v>
      </c>
      <c r="D217" s="5" t="s">
        <v>7</v>
      </c>
      <c r="E217" s="51">
        <v>0.86</v>
      </c>
      <c r="F217" s="52">
        <v>1806</v>
      </c>
      <c r="G217" s="51">
        <v>0.82</v>
      </c>
      <c r="H217" s="52">
        <v>1092</v>
      </c>
      <c r="I217" s="51">
        <v>0.85</v>
      </c>
      <c r="J217" s="52">
        <v>2894</v>
      </c>
      <c r="K217" s="51" t="s">
        <v>187</v>
      </c>
      <c r="L217" s="52" t="s">
        <v>187</v>
      </c>
      <c r="M217" s="53" t="s">
        <v>187</v>
      </c>
      <c r="N217" s="52" t="s">
        <v>187</v>
      </c>
      <c r="O217" s="51">
        <v>0.85</v>
      </c>
      <c r="P217" s="52">
        <v>5792</v>
      </c>
      <c r="Q217" s="60" t="s">
        <v>187</v>
      </c>
    </row>
    <row r="218" spans="1:17" x14ac:dyDescent="0.25">
      <c r="A218" s="5" t="s">
        <v>395</v>
      </c>
      <c r="B218" s="5" t="s">
        <v>43</v>
      </c>
      <c r="C218" s="5" t="s">
        <v>261</v>
      </c>
      <c r="D218" s="5" t="s">
        <v>7</v>
      </c>
      <c r="E218" s="51" t="s">
        <v>187</v>
      </c>
      <c r="F218" s="52" t="s">
        <v>187</v>
      </c>
      <c r="G218" s="51" t="s">
        <v>187</v>
      </c>
      <c r="H218" s="52" t="s">
        <v>187</v>
      </c>
      <c r="I218" s="51" t="s">
        <v>187</v>
      </c>
      <c r="J218" s="52" t="s">
        <v>187</v>
      </c>
      <c r="K218" s="51" t="s">
        <v>187</v>
      </c>
      <c r="L218" s="52" t="s">
        <v>187</v>
      </c>
      <c r="M218" s="53" t="s">
        <v>185</v>
      </c>
      <c r="N218" s="52">
        <v>13</v>
      </c>
      <c r="O218" s="51" t="s">
        <v>185</v>
      </c>
      <c r="P218" s="52">
        <v>13</v>
      </c>
      <c r="Q218" s="60" t="s">
        <v>187</v>
      </c>
    </row>
    <row r="219" spans="1:17" x14ac:dyDescent="0.25">
      <c r="A219" s="5" t="s">
        <v>395</v>
      </c>
      <c r="B219" s="5" t="s">
        <v>43</v>
      </c>
      <c r="C219" s="5" t="s">
        <v>262</v>
      </c>
      <c r="D219" s="5" t="s">
        <v>7</v>
      </c>
      <c r="E219" s="51">
        <v>0.89</v>
      </c>
      <c r="F219" s="52">
        <v>47</v>
      </c>
      <c r="G219" s="51" t="s">
        <v>187</v>
      </c>
      <c r="H219" s="52" t="s">
        <v>187</v>
      </c>
      <c r="I219" s="51" t="s">
        <v>187</v>
      </c>
      <c r="J219" s="52" t="s">
        <v>187</v>
      </c>
      <c r="K219" s="51">
        <v>0.91</v>
      </c>
      <c r="L219" s="52">
        <v>32</v>
      </c>
      <c r="M219" s="53" t="s">
        <v>187</v>
      </c>
      <c r="N219" s="52" t="s">
        <v>187</v>
      </c>
      <c r="O219" s="51">
        <v>0.9</v>
      </c>
      <c r="P219" s="52">
        <v>79</v>
      </c>
      <c r="Q219" s="60" t="s">
        <v>187</v>
      </c>
    </row>
    <row r="220" spans="1:17" x14ac:dyDescent="0.25">
      <c r="A220" s="5" t="s">
        <v>395</v>
      </c>
      <c r="B220" s="5" t="s">
        <v>47</v>
      </c>
      <c r="C220" s="5" t="s">
        <v>263</v>
      </c>
      <c r="D220" s="5" t="s">
        <v>7</v>
      </c>
      <c r="E220" s="51">
        <v>0.78</v>
      </c>
      <c r="F220" s="52">
        <v>120</v>
      </c>
      <c r="G220" s="51">
        <v>0.78</v>
      </c>
      <c r="H220" s="52">
        <v>65</v>
      </c>
      <c r="I220" s="51">
        <v>0.67</v>
      </c>
      <c r="J220" s="52">
        <v>24</v>
      </c>
      <c r="K220" s="51" t="s">
        <v>187</v>
      </c>
      <c r="L220" s="52" t="s">
        <v>187</v>
      </c>
      <c r="M220" s="53" t="s">
        <v>187</v>
      </c>
      <c r="N220" s="52" t="s">
        <v>187</v>
      </c>
      <c r="O220" s="51">
        <v>0.77</v>
      </c>
      <c r="P220" s="52">
        <v>209</v>
      </c>
      <c r="Q220" s="60" t="s">
        <v>187</v>
      </c>
    </row>
    <row r="221" spans="1:17" x14ac:dyDescent="0.25">
      <c r="A221" s="5" t="s">
        <v>396</v>
      </c>
      <c r="B221" s="5" t="s">
        <v>84</v>
      </c>
      <c r="C221" s="5" t="s">
        <v>264</v>
      </c>
      <c r="D221" s="5" t="s">
        <v>7</v>
      </c>
      <c r="E221" s="51">
        <v>0.83</v>
      </c>
      <c r="F221" s="52">
        <v>288</v>
      </c>
      <c r="G221" s="51">
        <v>0.94</v>
      </c>
      <c r="H221" s="52">
        <v>106</v>
      </c>
      <c r="I221" s="51">
        <v>0.86</v>
      </c>
      <c r="J221" s="52">
        <v>78</v>
      </c>
      <c r="K221" s="51" t="s">
        <v>187</v>
      </c>
      <c r="L221" s="52" t="s">
        <v>187</v>
      </c>
      <c r="M221" s="53" t="s">
        <v>187</v>
      </c>
      <c r="N221" s="52" t="s">
        <v>187</v>
      </c>
      <c r="O221" s="51">
        <v>0.86</v>
      </c>
      <c r="P221" s="52">
        <v>472</v>
      </c>
      <c r="Q221" s="60" t="s">
        <v>187</v>
      </c>
    </row>
    <row r="222" spans="1:17" x14ac:dyDescent="0.25">
      <c r="A222" s="5" t="s">
        <v>399</v>
      </c>
      <c r="B222" s="5" t="s">
        <v>19</v>
      </c>
      <c r="C222" s="5" t="s">
        <v>265</v>
      </c>
      <c r="D222" s="5" t="s">
        <v>7</v>
      </c>
      <c r="E222" s="51" t="s">
        <v>23</v>
      </c>
      <c r="F222" s="52">
        <v>26</v>
      </c>
      <c r="G222" s="51" t="s">
        <v>187</v>
      </c>
      <c r="H222" s="52" t="s">
        <v>187</v>
      </c>
      <c r="I222" s="51" t="s">
        <v>187</v>
      </c>
      <c r="J222" s="52" t="s">
        <v>187</v>
      </c>
      <c r="K222" s="51" t="s">
        <v>140</v>
      </c>
      <c r="L222" s="52">
        <v>11</v>
      </c>
      <c r="M222" s="53" t="s">
        <v>187</v>
      </c>
      <c r="N222" s="52" t="s">
        <v>187</v>
      </c>
      <c r="O222" s="51" t="s">
        <v>40</v>
      </c>
      <c r="P222" s="52">
        <v>37</v>
      </c>
      <c r="Q222" s="60" t="s">
        <v>187</v>
      </c>
    </row>
    <row r="223" spans="1:17" x14ac:dyDescent="0.25">
      <c r="A223" s="5" t="s">
        <v>392</v>
      </c>
      <c r="B223" s="5" t="s">
        <v>142</v>
      </c>
      <c r="C223" s="5" t="s">
        <v>266</v>
      </c>
      <c r="D223" s="5" t="s">
        <v>7</v>
      </c>
      <c r="E223" s="51">
        <v>0.79</v>
      </c>
      <c r="F223" s="52">
        <v>76</v>
      </c>
      <c r="G223" s="51" t="s">
        <v>69</v>
      </c>
      <c r="H223" s="52">
        <v>18</v>
      </c>
      <c r="I223" s="51">
        <v>0.84</v>
      </c>
      <c r="J223" s="52">
        <v>38</v>
      </c>
      <c r="K223" s="51" t="s">
        <v>187</v>
      </c>
      <c r="L223" s="52" t="s">
        <v>187</v>
      </c>
      <c r="M223" s="53" t="s">
        <v>187</v>
      </c>
      <c r="N223" s="52" t="s">
        <v>187</v>
      </c>
      <c r="O223" s="51">
        <v>0.83</v>
      </c>
      <c r="P223" s="52">
        <v>132</v>
      </c>
      <c r="Q223" s="60" t="s">
        <v>187</v>
      </c>
    </row>
    <row r="224" spans="1:17" x14ac:dyDescent="0.25">
      <c r="A224" s="5" t="s">
        <v>399</v>
      </c>
      <c r="B224" s="5" t="s">
        <v>19</v>
      </c>
      <c r="C224" s="5" t="s">
        <v>267</v>
      </c>
      <c r="D224" s="5" t="s">
        <v>373</v>
      </c>
      <c r="E224" s="51" t="s">
        <v>187</v>
      </c>
      <c r="F224" s="52" t="s">
        <v>187</v>
      </c>
      <c r="G224" s="51" t="s">
        <v>187</v>
      </c>
      <c r="H224" s="52" t="s">
        <v>187</v>
      </c>
      <c r="I224" s="51" t="s">
        <v>187</v>
      </c>
      <c r="J224" s="52" t="s">
        <v>187</v>
      </c>
      <c r="K224" s="51" t="s">
        <v>187</v>
      </c>
      <c r="L224" s="52" t="s">
        <v>187</v>
      </c>
      <c r="M224" s="51">
        <v>0.88</v>
      </c>
      <c r="N224" s="52">
        <v>33</v>
      </c>
      <c r="O224" s="51">
        <v>0.88</v>
      </c>
      <c r="P224" s="52">
        <v>33</v>
      </c>
      <c r="Q224" s="60" t="s">
        <v>187</v>
      </c>
    </row>
    <row r="225" spans="1:17" x14ac:dyDescent="0.25">
      <c r="A225" s="5" t="s">
        <v>392</v>
      </c>
      <c r="B225" s="5" t="s">
        <v>210</v>
      </c>
      <c r="C225" s="5" t="s">
        <v>268</v>
      </c>
      <c r="D225" s="5" t="s">
        <v>7</v>
      </c>
      <c r="E225" s="51">
        <v>0.76</v>
      </c>
      <c r="F225" s="52">
        <v>59</v>
      </c>
      <c r="G225" s="51" t="s">
        <v>187</v>
      </c>
      <c r="H225" s="52" t="s">
        <v>187</v>
      </c>
      <c r="I225" s="51" t="s">
        <v>187</v>
      </c>
      <c r="J225" s="52" t="s">
        <v>187</v>
      </c>
      <c r="K225" s="51">
        <v>0.87</v>
      </c>
      <c r="L225" s="52">
        <v>31</v>
      </c>
      <c r="M225" s="53" t="s">
        <v>187</v>
      </c>
      <c r="N225" s="52" t="s">
        <v>187</v>
      </c>
      <c r="O225" s="51">
        <v>0.8</v>
      </c>
      <c r="P225" s="52">
        <v>90</v>
      </c>
      <c r="Q225" s="60" t="s">
        <v>187</v>
      </c>
    </row>
    <row r="226" spans="1:17" x14ac:dyDescent="0.25">
      <c r="A226" s="5" t="s">
        <v>107</v>
      </c>
      <c r="B226" s="5" t="s">
        <v>10</v>
      </c>
      <c r="C226" s="5" t="s">
        <v>269</v>
      </c>
      <c r="D226" s="5" t="s">
        <v>7</v>
      </c>
      <c r="E226" s="51">
        <v>0.65</v>
      </c>
      <c r="F226" s="52">
        <v>78</v>
      </c>
      <c r="G226" s="51" t="s">
        <v>187</v>
      </c>
      <c r="H226" s="52" t="s">
        <v>187</v>
      </c>
      <c r="I226" s="51" t="s">
        <v>187</v>
      </c>
      <c r="J226" s="52" t="s">
        <v>187</v>
      </c>
      <c r="K226" s="51">
        <v>0.77</v>
      </c>
      <c r="L226" s="52">
        <v>53</v>
      </c>
      <c r="M226" s="51" t="s">
        <v>187</v>
      </c>
      <c r="N226" s="52" t="s">
        <v>187</v>
      </c>
      <c r="O226" s="51">
        <v>0.7</v>
      </c>
      <c r="P226" s="52">
        <v>131</v>
      </c>
      <c r="Q226" s="60" t="s">
        <v>187</v>
      </c>
    </row>
    <row r="227" spans="1:17" x14ac:dyDescent="0.25">
      <c r="A227" s="5" t="s">
        <v>394</v>
      </c>
      <c r="B227" s="5" t="s">
        <v>19</v>
      </c>
      <c r="C227" s="5" t="s">
        <v>270</v>
      </c>
      <c r="D227" s="5" t="s">
        <v>7</v>
      </c>
      <c r="E227" s="51">
        <v>0.96</v>
      </c>
      <c r="F227" s="52">
        <v>1239</v>
      </c>
      <c r="G227" s="51">
        <v>0.93</v>
      </c>
      <c r="H227" s="52">
        <v>677</v>
      </c>
      <c r="I227" s="51">
        <v>0.96</v>
      </c>
      <c r="J227" s="52">
        <v>218</v>
      </c>
      <c r="K227" s="51" t="s">
        <v>187</v>
      </c>
      <c r="L227" s="52" t="s">
        <v>187</v>
      </c>
      <c r="M227" s="53" t="s">
        <v>187</v>
      </c>
      <c r="N227" s="52" t="s">
        <v>187</v>
      </c>
      <c r="O227" s="51">
        <v>0.95</v>
      </c>
      <c r="P227" s="52">
        <v>2134</v>
      </c>
      <c r="Q227" s="60" t="s">
        <v>187</v>
      </c>
    </row>
    <row r="228" spans="1:17" x14ac:dyDescent="0.25">
      <c r="A228" s="5" t="s">
        <v>107</v>
      </c>
      <c r="B228" s="5" t="s">
        <v>90</v>
      </c>
      <c r="C228" s="5" t="s">
        <v>271</v>
      </c>
      <c r="D228" s="5" t="s">
        <v>7</v>
      </c>
      <c r="E228" s="51">
        <v>0.68</v>
      </c>
      <c r="F228" s="52">
        <v>31</v>
      </c>
      <c r="G228" s="51" t="s">
        <v>187</v>
      </c>
      <c r="H228" s="52" t="s">
        <v>187</v>
      </c>
      <c r="I228" s="51" t="s">
        <v>187</v>
      </c>
      <c r="J228" s="52" t="s">
        <v>187</v>
      </c>
      <c r="K228" s="51">
        <v>0.68</v>
      </c>
      <c r="L228" s="52">
        <v>25</v>
      </c>
      <c r="M228" s="53" t="s">
        <v>187</v>
      </c>
      <c r="N228" s="52" t="s">
        <v>187</v>
      </c>
      <c r="O228" s="51">
        <v>0.68</v>
      </c>
      <c r="P228" s="52">
        <v>56</v>
      </c>
      <c r="Q228" s="60" t="s">
        <v>187</v>
      </c>
    </row>
    <row r="229" spans="1:17" x14ac:dyDescent="0.25">
      <c r="A229" s="5" t="s">
        <v>113</v>
      </c>
      <c r="B229" s="5" t="s">
        <v>126</v>
      </c>
      <c r="C229" s="5" t="s">
        <v>272</v>
      </c>
      <c r="D229" s="5" t="s">
        <v>7</v>
      </c>
      <c r="E229" s="51">
        <v>0.87</v>
      </c>
      <c r="F229" s="52">
        <v>1171</v>
      </c>
      <c r="G229" s="51">
        <v>0.84</v>
      </c>
      <c r="H229" s="52">
        <v>111</v>
      </c>
      <c r="I229" s="51">
        <v>0.95</v>
      </c>
      <c r="J229" s="52">
        <v>339</v>
      </c>
      <c r="K229" s="51" t="s">
        <v>187</v>
      </c>
      <c r="L229" s="52" t="s">
        <v>187</v>
      </c>
      <c r="M229" s="53" t="s">
        <v>187</v>
      </c>
      <c r="N229" s="52" t="s">
        <v>187</v>
      </c>
      <c r="O229" s="51">
        <v>0.89</v>
      </c>
      <c r="P229" s="52">
        <v>1621</v>
      </c>
      <c r="Q229" s="60" t="s">
        <v>187</v>
      </c>
    </row>
    <row r="230" spans="1:17" x14ac:dyDescent="0.25">
      <c r="A230" s="5" t="s">
        <v>109</v>
      </c>
      <c r="B230" s="5" t="s">
        <v>24</v>
      </c>
      <c r="C230" s="5" t="s">
        <v>273</v>
      </c>
      <c r="D230" s="5" t="s">
        <v>7</v>
      </c>
      <c r="E230" s="51">
        <v>0.91</v>
      </c>
      <c r="F230" s="52">
        <v>288</v>
      </c>
      <c r="G230" s="51">
        <v>0.96</v>
      </c>
      <c r="H230" s="52">
        <v>74</v>
      </c>
      <c r="I230" s="51">
        <v>0.82</v>
      </c>
      <c r="J230" s="52">
        <v>34</v>
      </c>
      <c r="K230" s="51" t="s">
        <v>187</v>
      </c>
      <c r="L230" s="52" t="s">
        <v>187</v>
      </c>
      <c r="M230" s="53" t="s">
        <v>187</v>
      </c>
      <c r="N230" s="52" t="s">
        <v>187</v>
      </c>
      <c r="O230" s="51">
        <v>0.91</v>
      </c>
      <c r="P230" s="52">
        <v>396</v>
      </c>
      <c r="Q230" s="60" t="s">
        <v>187</v>
      </c>
    </row>
    <row r="231" spans="1:17" x14ac:dyDescent="0.25">
      <c r="A231" s="5" t="s">
        <v>107</v>
      </c>
      <c r="B231" s="5" t="s">
        <v>176</v>
      </c>
      <c r="C231" s="5" t="s">
        <v>274</v>
      </c>
      <c r="D231" s="5" t="s">
        <v>7</v>
      </c>
      <c r="E231" s="51">
        <v>0.6</v>
      </c>
      <c r="F231" s="52">
        <v>30</v>
      </c>
      <c r="G231" s="51" t="s">
        <v>187</v>
      </c>
      <c r="H231" s="52" t="s">
        <v>187</v>
      </c>
      <c r="I231" s="51" t="s">
        <v>187</v>
      </c>
      <c r="J231" s="52" t="s">
        <v>187</v>
      </c>
      <c r="K231" s="51">
        <v>0.74</v>
      </c>
      <c r="L231" s="52">
        <v>19</v>
      </c>
      <c r="M231" s="53" t="s">
        <v>187</v>
      </c>
      <c r="N231" s="52" t="s">
        <v>187</v>
      </c>
      <c r="O231" s="51">
        <v>0.65</v>
      </c>
      <c r="P231" s="52">
        <v>49</v>
      </c>
      <c r="Q231" s="60" t="s">
        <v>187</v>
      </c>
    </row>
    <row r="232" spans="1:17" x14ac:dyDescent="0.25">
      <c r="A232" s="5" t="s">
        <v>107</v>
      </c>
      <c r="B232" s="5" t="s">
        <v>59</v>
      </c>
      <c r="C232" s="5" t="s">
        <v>275</v>
      </c>
      <c r="D232" s="5" t="s">
        <v>7</v>
      </c>
      <c r="E232" s="51">
        <v>0.77</v>
      </c>
      <c r="F232" s="52">
        <v>141</v>
      </c>
      <c r="G232" s="51">
        <v>0.53</v>
      </c>
      <c r="H232" s="52">
        <v>49</v>
      </c>
      <c r="I232" s="51">
        <v>0.4</v>
      </c>
      <c r="J232" s="52">
        <v>15</v>
      </c>
      <c r="K232" s="53" t="s">
        <v>187</v>
      </c>
      <c r="L232" s="52" t="s">
        <v>187</v>
      </c>
      <c r="M232" s="53" t="s">
        <v>187</v>
      </c>
      <c r="N232" s="52" t="s">
        <v>187</v>
      </c>
      <c r="O232" s="51">
        <v>0.69</v>
      </c>
      <c r="P232" s="52">
        <v>205</v>
      </c>
      <c r="Q232" s="60" t="s">
        <v>187</v>
      </c>
    </row>
    <row r="233" spans="1:17" x14ac:dyDescent="0.25">
      <c r="A233" s="5" t="s">
        <v>394</v>
      </c>
      <c r="B233" s="5" t="s">
        <v>19</v>
      </c>
      <c r="C233" s="5" t="s">
        <v>276</v>
      </c>
      <c r="D233" s="5" t="s">
        <v>7</v>
      </c>
      <c r="E233" s="51">
        <v>0.94</v>
      </c>
      <c r="F233" s="52">
        <v>268</v>
      </c>
      <c r="G233" s="51">
        <v>0.87</v>
      </c>
      <c r="H233" s="52">
        <v>134</v>
      </c>
      <c r="I233" s="51" t="s">
        <v>40</v>
      </c>
      <c r="J233" s="52">
        <v>30</v>
      </c>
      <c r="K233" s="51" t="s">
        <v>187</v>
      </c>
      <c r="L233" s="52" t="s">
        <v>187</v>
      </c>
      <c r="M233" s="53" t="s">
        <v>187</v>
      </c>
      <c r="N233" s="52" t="s">
        <v>187</v>
      </c>
      <c r="O233" s="51">
        <v>0.93</v>
      </c>
      <c r="P233" s="52">
        <v>432</v>
      </c>
      <c r="Q233" s="60" t="s">
        <v>187</v>
      </c>
    </row>
    <row r="234" spans="1:17" x14ac:dyDescent="0.25">
      <c r="A234" s="5" t="s">
        <v>392</v>
      </c>
      <c r="B234" s="5" t="s">
        <v>142</v>
      </c>
      <c r="C234" s="5" t="s">
        <v>277</v>
      </c>
      <c r="D234" s="5" t="s">
        <v>7</v>
      </c>
      <c r="E234" s="51">
        <v>0.81</v>
      </c>
      <c r="F234" s="52">
        <v>204</v>
      </c>
      <c r="G234" s="51">
        <v>0.86</v>
      </c>
      <c r="H234" s="52">
        <v>50</v>
      </c>
      <c r="I234" s="51" t="s">
        <v>23</v>
      </c>
      <c r="J234" s="52">
        <v>23</v>
      </c>
      <c r="K234" s="53" t="s">
        <v>187</v>
      </c>
      <c r="L234" s="52" t="s">
        <v>187</v>
      </c>
      <c r="M234" s="53" t="s">
        <v>187</v>
      </c>
      <c r="N234" s="52" t="s">
        <v>187</v>
      </c>
      <c r="O234" s="51">
        <v>0.84</v>
      </c>
      <c r="P234" s="52">
        <v>277</v>
      </c>
      <c r="Q234" s="60" t="s">
        <v>187</v>
      </c>
    </row>
    <row r="235" spans="1:17" x14ac:dyDescent="0.25">
      <c r="A235" s="5" t="s">
        <v>109</v>
      </c>
      <c r="B235" s="5" t="s">
        <v>31</v>
      </c>
      <c r="C235" s="5" t="s">
        <v>367</v>
      </c>
      <c r="D235" s="5" t="s">
        <v>7</v>
      </c>
      <c r="E235" s="51" t="s">
        <v>187</v>
      </c>
      <c r="F235" s="52" t="s">
        <v>187</v>
      </c>
      <c r="G235" s="51" t="s">
        <v>187</v>
      </c>
      <c r="H235" s="52" t="s">
        <v>187</v>
      </c>
      <c r="I235" s="51" t="s">
        <v>187</v>
      </c>
      <c r="J235" s="52" t="s">
        <v>187</v>
      </c>
      <c r="K235" s="53" t="s">
        <v>187</v>
      </c>
      <c r="L235" s="52" t="s">
        <v>187</v>
      </c>
      <c r="M235" s="51">
        <v>0.85</v>
      </c>
      <c r="N235" s="52">
        <v>26</v>
      </c>
      <c r="O235" s="51">
        <v>0.85</v>
      </c>
      <c r="P235" s="52">
        <v>26</v>
      </c>
      <c r="Q235" s="60" t="s">
        <v>187</v>
      </c>
    </row>
    <row r="236" spans="1:17" x14ac:dyDescent="0.25">
      <c r="A236" s="5" t="s">
        <v>107</v>
      </c>
      <c r="B236" s="5" t="s">
        <v>73</v>
      </c>
      <c r="C236" s="5" t="s">
        <v>278</v>
      </c>
      <c r="D236" s="5" t="s">
        <v>7</v>
      </c>
      <c r="E236" s="51">
        <v>0.76</v>
      </c>
      <c r="F236" s="52">
        <v>29</v>
      </c>
      <c r="G236" s="51" t="s">
        <v>187</v>
      </c>
      <c r="H236" s="52" t="s">
        <v>187</v>
      </c>
      <c r="I236" s="51" t="s">
        <v>187</v>
      </c>
      <c r="J236" s="52" t="s">
        <v>187</v>
      </c>
      <c r="K236" s="51">
        <v>0.79</v>
      </c>
      <c r="L236" s="52">
        <v>24</v>
      </c>
      <c r="M236" s="53" t="s">
        <v>187</v>
      </c>
      <c r="N236" s="52" t="s">
        <v>187</v>
      </c>
      <c r="O236" s="51">
        <v>0.77</v>
      </c>
      <c r="P236" s="52">
        <v>53</v>
      </c>
      <c r="Q236" s="60" t="s">
        <v>187</v>
      </c>
    </row>
    <row r="237" spans="1:17" x14ac:dyDescent="0.25">
      <c r="A237" s="5" t="s">
        <v>108</v>
      </c>
      <c r="B237" s="5" t="s">
        <v>84</v>
      </c>
      <c r="C237" s="5" t="s">
        <v>279</v>
      </c>
      <c r="D237" s="5" t="s">
        <v>7</v>
      </c>
      <c r="E237" s="51">
        <v>0.7</v>
      </c>
      <c r="F237" s="52">
        <v>161</v>
      </c>
      <c r="G237" s="51">
        <v>0.5</v>
      </c>
      <c r="H237" s="52">
        <v>26</v>
      </c>
      <c r="I237" s="51">
        <v>0.59</v>
      </c>
      <c r="J237" s="52">
        <v>79</v>
      </c>
      <c r="K237" s="53" t="s">
        <v>187</v>
      </c>
      <c r="L237" s="52" t="s">
        <v>187</v>
      </c>
      <c r="M237" s="51" t="s">
        <v>187</v>
      </c>
      <c r="N237" s="52" t="s">
        <v>187</v>
      </c>
      <c r="O237" s="51">
        <v>0.65</v>
      </c>
      <c r="P237" s="52">
        <v>266</v>
      </c>
      <c r="Q237" s="60" t="s">
        <v>187</v>
      </c>
    </row>
    <row r="238" spans="1:17" x14ac:dyDescent="0.25">
      <c r="A238" s="5" t="s">
        <v>393</v>
      </c>
      <c r="B238" s="5" t="s">
        <v>180</v>
      </c>
      <c r="C238" s="5" t="s">
        <v>280</v>
      </c>
      <c r="D238" s="5" t="s">
        <v>7</v>
      </c>
      <c r="E238" s="51">
        <v>0.92</v>
      </c>
      <c r="F238" s="52">
        <v>78</v>
      </c>
      <c r="G238" s="51" t="s">
        <v>187</v>
      </c>
      <c r="H238" s="52" t="s">
        <v>187</v>
      </c>
      <c r="I238" s="51" t="s">
        <v>187</v>
      </c>
      <c r="J238" s="52" t="s">
        <v>187</v>
      </c>
      <c r="K238" s="51">
        <v>0.95</v>
      </c>
      <c r="L238" s="52">
        <v>41</v>
      </c>
      <c r="M238" s="53" t="s">
        <v>187</v>
      </c>
      <c r="N238" s="52" t="s">
        <v>187</v>
      </c>
      <c r="O238" s="51">
        <v>0.93</v>
      </c>
      <c r="P238" s="52">
        <v>119</v>
      </c>
      <c r="Q238" s="60" t="s">
        <v>187</v>
      </c>
    </row>
    <row r="239" spans="1:17" x14ac:dyDescent="0.25">
      <c r="A239" s="5" t="s">
        <v>392</v>
      </c>
      <c r="B239" s="5" t="s">
        <v>5</v>
      </c>
      <c r="C239" s="5" t="s">
        <v>281</v>
      </c>
      <c r="D239" s="5" t="s">
        <v>7</v>
      </c>
      <c r="E239" s="51" t="s">
        <v>187</v>
      </c>
      <c r="F239" s="52" t="s">
        <v>187</v>
      </c>
      <c r="G239" s="51" t="s">
        <v>187</v>
      </c>
      <c r="H239" s="52" t="s">
        <v>187</v>
      </c>
      <c r="I239" s="51" t="s">
        <v>187</v>
      </c>
      <c r="J239" s="52" t="s">
        <v>187</v>
      </c>
      <c r="K239" s="53" t="s">
        <v>187</v>
      </c>
      <c r="L239" s="52" t="s">
        <v>187</v>
      </c>
      <c r="M239" s="53" t="s">
        <v>140</v>
      </c>
      <c r="N239" s="52">
        <v>11</v>
      </c>
      <c r="O239" s="51" t="s">
        <v>140</v>
      </c>
      <c r="P239" s="52">
        <v>11</v>
      </c>
      <c r="Q239" s="60" t="s">
        <v>187</v>
      </c>
    </row>
    <row r="240" spans="1:17" x14ac:dyDescent="0.25">
      <c r="A240" s="5" t="s">
        <v>394</v>
      </c>
      <c r="B240" s="5" t="s">
        <v>19</v>
      </c>
      <c r="C240" s="5" t="s">
        <v>282</v>
      </c>
      <c r="D240" s="5" t="s">
        <v>7</v>
      </c>
      <c r="E240" s="51">
        <v>0.98</v>
      </c>
      <c r="F240" s="52">
        <v>4408</v>
      </c>
      <c r="G240" s="51">
        <v>0.97</v>
      </c>
      <c r="H240" s="52">
        <v>743</v>
      </c>
      <c r="I240" s="51">
        <v>0.95</v>
      </c>
      <c r="J240" s="52">
        <v>2533</v>
      </c>
      <c r="K240" s="51" t="s">
        <v>187</v>
      </c>
      <c r="L240" s="52" t="s">
        <v>187</v>
      </c>
      <c r="M240" s="53" t="s">
        <v>187</v>
      </c>
      <c r="N240" s="52" t="s">
        <v>187</v>
      </c>
      <c r="O240" s="51">
        <v>0.97</v>
      </c>
      <c r="P240" s="52">
        <v>7684</v>
      </c>
      <c r="Q240" s="60" t="s">
        <v>187</v>
      </c>
    </row>
    <row r="241" spans="1:17" x14ac:dyDescent="0.25">
      <c r="A241" s="5" t="s">
        <v>393</v>
      </c>
      <c r="B241" s="5" t="s">
        <v>12</v>
      </c>
      <c r="C241" s="5" t="s">
        <v>283</v>
      </c>
      <c r="D241" s="5" t="s">
        <v>7</v>
      </c>
      <c r="E241" s="51">
        <v>0.87</v>
      </c>
      <c r="F241" s="52">
        <v>435</v>
      </c>
      <c r="G241" s="51">
        <v>0.79</v>
      </c>
      <c r="H241" s="52">
        <v>210</v>
      </c>
      <c r="I241" s="51">
        <v>0.9</v>
      </c>
      <c r="J241" s="52">
        <v>40</v>
      </c>
      <c r="K241" s="53" t="s">
        <v>187</v>
      </c>
      <c r="L241" s="52" t="s">
        <v>187</v>
      </c>
      <c r="M241" s="53" t="s">
        <v>187</v>
      </c>
      <c r="N241" s="52" t="s">
        <v>187</v>
      </c>
      <c r="O241" s="51">
        <v>0.84</v>
      </c>
      <c r="P241" s="52">
        <v>685</v>
      </c>
      <c r="Q241" s="60" t="s">
        <v>187</v>
      </c>
    </row>
    <row r="242" spans="1:17" x14ac:dyDescent="0.25">
      <c r="A242" s="5" t="s">
        <v>108</v>
      </c>
      <c r="B242" s="5" t="s">
        <v>102</v>
      </c>
      <c r="C242" s="5" t="s">
        <v>284</v>
      </c>
      <c r="D242" s="5" t="s">
        <v>7</v>
      </c>
      <c r="E242" s="51">
        <v>0.82</v>
      </c>
      <c r="F242" s="52">
        <v>317</v>
      </c>
      <c r="G242" s="51">
        <v>0.88</v>
      </c>
      <c r="H242" s="52">
        <v>82</v>
      </c>
      <c r="I242" s="51">
        <v>0.72</v>
      </c>
      <c r="J242" s="52">
        <v>81</v>
      </c>
      <c r="K242" s="53" t="s">
        <v>187</v>
      </c>
      <c r="L242" s="52" t="s">
        <v>187</v>
      </c>
      <c r="M242" s="51" t="s">
        <v>187</v>
      </c>
      <c r="N242" s="52" t="s">
        <v>187</v>
      </c>
      <c r="O242" s="51">
        <v>0.81</v>
      </c>
      <c r="P242" s="52">
        <v>480</v>
      </c>
      <c r="Q242" s="60" t="s">
        <v>187</v>
      </c>
    </row>
    <row r="243" spans="1:17" x14ac:dyDescent="0.25">
      <c r="A243" s="5" t="s">
        <v>107</v>
      </c>
      <c r="B243" s="5" t="s">
        <v>92</v>
      </c>
      <c r="C243" s="5" t="s">
        <v>285</v>
      </c>
      <c r="D243" s="5" t="s">
        <v>7</v>
      </c>
      <c r="E243" s="51">
        <v>0.79</v>
      </c>
      <c r="F243" s="52">
        <v>34</v>
      </c>
      <c r="G243" s="51" t="s">
        <v>187</v>
      </c>
      <c r="H243" s="52" t="s">
        <v>187</v>
      </c>
      <c r="I243" s="51" t="s">
        <v>187</v>
      </c>
      <c r="J243" s="52" t="s">
        <v>187</v>
      </c>
      <c r="K243" s="51">
        <v>0.32</v>
      </c>
      <c r="L243" s="52">
        <v>22</v>
      </c>
      <c r="M243" s="51" t="s">
        <v>187</v>
      </c>
      <c r="N243" s="52" t="s">
        <v>187</v>
      </c>
      <c r="O243" s="51">
        <v>0.61</v>
      </c>
      <c r="P243" s="52">
        <v>56</v>
      </c>
      <c r="Q243" s="60" t="s">
        <v>187</v>
      </c>
    </row>
    <row r="244" spans="1:17" x14ac:dyDescent="0.25">
      <c r="A244" s="5" t="s">
        <v>395</v>
      </c>
      <c r="B244" s="5" t="s">
        <v>47</v>
      </c>
      <c r="C244" s="5" t="s">
        <v>286</v>
      </c>
      <c r="D244" s="5" t="s">
        <v>7</v>
      </c>
      <c r="E244" s="51">
        <v>0.9</v>
      </c>
      <c r="F244" s="52">
        <v>234</v>
      </c>
      <c r="G244" s="51">
        <v>0.88</v>
      </c>
      <c r="H244" s="52">
        <v>59</v>
      </c>
      <c r="I244" s="51">
        <v>0.9</v>
      </c>
      <c r="J244" s="52">
        <v>109</v>
      </c>
      <c r="K244" s="53" t="s">
        <v>187</v>
      </c>
      <c r="L244" s="52" t="s">
        <v>187</v>
      </c>
      <c r="M244" s="51" t="s">
        <v>187</v>
      </c>
      <c r="N244" s="52" t="s">
        <v>187</v>
      </c>
      <c r="O244" s="51">
        <v>0.9</v>
      </c>
      <c r="P244" s="52">
        <v>402</v>
      </c>
      <c r="Q244" s="60" t="s">
        <v>187</v>
      </c>
    </row>
    <row r="245" spans="1:17" x14ac:dyDescent="0.25">
      <c r="A245" s="5" t="s">
        <v>392</v>
      </c>
      <c r="B245" s="5" t="s">
        <v>136</v>
      </c>
      <c r="C245" s="5" t="s">
        <v>287</v>
      </c>
      <c r="D245" s="5" t="s">
        <v>7</v>
      </c>
      <c r="E245" s="51">
        <v>0.94</v>
      </c>
      <c r="F245" s="52">
        <v>377</v>
      </c>
      <c r="G245" s="51">
        <v>0.95</v>
      </c>
      <c r="H245" s="52">
        <v>224</v>
      </c>
      <c r="I245" s="51">
        <v>0.84</v>
      </c>
      <c r="J245" s="52">
        <v>150</v>
      </c>
      <c r="K245" s="51" t="s">
        <v>187</v>
      </c>
      <c r="L245" s="52" t="s">
        <v>187</v>
      </c>
      <c r="M245" s="51" t="s">
        <v>187</v>
      </c>
      <c r="N245" s="52" t="s">
        <v>187</v>
      </c>
      <c r="O245" s="51">
        <v>0.92</v>
      </c>
      <c r="P245" s="52">
        <v>751</v>
      </c>
      <c r="Q245" s="60" t="s">
        <v>187</v>
      </c>
    </row>
    <row r="246" spans="1:17" x14ac:dyDescent="0.25">
      <c r="A246" s="5" t="s">
        <v>394</v>
      </c>
      <c r="B246" s="5" t="s">
        <v>19</v>
      </c>
      <c r="C246" s="5" t="s">
        <v>288</v>
      </c>
      <c r="D246" s="5" t="s">
        <v>7</v>
      </c>
      <c r="E246" s="51">
        <v>0.98</v>
      </c>
      <c r="F246" s="52">
        <v>586</v>
      </c>
      <c r="G246" s="51" t="s">
        <v>14</v>
      </c>
      <c r="H246" s="52">
        <v>489</v>
      </c>
      <c r="I246" s="51">
        <v>0.93</v>
      </c>
      <c r="J246" s="52">
        <v>184</v>
      </c>
      <c r="K246" s="53" t="s">
        <v>187</v>
      </c>
      <c r="L246" s="52" t="s">
        <v>187</v>
      </c>
      <c r="M246" s="51" t="s">
        <v>187</v>
      </c>
      <c r="N246" s="52" t="s">
        <v>187</v>
      </c>
      <c r="O246" s="51">
        <v>0.98</v>
      </c>
      <c r="P246" s="52">
        <v>1259</v>
      </c>
      <c r="Q246" s="60" t="s">
        <v>187</v>
      </c>
    </row>
    <row r="247" spans="1:17" x14ac:dyDescent="0.25">
      <c r="A247" s="5" t="s">
        <v>394</v>
      </c>
      <c r="B247" s="5" t="s">
        <v>19</v>
      </c>
      <c r="C247" s="5" t="s">
        <v>289</v>
      </c>
      <c r="D247" s="5" t="s">
        <v>7</v>
      </c>
      <c r="E247" s="51" t="s">
        <v>187</v>
      </c>
      <c r="F247" s="52" t="s">
        <v>187</v>
      </c>
      <c r="G247" s="51" t="s">
        <v>187</v>
      </c>
      <c r="H247" s="52" t="s">
        <v>187</v>
      </c>
      <c r="I247" s="51" t="s">
        <v>187</v>
      </c>
      <c r="J247" s="52" t="s">
        <v>187</v>
      </c>
      <c r="K247" s="51" t="s">
        <v>187</v>
      </c>
      <c r="L247" s="52" t="s">
        <v>187</v>
      </c>
      <c r="M247" s="51" t="s">
        <v>138</v>
      </c>
      <c r="N247" s="52">
        <v>22</v>
      </c>
      <c r="O247" s="51" t="s">
        <v>138</v>
      </c>
      <c r="P247" s="52">
        <v>22</v>
      </c>
      <c r="Q247" s="60" t="s">
        <v>187</v>
      </c>
    </row>
    <row r="248" spans="1:17" x14ac:dyDescent="0.25">
      <c r="A248" s="5" t="s">
        <v>393</v>
      </c>
      <c r="B248" s="5" t="s">
        <v>15</v>
      </c>
      <c r="C248" s="5" t="s">
        <v>290</v>
      </c>
      <c r="D248" s="5" t="s">
        <v>7</v>
      </c>
      <c r="E248" s="51">
        <v>0.95</v>
      </c>
      <c r="F248" s="52">
        <v>703</v>
      </c>
      <c r="G248" s="51">
        <v>0.93</v>
      </c>
      <c r="H248" s="52">
        <v>269</v>
      </c>
      <c r="I248" s="51">
        <v>0.98</v>
      </c>
      <c r="J248" s="52">
        <v>131</v>
      </c>
      <c r="K248" s="51" t="s">
        <v>187</v>
      </c>
      <c r="L248" s="52" t="s">
        <v>187</v>
      </c>
      <c r="M248" s="51" t="s">
        <v>187</v>
      </c>
      <c r="N248" s="52" t="s">
        <v>187</v>
      </c>
      <c r="O248" s="51">
        <v>0.95</v>
      </c>
      <c r="P248" s="52">
        <v>1103</v>
      </c>
      <c r="Q248" s="60" t="s">
        <v>187</v>
      </c>
    </row>
    <row r="249" spans="1:17" x14ac:dyDescent="0.25">
      <c r="A249" s="5" t="s">
        <v>394</v>
      </c>
      <c r="B249" s="5" t="s">
        <v>19</v>
      </c>
      <c r="C249" s="5" t="s">
        <v>291</v>
      </c>
      <c r="D249" s="5" t="s">
        <v>7</v>
      </c>
      <c r="E249" s="51">
        <v>0.94</v>
      </c>
      <c r="F249" s="52">
        <v>545</v>
      </c>
      <c r="G249" s="51">
        <v>0.94</v>
      </c>
      <c r="H249" s="52">
        <v>176</v>
      </c>
      <c r="I249" s="51">
        <v>0.91</v>
      </c>
      <c r="J249" s="52">
        <v>144</v>
      </c>
      <c r="K249" s="51" t="s">
        <v>187</v>
      </c>
      <c r="L249" s="52" t="s">
        <v>187</v>
      </c>
      <c r="M249" s="51" t="s">
        <v>187</v>
      </c>
      <c r="N249" s="52" t="s">
        <v>187</v>
      </c>
      <c r="O249" s="51">
        <v>0.93</v>
      </c>
      <c r="P249" s="52">
        <v>865</v>
      </c>
      <c r="Q249" s="60" t="s">
        <v>187</v>
      </c>
    </row>
    <row r="250" spans="1:17" x14ac:dyDescent="0.25">
      <c r="A250" s="5" t="s">
        <v>396</v>
      </c>
      <c r="B250" s="5" t="s">
        <v>84</v>
      </c>
      <c r="C250" s="5" t="s">
        <v>292</v>
      </c>
      <c r="D250" s="5" t="s">
        <v>7</v>
      </c>
      <c r="E250" s="51">
        <v>0.7</v>
      </c>
      <c r="F250" s="52">
        <v>63</v>
      </c>
      <c r="G250" s="51">
        <v>0.64</v>
      </c>
      <c r="H250" s="52">
        <v>11</v>
      </c>
      <c r="I250" s="51">
        <v>0.72</v>
      </c>
      <c r="J250" s="52">
        <v>32</v>
      </c>
      <c r="K250" s="51" t="s">
        <v>187</v>
      </c>
      <c r="L250" s="52" t="s">
        <v>187</v>
      </c>
      <c r="M250" s="51" t="s">
        <v>187</v>
      </c>
      <c r="N250" s="52" t="s">
        <v>187</v>
      </c>
      <c r="O250" s="51">
        <v>0.7</v>
      </c>
      <c r="P250" s="52">
        <v>106</v>
      </c>
      <c r="Q250" s="60" t="s">
        <v>187</v>
      </c>
    </row>
    <row r="251" spans="1:17" x14ac:dyDescent="0.25">
      <c r="A251" s="5" t="s">
        <v>392</v>
      </c>
      <c r="B251" s="5" t="s">
        <v>210</v>
      </c>
      <c r="C251" s="5" t="s">
        <v>368</v>
      </c>
      <c r="D251" s="5" t="s">
        <v>7</v>
      </c>
      <c r="E251" s="51" t="s">
        <v>187</v>
      </c>
      <c r="F251" s="52" t="s">
        <v>187</v>
      </c>
      <c r="G251" s="51" t="s">
        <v>187</v>
      </c>
      <c r="H251" s="52" t="s">
        <v>187</v>
      </c>
      <c r="I251" s="51" t="s">
        <v>187</v>
      </c>
      <c r="J251" s="52" t="s">
        <v>187</v>
      </c>
      <c r="K251" s="51" t="s">
        <v>187</v>
      </c>
      <c r="L251" s="52" t="s">
        <v>187</v>
      </c>
      <c r="M251" s="51" t="s">
        <v>187</v>
      </c>
      <c r="N251" s="52" t="s">
        <v>187</v>
      </c>
      <c r="O251" s="51" t="s">
        <v>187</v>
      </c>
      <c r="P251" s="52" t="s">
        <v>187</v>
      </c>
      <c r="Q251" s="60" t="s">
        <v>369</v>
      </c>
    </row>
    <row r="252" spans="1:17" x14ac:dyDescent="0.25">
      <c r="A252" s="5" t="s">
        <v>395</v>
      </c>
      <c r="B252" s="5" t="s">
        <v>21</v>
      </c>
      <c r="C252" s="5" t="s">
        <v>293</v>
      </c>
      <c r="D252" s="5" t="s">
        <v>7</v>
      </c>
      <c r="E252" s="51">
        <v>0.9</v>
      </c>
      <c r="F252" s="52">
        <v>823</v>
      </c>
      <c r="G252" s="51">
        <v>0.94</v>
      </c>
      <c r="H252" s="52">
        <v>433</v>
      </c>
      <c r="I252" s="51">
        <v>0.75</v>
      </c>
      <c r="J252" s="52">
        <v>105</v>
      </c>
      <c r="K252" s="51" t="s">
        <v>187</v>
      </c>
      <c r="L252" s="52" t="s">
        <v>187</v>
      </c>
      <c r="M252" s="51" t="s">
        <v>187</v>
      </c>
      <c r="N252" s="52" t="s">
        <v>187</v>
      </c>
      <c r="O252" s="51">
        <v>0.9</v>
      </c>
      <c r="P252" s="52">
        <v>1361</v>
      </c>
      <c r="Q252" s="60" t="s">
        <v>187</v>
      </c>
    </row>
    <row r="253" spans="1:17" x14ac:dyDescent="0.25">
      <c r="A253" s="5" t="s">
        <v>393</v>
      </c>
      <c r="B253" s="5" t="s">
        <v>86</v>
      </c>
      <c r="C253" s="5" t="s">
        <v>294</v>
      </c>
      <c r="D253" s="5" t="s">
        <v>7</v>
      </c>
      <c r="E253" s="51">
        <v>0.98</v>
      </c>
      <c r="F253" s="52">
        <v>104</v>
      </c>
      <c r="G253" s="51">
        <v>0.93</v>
      </c>
      <c r="H253" s="52">
        <v>57</v>
      </c>
      <c r="I253" s="51">
        <v>0.94</v>
      </c>
      <c r="J253" s="52">
        <v>31</v>
      </c>
      <c r="K253" s="51" t="s">
        <v>187</v>
      </c>
      <c r="L253" s="52" t="s">
        <v>187</v>
      </c>
      <c r="M253" s="51" t="s">
        <v>187</v>
      </c>
      <c r="N253" s="52" t="s">
        <v>187</v>
      </c>
      <c r="O253" s="51">
        <v>0.96</v>
      </c>
      <c r="P253" s="52">
        <v>192</v>
      </c>
      <c r="Q253" s="60" t="s">
        <v>187</v>
      </c>
    </row>
    <row r="254" spans="1:17" x14ac:dyDescent="0.25">
      <c r="A254" s="5" t="s">
        <v>392</v>
      </c>
      <c r="B254" s="5" t="s">
        <v>136</v>
      </c>
      <c r="C254" s="5" t="s">
        <v>295</v>
      </c>
      <c r="D254" s="5" t="s">
        <v>7</v>
      </c>
      <c r="E254" s="51">
        <v>0.85</v>
      </c>
      <c r="F254" s="52">
        <v>20</v>
      </c>
      <c r="G254" s="51" t="s">
        <v>187</v>
      </c>
      <c r="H254" s="52" t="s">
        <v>187</v>
      </c>
      <c r="I254" s="51" t="s">
        <v>187</v>
      </c>
      <c r="J254" s="52" t="s">
        <v>187</v>
      </c>
      <c r="K254" s="51">
        <v>0.57999999999999996</v>
      </c>
      <c r="L254" s="52">
        <v>12</v>
      </c>
      <c r="M254" s="51" t="s">
        <v>187</v>
      </c>
      <c r="N254" s="52" t="s">
        <v>187</v>
      </c>
      <c r="O254" s="51">
        <v>0.75</v>
      </c>
      <c r="P254" s="52">
        <v>32</v>
      </c>
      <c r="Q254" s="60" t="s">
        <v>187</v>
      </c>
    </row>
    <row r="255" spans="1:17" x14ac:dyDescent="0.25">
      <c r="A255" s="5" t="s">
        <v>399</v>
      </c>
      <c r="B255" s="5" t="s">
        <v>59</v>
      </c>
      <c r="C255" s="5" t="s">
        <v>296</v>
      </c>
      <c r="D255" s="5" t="s">
        <v>7</v>
      </c>
      <c r="E255" s="51">
        <v>0.97</v>
      </c>
      <c r="F255" s="52">
        <v>63</v>
      </c>
      <c r="G255" s="51" t="s">
        <v>187</v>
      </c>
      <c r="H255" s="52" t="s">
        <v>187</v>
      </c>
      <c r="I255" s="51" t="s">
        <v>187</v>
      </c>
      <c r="J255" s="52" t="s">
        <v>187</v>
      </c>
      <c r="K255" s="51">
        <v>0.79</v>
      </c>
      <c r="L255" s="52">
        <v>28</v>
      </c>
      <c r="M255" s="51" t="s">
        <v>187</v>
      </c>
      <c r="N255" s="52" t="s">
        <v>187</v>
      </c>
      <c r="O255" s="51">
        <v>0.91</v>
      </c>
      <c r="P255" s="52">
        <v>91</v>
      </c>
      <c r="Q255" s="60" t="s">
        <v>187</v>
      </c>
    </row>
    <row r="256" spans="1:17" x14ac:dyDescent="0.25">
      <c r="A256" s="5" t="s">
        <v>107</v>
      </c>
      <c r="B256" s="5" t="s">
        <v>59</v>
      </c>
      <c r="C256" s="5" t="s">
        <v>297</v>
      </c>
      <c r="D256" s="5" t="s">
        <v>7</v>
      </c>
      <c r="E256" s="51">
        <v>0.92</v>
      </c>
      <c r="F256" s="52">
        <v>2522</v>
      </c>
      <c r="G256" s="51">
        <v>0.91</v>
      </c>
      <c r="H256" s="52">
        <v>1354</v>
      </c>
      <c r="I256" s="51">
        <v>0.87</v>
      </c>
      <c r="J256" s="52">
        <v>444</v>
      </c>
      <c r="K256" s="51" t="s">
        <v>187</v>
      </c>
      <c r="L256" s="52" t="s">
        <v>187</v>
      </c>
      <c r="M256" s="51" t="s">
        <v>187</v>
      </c>
      <c r="N256" s="52" t="s">
        <v>187</v>
      </c>
      <c r="O256" s="51">
        <v>0.91</v>
      </c>
      <c r="P256" s="52">
        <v>4320</v>
      </c>
      <c r="Q256" s="60" t="s">
        <v>187</v>
      </c>
    </row>
    <row r="257" spans="1:17" x14ac:dyDescent="0.25">
      <c r="A257" s="5" t="s">
        <v>107</v>
      </c>
      <c r="B257" s="5" t="s">
        <v>10</v>
      </c>
      <c r="C257" s="5" t="s">
        <v>298</v>
      </c>
      <c r="D257" s="5" t="s">
        <v>7</v>
      </c>
      <c r="E257" s="51" t="s">
        <v>187</v>
      </c>
      <c r="F257" s="52" t="s">
        <v>187</v>
      </c>
      <c r="G257" s="51" t="s">
        <v>187</v>
      </c>
      <c r="H257" s="52" t="s">
        <v>187</v>
      </c>
      <c r="I257" s="51" t="s">
        <v>187</v>
      </c>
      <c r="J257" s="52" t="s">
        <v>187</v>
      </c>
      <c r="K257" s="51" t="s">
        <v>187</v>
      </c>
      <c r="L257" s="52" t="s">
        <v>187</v>
      </c>
      <c r="M257" s="51">
        <v>0.78</v>
      </c>
      <c r="N257" s="52">
        <v>32</v>
      </c>
      <c r="O257" s="51">
        <v>0.78</v>
      </c>
      <c r="P257" s="52">
        <v>32</v>
      </c>
      <c r="Q257" s="60" t="s">
        <v>187</v>
      </c>
    </row>
    <row r="258" spans="1:17" x14ac:dyDescent="0.25">
      <c r="A258" s="5" t="s">
        <v>107</v>
      </c>
      <c r="B258" s="5" t="s">
        <v>73</v>
      </c>
      <c r="C258" s="5" t="s">
        <v>299</v>
      </c>
      <c r="D258" s="5" t="s">
        <v>7</v>
      </c>
      <c r="E258" s="51">
        <v>0.82</v>
      </c>
      <c r="F258" s="52">
        <v>22</v>
      </c>
      <c r="G258" s="51">
        <v>0.44</v>
      </c>
      <c r="H258" s="52">
        <v>18</v>
      </c>
      <c r="I258" s="51">
        <v>0.47</v>
      </c>
      <c r="J258" s="52">
        <v>19</v>
      </c>
      <c r="K258" s="51" t="s">
        <v>187</v>
      </c>
      <c r="L258" s="52" t="s">
        <v>187</v>
      </c>
      <c r="M258" s="53" t="s">
        <v>187</v>
      </c>
      <c r="N258" s="52" t="s">
        <v>187</v>
      </c>
      <c r="O258" s="51">
        <v>0.59</v>
      </c>
      <c r="P258" s="52">
        <v>59</v>
      </c>
      <c r="Q258" s="60" t="s">
        <v>187</v>
      </c>
    </row>
    <row r="259" spans="1:17" x14ac:dyDescent="0.25">
      <c r="A259" s="5" t="s">
        <v>393</v>
      </c>
      <c r="B259" s="5" t="s">
        <v>15</v>
      </c>
      <c r="C259" s="5" t="s">
        <v>300</v>
      </c>
      <c r="D259" s="5" t="s">
        <v>7</v>
      </c>
      <c r="E259" s="51">
        <v>0.85</v>
      </c>
      <c r="F259" s="52">
        <v>482</v>
      </c>
      <c r="G259" s="51">
        <v>0.75</v>
      </c>
      <c r="H259" s="52">
        <v>169</v>
      </c>
      <c r="I259" s="51">
        <v>0.9</v>
      </c>
      <c r="J259" s="52">
        <v>77</v>
      </c>
      <c r="K259" s="51" t="s">
        <v>187</v>
      </c>
      <c r="L259" s="52" t="s">
        <v>187</v>
      </c>
      <c r="M259" s="51" t="s">
        <v>187</v>
      </c>
      <c r="N259" s="52" t="s">
        <v>187</v>
      </c>
      <c r="O259" s="51">
        <v>0.83</v>
      </c>
      <c r="P259" s="52">
        <v>728</v>
      </c>
      <c r="Q259" s="60" t="s">
        <v>187</v>
      </c>
    </row>
    <row r="260" spans="1:17" x14ac:dyDescent="0.25">
      <c r="A260" s="5" t="s">
        <v>113</v>
      </c>
      <c r="B260" s="5" t="s">
        <v>96</v>
      </c>
      <c r="C260" s="5" t="s">
        <v>301</v>
      </c>
      <c r="D260" s="5" t="s">
        <v>7</v>
      </c>
      <c r="E260" s="51" t="s">
        <v>187</v>
      </c>
      <c r="F260" s="52" t="s">
        <v>187</v>
      </c>
      <c r="G260" s="51" t="s">
        <v>187</v>
      </c>
      <c r="H260" s="52" t="s">
        <v>187</v>
      </c>
      <c r="I260" s="51" t="s">
        <v>187</v>
      </c>
      <c r="J260" s="52" t="s">
        <v>187</v>
      </c>
      <c r="K260" s="51" t="s">
        <v>187</v>
      </c>
      <c r="L260" s="52" t="s">
        <v>187</v>
      </c>
      <c r="M260" s="51">
        <v>0.56999999999999995</v>
      </c>
      <c r="N260" s="52">
        <v>14</v>
      </c>
      <c r="O260" s="51">
        <v>0.56999999999999995</v>
      </c>
      <c r="P260" s="52">
        <v>14</v>
      </c>
      <c r="Q260" s="60" t="s">
        <v>187</v>
      </c>
    </row>
    <row r="261" spans="1:17" x14ac:dyDescent="0.25">
      <c r="A261" s="5" t="s">
        <v>394</v>
      </c>
      <c r="B261" s="5" t="s">
        <v>29</v>
      </c>
      <c r="C261" s="5" t="s">
        <v>302</v>
      </c>
      <c r="D261" s="5" t="s">
        <v>7</v>
      </c>
      <c r="E261" s="51">
        <v>0.92</v>
      </c>
      <c r="F261" s="52">
        <v>225</v>
      </c>
      <c r="G261" s="51">
        <v>0.92</v>
      </c>
      <c r="H261" s="52">
        <v>85</v>
      </c>
      <c r="I261" s="51" t="s">
        <v>23</v>
      </c>
      <c r="J261" s="52">
        <v>27</v>
      </c>
      <c r="K261" s="51" t="s">
        <v>187</v>
      </c>
      <c r="L261" s="52" t="s">
        <v>187</v>
      </c>
      <c r="M261" s="53" t="s">
        <v>187</v>
      </c>
      <c r="N261" s="52" t="s">
        <v>187</v>
      </c>
      <c r="O261" s="51">
        <v>0.92</v>
      </c>
      <c r="P261" s="52">
        <v>337</v>
      </c>
      <c r="Q261" s="60" t="s">
        <v>187</v>
      </c>
    </row>
    <row r="262" spans="1:17" x14ac:dyDescent="0.25">
      <c r="A262" s="5" t="s">
        <v>107</v>
      </c>
      <c r="B262" s="5" t="s">
        <v>73</v>
      </c>
      <c r="C262" s="5" t="s">
        <v>303</v>
      </c>
      <c r="D262" s="5" t="s">
        <v>7</v>
      </c>
      <c r="E262" s="51" t="s">
        <v>187</v>
      </c>
      <c r="F262" s="52" t="s">
        <v>187</v>
      </c>
      <c r="G262" s="51" t="s">
        <v>187</v>
      </c>
      <c r="H262" s="52" t="s">
        <v>187</v>
      </c>
      <c r="I262" s="51" t="s">
        <v>187</v>
      </c>
      <c r="J262" s="52" t="s">
        <v>187</v>
      </c>
      <c r="K262" s="51" t="s">
        <v>187</v>
      </c>
      <c r="L262" s="52" t="s">
        <v>187</v>
      </c>
      <c r="M262" s="51" t="s">
        <v>185</v>
      </c>
      <c r="N262" s="52">
        <v>12</v>
      </c>
      <c r="O262" s="51" t="s">
        <v>185</v>
      </c>
      <c r="P262" s="52">
        <v>12</v>
      </c>
      <c r="Q262" s="60" t="s">
        <v>187</v>
      </c>
    </row>
    <row r="263" spans="1:17" x14ac:dyDescent="0.25">
      <c r="A263" s="5" t="s">
        <v>109</v>
      </c>
      <c r="B263" s="5" t="s">
        <v>198</v>
      </c>
      <c r="C263" s="5" t="s">
        <v>304</v>
      </c>
      <c r="D263" s="5" t="s">
        <v>7</v>
      </c>
      <c r="E263" s="51" t="s">
        <v>14</v>
      </c>
      <c r="F263" s="52">
        <v>69</v>
      </c>
      <c r="G263" s="51">
        <v>0.83</v>
      </c>
      <c r="H263" s="52">
        <v>36</v>
      </c>
      <c r="I263" s="51" t="s">
        <v>69</v>
      </c>
      <c r="J263" s="52">
        <v>16</v>
      </c>
      <c r="K263" s="51" t="s">
        <v>187</v>
      </c>
      <c r="L263" s="52" t="s">
        <v>187</v>
      </c>
      <c r="M263" s="53" t="s">
        <v>187</v>
      </c>
      <c r="N263" s="52" t="s">
        <v>187</v>
      </c>
      <c r="O263" s="51" t="s">
        <v>398</v>
      </c>
      <c r="P263" s="52">
        <v>121</v>
      </c>
      <c r="Q263" s="60" t="s">
        <v>187</v>
      </c>
    </row>
    <row r="264" spans="1:17" x14ac:dyDescent="0.25">
      <c r="A264" s="5" t="s">
        <v>393</v>
      </c>
      <c r="B264" s="5" t="s">
        <v>15</v>
      </c>
      <c r="C264" s="5" t="s">
        <v>305</v>
      </c>
      <c r="D264" s="5" t="s">
        <v>7</v>
      </c>
      <c r="E264" s="51">
        <v>0.88</v>
      </c>
      <c r="F264" s="52">
        <v>169</v>
      </c>
      <c r="G264" s="51">
        <v>0.86</v>
      </c>
      <c r="H264" s="52">
        <v>94</v>
      </c>
      <c r="I264" s="51" t="s">
        <v>34</v>
      </c>
      <c r="J264" s="52">
        <v>14</v>
      </c>
      <c r="K264" s="51" t="s">
        <v>187</v>
      </c>
      <c r="L264" s="52" t="s">
        <v>187</v>
      </c>
      <c r="M264" s="53" t="s">
        <v>187</v>
      </c>
      <c r="N264" s="52" t="s">
        <v>187</v>
      </c>
      <c r="O264" s="51">
        <v>0.88</v>
      </c>
      <c r="P264" s="52">
        <v>277</v>
      </c>
      <c r="Q264" s="60" t="s">
        <v>187</v>
      </c>
    </row>
    <row r="265" spans="1:17" x14ac:dyDescent="0.25">
      <c r="A265" s="5" t="s">
        <v>399</v>
      </c>
      <c r="B265" s="5" t="s">
        <v>19</v>
      </c>
      <c r="C265" s="5" t="s">
        <v>306</v>
      </c>
      <c r="D265" s="5" t="s">
        <v>7</v>
      </c>
      <c r="E265" s="51" t="s">
        <v>40</v>
      </c>
      <c r="F265" s="52">
        <v>38</v>
      </c>
      <c r="G265" s="51" t="s">
        <v>187</v>
      </c>
      <c r="H265" s="52" t="s">
        <v>187</v>
      </c>
      <c r="I265" s="51" t="s">
        <v>187</v>
      </c>
      <c r="J265" s="52" t="s">
        <v>187</v>
      </c>
      <c r="K265" s="51" t="s">
        <v>185</v>
      </c>
      <c r="L265" s="52">
        <v>12</v>
      </c>
      <c r="M265" s="53" t="s">
        <v>187</v>
      </c>
      <c r="N265" s="52" t="s">
        <v>187</v>
      </c>
      <c r="O265" s="51" t="s">
        <v>37</v>
      </c>
      <c r="P265" s="52">
        <v>50</v>
      </c>
      <c r="Q265" s="60" t="s">
        <v>187</v>
      </c>
    </row>
    <row r="266" spans="1:17" x14ac:dyDescent="0.25">
      <c r="A266" s="5" t="s">
        <v>399</v>
      </c>
      <c r="B266" s="5" t="s">
        <v>29</v>
      </c>
      <c r="C266" s="5" t="s">
        <v>307</v>
      </c>
      <c r="D266" s="5" t="s">
        <v>7</v>
      </c>
      <c r="E266" s="51" t="s">
        <v>187</v>
      </c>
      <c r="F266" s="52" t="s">
        <v>187</v>
      </c>
      <c r="G266" s="51" t="s">
        <v>187</v>
      </c>
      <c r="H266" s="52" t="s">
        <v>187</v>
      </c>
      <c r="I266" s="51" t="s">
        <v>187</v>
      </c>
      <c r="J266" s="52" t="s">
        <v>187</v>
      </c>
      <c r="K266" s="51" t="s">
        <v>187</v>
      </c>
      <c r="L266" s="52" t="s">
        <v>187</v>
      </c>
      <c r="M266" s="53" t="s">
        <v>23</v>
      </c>
      <c r="N266" s="52">
        <v>24</v>
      </c>
      <c r="O266" s="51" t="s">
        <v>23</v>
      </c>
      <c r="P266" s="52">
        <v>24</v>
      </c>
      <c r="Q266" s="60" t="s">
        <v>187</v>
      </c>
    </row>
    <row r="267" spans="1:17" x14ac:dyDescent="0.25">
      <c r="A267" s="5" t="s">
        <v>399</v>
      </c>
      <c r="B267" s="5" t="s">
        <v>19</v>
      </c>
      <c r="C267" s="5" t="s">
        <v>308</v>
      </c>
      <c r="D267" s="5" t="s">
        <v>7</v>
      </c>
      <c r="E267" s="51" t="s">
        <v>187</v>
      </c>
      <c r="F267" s="52" t="s">
        <v>187</v>
      </c>
      <c r="G267" s="53" t="s">
        <v>187</v>
      </c>
      <c r="H267" s="52" t="s">
        <v>187</v>
      </c>
      <c r="I267" s="53" t="s">
        <v>187</v>
      </c>
      <c r="J267" s="52" t="s">
        <v>187</v>
      </c>
      <c r="K267" s="51" t="s">
        <v>187</v>
      </c>
      <c r="L267" s="52" t="s">
        <v>187</v>
      </c>
      <c r="M267" s="51">
        <v>0.91</v>
      </c>
      <c r="N267" s="52">
        <v>34</v>
      </c>
      <c r="O267" s="51">
        <v>0.91</v>
      </c>
      <c r="P267" s="52">
        <v>34</v>
      </c>
      <c r="Q267" s="60" t="s">
        <v>187</v>
      </c>
    </row>
    <row r="268" spans="1:17" x14ac:dyDescent="0.25">
      <c r="A268" s="5" t="s">
        <v>107</v>
      </c>
      <c r="B268" s="5" t="s">
        <v>64</v>
      </c>
      <c r="C268" s="5" t="s">
        <v>309</v>
      </c>
      <c r="D268" s="5" t="s">
        <v>7</v>
      </c>
      <c r="E268" s="51" t="s">
        <v>187</v>
      </c>
      <c r="F268" s="52" t="s">
        <v>187</v>
      </c>
      <c r="G268" s="53" t="s">
        <v>187</v>
      </c>
      <c r="H268" s="52" t="s">
        <v>187</v>
      </c>
      <c r="I268" s="53" t="s">
        <v>187</v>
      </c>
      <c r="J268" s="52" t="s">
        <v>187</v>
      </c>
      <c r="K268" s="51" t="s">
        <v>187</v>
      </c>
      <c r="L268" s="52" t="s">
        <v>187</v>
      </c>
      <c r="M268" s="51">
        <v>0.79</v>
      </c>
      <c r="N268" s="52">
        <v>14</v>
      </c>
      <c r="O268" s="51">
        <v>0.79</v>
      </c>
      <c r="P268" s="52">
        <v>14</v>
      </c>
      <c r="Q268" s="60" t="s">
        <v>187</v>
      </c>
    </row>
    <row r="269" spans="1:17" x14ac:dyDescent="0.25">
      <c r="A269" s="5" t="s">
        <v>394</v>
      </c>
      <c r="B269" s="5" t="s">
        <v>29</v>
      </c>
      <c r="C269" s="5" t="s">
        <v>310</v>
      </c>
      <c r="D269" s="5" t="s">
        <v>7</v>
      </c>
      <c r="E269" s="51">
        <v>0.89</v>
      </c>
      <c r="F269" s="52">
        <v>779</v>
      </c>
      <c r="G269" s="51">
        <v>0.84</v>
      </c>
      <c r="H269" s="52">
        <v>297</v>
      </c>
      <c r="I269" s="51">
        <v>0.89</v>
      </c>
      <c r="J269" s="52">
        <v>185</v>
      </c>
      <c r="K269" s="51" t="s">
        <v>187</v>
      </c>
      <c r="L269" s="52" t="s">
        <v>187</v>
      </c>
      <c r="M269" s="51" t="s">
        <v>187</v>
      </c>
      <c r="N269" s="52" t="s">
        <v>187</v>
      </c>
      <c r="O269" s="51">
        <v>0.87</v>
      </c>
      <c r="P269" s="52">
        <v>1261</v>
      </c>
      <c r="Q269" s="60" t="s">
        <v>187</v>
      </c>
    </row>
    <row r="270" spans="1:17" x14ac:dyDescent="0.25">
      <c r="A270" s="5" t="s">
        <v>108</v>
      </c>
      <c r="B270" s="5" t="s">
        <v>102</v>
      </c>
      <c r="C270" s="5" t="s">
        <v>311</v>
      </c>
      <c r="D270" s="5" t="s">
        <v>7</v>
      </c>
      <c r="E270" s="51">
        <v>0.86</v>
      </c>
      <c r="F270" s="52">
        <v>568</v>
      </c>
      <c r="G270" s="51">
        <v>0.85</v>
      </c>
      <c r="H270" s="52">
        <v>250</v>
      </c>
      <c r="I270" s="51">
        <v>0.9</v>
      </c>
      <c r="J270" s="52">
        <v>89</v>
      </c>
      <c r="K270" s="51" t="s">
        <v>187</v>
      </c>
      <c r="L270" s="52" t="s">
        <v>187</v>
      </c>
      <c r="M270" s="51" t="s">
        <v>187</v>
      </c>
      <c r="N270" s="52" t="s">
        <v>187</v>
      </c>
      <c r="O270" s="51">
        <v>0.86</v>
      </c>
      <c r="P270" s="52">
        <v>907</v>
      </c>
      <c r="Q270" s="60" t="s">
        <v>187</v>
      </c>
    </row>
    <row r="271" spans="1:17" x14ac:dyDescent="0.25">
      <c r="A271" s="5" t="s">
        <v>421</v>
      </c>
      <c r="B271" s="5" t="s">
        <v>21</v>
      </c>
      <c r="C271" s="5" t="s">
        <v>312</v>
      </c>
      <c r="D271" s="5" t="s">
        <v>7</v>
      </c>
      <c r="E271" s="51" t="s">
        <v>187</v>
      </c>
      <c r="F271" s="52" t="s">
        <v>187</v>
      </c>
      <c r="G271" s="51" t="s">
        <v>187</v>
      </c>
      <c r="H271" s="52" t="s">
        <v>187</v>
      </c>
      <c r="I271" s="51" t="s">
        <v>187</v>
      </c>
      <c r="J271" s="52" t="s">
        <v>187</v>
      </c>
      <c r="K271" s="51" t="s">
        <v>187</v>
      </c>
      <c r="L271" s="52" t="s">
        <v>187</v>
      </c>
      <c r="M271" s="53" t="s">
        <v>23</v>
      </c>
      <c r="N271" s="52">
        <v>27</v>
      </c>
      <c r="O271" s="51" t="s">
        <v>23</v>
      </c>
      <c r="P271" s="52">
        <v>27</v>
      </c>
      <c r="Q271" s="60" t="s">
        <v>187</v>
      </c>
    </row>
    <row r="272" spans="1:17" x14ac:dyDescent="0.25">
      <c r="A272" s="5" t="s">
        <v>394</v>
      </c>
      <c r="B272" s="5" t="s">
        <v>29</v>
      </c>
      <c r="C272" s="5" t="s">
        <v>313</v>
      </c>
      <c r="D272" s="5" t="s">
        <v>7</v>
      </c>
      <c r="E272" s="51">
        <v>0.95</v>
      </c>
      <c r="F272" s="52">
        <v>2119</v>
      </c>
      <c r="G272" s="51">
        <v>0.9</v>
      </c>
      <c r="H272" s="52">
        <v>971</v>
      </c>
      <c r="I272" s="51">
        <v>0.9</v>
      </c>
      <c r="J272" s="52">
        <v>558</v>
      </c>
      <c r="K272" s="51" t="s">
        <v>187</v>
      </c>
      <c r="L272" s="52" t="s">
        <v>187</v>
      </c>
      <c r="M272" s="53" t="s">
        <v>187</v>
      </c>
      <c r="N272" s="52" t="s">
        <v>187</v>
      </c>
      <c r="O272" s="51">
        <v>0.93</v>
      </c>
      <c r="P272" s="52">
        <v>3648</v>
      </c>
      <c r="Q272" s="60" t="s">
        <v>187</v>
      </c>
    </row>
    <row r="273" spans="1:17" x14ac:dyDescent="0.25">
      <c r="A273" s="5" t="s">
        <v>392</v>
      </c>
      <c r="B273" s="5" t="s">
        <v>5</v>
      </c>
      <c r="C273" s="5" t="s">
        <v>314</v>
      </c>
      <c r="D273" s="5" t="s">
        <v>7</v>
      </c>
      <c r="E273" s="51">
        <v>0.9</v>
      </c>
      <c r="F273" s="52">
        <v>41</v>
      </c>
      <c r="G273" s="51" t="s">
        <v>187</v>
      </c>
      <c r="H273" s="52" t="s">
        <v>187</v>
      </c>
      <c r="I273" s="53" t="s">
        <v>187</v>
      </c>
      <c r="J273" s="52" t="s">
        <v>187</v>
      </c>
      <c r="K273" s="51" t="s">
        <v>69</v>
      </c>
      <c r="L273" s="52">
        <v>18</v>
      </c>
      <c r="M273" s="53" t="s">
        <v>187</v>
      </c>
      <c r="N273" s="52" t="s">
        <v>187</v>
      </c>
      <c r="O273" s="51" t="s">
        <v>417</v>
      </c>
      <c r="P273" s="52">
        <v>59</v>
      </c>
      <c r="Q273" s="60" t="s">
        <v>187</v>
      </c>
    </row>
    <row r="274" spans="1:17" x14ac:dyDescent="0.25">
      <c r="A274" s="5" t="s">
        <v>394</v>
      </c>
      <c r="B274" s="5" t="s">
        <v>19</v>
      </c>
      <c r="C274" s="5" t="s">
        <v>315</v>
      </c>
      <c r="D274" s="5" t="s">
        <v>7</v>
      </c>
      <c r="E274" s="51">
        <v>0.92</v>
      </c>
      <c r="F274" s="52">
        <v>767</v>
      </c>
      <c r="G274" s="51">
        <v>0.87</v>
      </c>
      <c r="H274" s="52">
        <v>260</v>
      </c>
      <c r="I274" s="51">
        <v>0.91</v>
      </c>
      <c r="J274" s="52">
        <v>106</v>
      </c>
      <c r="K274" s="51" t="s">
        <v>187</v>
      </c>
      <c r="L274" s="52" t="s">
        <v>187</v>
      </c>
      <c r="M274" s="53" t="s">
        <v>187</v>
      </c>
      <c r="N274" s="52" t="s">
        <v>187</v>
      </c>
      <c r="O274" s="51">
        <v>0.9</v>
      </c>
      <c r="P274" s="52">
        <v>1133</v>
      </c>
      <c r="Q274" s="60" t="s">
        <v>187</v>
      </c>
    </row>
    <row r="275" spans="1:17" x14ac:dyDescent="0.25">
      <c r="A275" s="5" t="s">
        <v>107</v>
      </c>
      <c r="B275" s="5" t="s">
        <v>73</v>
      </c>
      <c r="C275" s="5" t="s">
        <v>316</v>
      </c>
      <c r="D275" s="5" t="s">
        <v>7</v>
      </c>
      <c r="E275" s="51">
        <v>0.92</v>
      </c>
      <c r="F275" s="52">
        <v>25</v>
      </c>
      <c r="G275" s="51" t="s">
        <v>187</v>
      </c>
      <c r="H275" s="52" t="s">
        <v>187</v>
      </c>
      <c r="I275" s="53" t="s">
        <v>187</v>
      </c>
      <c r="J275" s="52" t="s">
        <v>187</v>
      </c>
      <c r="K275" s="51">
        <v>0.88</v>
      </c>
      <c r="L275" s="52">
        <v>17</v>
      </c>
      <c r="M275" s="53" t="s">
        <v>187</v>
      </c>
      <c r="N275" s="52" t="s">
        <v>187</v>
      </c>
      <c r="O275" s="51">
        <v>0.9</v>
      </c>
      <c r="P275" s="52">
        <v>42</v>
      </c>
      <c r="Q275" s="60" t="s">
        <v>187</v>
      </c>
    </row>
    <row r="276" spans="1:17" x14ac:dyDescent="0.25">
      <c r="A276" s="5" t="s">
        <v>392</v>
      </c>
      <c r="B276" s="5" t="s">
        <v>142</v>
      </c>
      <c r="C276" s="5" t="s">
        <v>317</v>
      </c>
      <c r="D276" s="5" t="s">
        <v>7</v>
      </c>
      <c r="E276" s="51">
        <v>0.85</v>
      </c>
      <c r="F276" s="52">
        <v>103</v>
      </c>
      <c r="G276" s="51" t="s">
        <v>187</v>
      </c>
      <c r="H276" s="52" t="s">
        <v>187</v>
      </c>
      <c r="I276" s="51" t="s">
        <v>187</v>
      </c>
      <c r="J276" s="52" t="s">
        <v>187</v>
      </c>
      <c r="K276" s="51">
        <v>0.79</v>
      </c>
      <c r="L276" s="52">
        <v>57</v>
      </c>
      <c r="M276" s="53" t="s">
        <v>187</v>
      </c>
      <c r="N276" s="52" t="s">
        <v>187</v>
      </c>
      <c r="O276" s="51">
        <v>0.83</v>
      </c>
      <c r="P276" s="52">
        <v>160</v>
      </c>
      <c r="Q276" s="60" t="s">
        <v>187</v>
      </c>
    </row>
    <row r="277" spans="1:17" x14ac:dyDescent="0.25">
      <c r="A277" s="5" t="s">
        <v>108</v>
      </c>
      <c r="B277" s="5" t="s">
        <v>70</v>
      </c>
      <c r="C277" s="5" t="s">
        <v>318</v>
      </c>
      <c r="D277" s="5" t="s">
        <v>7</v>
      </c>
      <c r="E277" s="51">
        <v>0.73</v>
      </c>
      <c r="F277" s="52">
        <v>33</v>
      </c>
      <c r="G277" s="51" t="s">
        <v>187</v>
      </c>
      <c r="H277" s="52" t="s">
        <v>187</v>
      </c>
      <c r="I277" s="53" t="s">
        <v>187</v>
      </c>
      <c r="J277" s="52" t="s">
        <v>187</v>
      </c>
      <c r="K277" s="51">
        <v>0.84</v>
      </c>
      <c r="L277" s="52">
        <v>19</v>
      </c>
      <c r="M277" s="53" t="s">
        <v>187</v>
      </c>
      <c r="N277" s="52" t="s">
        <v>187</v>
      </c>
      <c r="O277" s="51">
        <v>0.77</v>
      </c>
      <c r="P277" s="52">
        <v>52</v>
      </c>
      <c r="Q277" s="60" t="s">
        <v>187</v>
      </c>
    </row>
    <row r="278" spans="1:17" x14ac:dyDescent="0.25">
      <c r="A278" s="5" t="s">
        <v>392</v>
      </c>
      <c r="B278" s="5" t="s">
        <v>8</v>
      </c>
      <c r="C278" s="5" t="s">
        <v>319</v>
      </c>
      <c r="D278" s="5" t="s">
        <v>7</v>
      </c>
      <c r="E278" s="51">
        <v>0.75</v>
      </c>
      <c r="F278" s="52">
        <v>79</v>
      </c>
      <c r="G278" s="51">
        <v>0.8</v>
      </c>
      <c r="H278" s="52">
        <v>25</v>
      </c>
      <c r="I278" s="51">
        <v>0.86</v>
      </c>
      <c r="J278" s="52">
        <v>29</v>
      </c>
      <c r="K278" s="51" t="s">
        <v>187</v>
      </c>
      <c r="L278" s="52" t="s">
        <v>187</v>
      </c>
      <c r="M278" s="53" t="s">
        <v>187</v>
      </c>
      <c r="N278" s="52" t="s">
        <v>187</v>
      </c>
      <c r="O278" s="51">
        <v>0.78</v>
      </c>
      <c r="P278" s="52">
        <v>133</v>
      </c>
      <c r="Q278" s="60" t="s">
        <v>187</v>
      </c>
    </row>
    <row r="279" spans="1:17" x14ac:dyDescent="0.25">
      <c r="A279" s="5" t="s">
        <v>396</v>
      </c>
      <c r="B279" s="5" t="s">
        <v>38</v>
      </c>
      <c r="C279" s="5" t="s">
        <v>320</v>
      </c>
      <c r="D279" s="5" t="s">
        <v>7</v>
      </c>
      <c r="E279" s="51">
        <v>0.71</v>
      </c>
      <c r="F279" s="52">
        <v>109</v>
      </c>
      <c r="G279" s="51" t="s">
        <v>187</v>
      </c>
      <c r="H279" s="52" t="s">
        <v>187</v>
      </c>
      <c r="I279" s="53" t="s">
        <v>187</v>
      </c>
      <c r="J279" s="52" t="s">
        <v>187</v>
      </c>
      <c r="K279" s="51">
        <v>0.41</v>
      </c>
      <c r="L279" s="52">
        <v>87</v>
      </c>
      <c r="M279" s="53" t="s">
        <v>187</v>
      </c>
      <c r="N279" s="52" t="s">
        <v>187</v>
      </c>
      <c r="O279" s="51">
        <v>0.57999999999999996</v>
      </c>
      <c r="P279" s="52">
        <v>196</v>
      </c>
      <c r="Q279" s="60" t="s">
        <v>187</v>
      </c>
    </row>
    <row r="280" spans="1:17" x14ac:dyDescent="0.25">
      <c r="A280" s="5" t="s">
        <v>108</v>
      </c>
      <c r="B280" s="5" t="s">
        <v>102</v>
      </c>
      <c r="C280" s="5" t="s">
        <v>321</v>
      </c>
      <c r="D280" s="5" t="s">
        <v>7</v>
      </c>
      <c r="E280" s="51">
        <v>0.86</v>
      </c>
      <c r="F280" s="52">
        <v>342</v>
      </c>
      <c r="G280" s="51">
        <v>0.87</v>
      </c>
      <c r="H280" s="52">
        <v>192</v>
      </c>
      <c r="I280" s="51">
        <v>0.96</v>
      </c>
      <c r="J280" s="52">
        <v>47</v>
      </c>
      <c r="K280" s="51" t="s">
        <v>187</v>
      </c>
      <c r="L280" s="52" t="s">
        <v>187</v>
      </c>
      <c r="M280" s="53" t="s">
        <v>187</v>
      </c>
      <c r="N280" s="52" t="s">
        <v>187</v>
      </c>
      <c r="O280" s="51">
        <v>0.87</v>
      </c>
      <c r="P280" s="52">
        <v>581</v>
      </c>
      <c r="Q280" s="60" t="s">
        <v>187</v>
      </c>
    </row>
    <row r="281" spans="1:17" x14ac:dyDescent="0.25">
      <c r="A281" s="5" t="s">
        <v>113</v>
      </c>
      <c r="B281" s="5" t="s">
        <v>75</v>
      </c>
      <c r="C281" s="5" t="s">
        <v>322</v>
      </c>
      <c r="D281" s="5" t="s">
        <v>7</v>
      </c>
      <c r="E281" s="51">
        <v>0.83</v>
      </c>
      <c r="F281" s="52">
        <v>23</v>
      </c>
      <c r="G281" s="51" t="s">
        <v>187</v>
      </c>
      <c r="H281" s="52" t="s">
        <v>187</v>
      </c>
      <c r="I281" s="51" t="s">
        <v>187</v>
      </c>
      <c r="J281" s="52" t="s">
        <v>187</v>
      </c>
      <c r="K281" s="51">
        <v>0.75</v>
      </c>
      <c r="L281" s="52">
        <v>16</v>
      </c>
      <c r="M281" s="53" t="s">
        <v>187</v>
      </c>
      <c r="N281" s="52" t="s">
        <v>187</v>
      </c>
      <c r="O281" s="51">
        <v>0.79</v>
      </c>
      <c r="P281" s="52">
        <v>39</v>
      </c>
      <c r="Q281" s="60" t="s">
        <v>187</v>
      </c>
    </row>
    <row r="282" spans="1:17" x14ac:dyDescent="0.25">
      <c r="A282" s="5" t="s">
        <v>109</v>
      </c>
      <c r="B282" s="5" t="s">
        <v>54</v>
      </c>
      <c r="C282" s="5" t="s">
        <v>323</v>
      </c>
      <c r="D282" s="5" t="s">
        <v>7</v>
      </c>
      <c r="E282" s="51">
        <v>0.72</v>
      </c>
      <c r="F282" s="52">
        <v>58</v>
      </c>
      <c r="G282" s="51">
        <v>0.63</v>
      </c>
      <c r="H282" s="52">
        <v>30</v>
      </c>
      <c r="I282" s="51">
        <v>0.56000000000000005</v>
      </c>
      <c r="J282" s="52">
        <v>25</v>
      </c>
      <c r="K282" s="51" t="s">
        <v>187</v>
      </c>
      <c r="L282" s="52" t="s">
        <v>187</v>
      </c>
      <c r="M282" s="53" t="s">
        <v>187</v>
      </c>
      <c r="N282" s="52" t="s">
        <v>187</v>
      </c>
      <c r="O282" s="51">
        <v>0.66</v>
      </c>
      <c r="P282" s="52">
        <v>113</v>
      </c>
      <c r="Q282" s="60" t="s">
        <v>187</v>
      </c>
    </row>
    <row r="283" spans="1:17" x14ac:dyDescent="0.25">
      <c r="A283" s="5" t="s">
        <v>109</v>
      </c>
      <c r="B283" s="5" t="s">
        <v>31</v>
      </c>
      <c r="C283" s="5" t="s">
        <v>324</v>
      </c>
      <c r="D283" s="5" t="s">
        <v>7</v>
      </c>
      <c r="E283" s="51">
        <v>0.9</v>
      </c>
      <c r="F283" s="52">
        <v>21</v>
      </c>
      <c r="G283" s="51" t="s">
        <v>187</v>
      </c>
      <c r="H283" s="52" t="s">
        <v>187</v>
      </c>
      <c r="I283" s="53" t="s">
        <v>187</v>
      </c>
      <c r="J283" s="52" t="s">
        <v>187</v>
      </c>
      <c r="K283" s="51">
        <v>0.75</v>
      </c>
      <c r="L283" s="52">
        <v>12</v>
      </c>
      <c r="M283" s="53" t="s">
        <v>187</v>
      </c>
      <c r="N283" s="52" t="s">
        <v>187</v>
      </c>
      <c r="O283" s="51">
        <v>0.85</v>
      </c>
      <c r="P283" s="52">
        <v>33</v>
      </c>
      <c r="Q283" s="60" t="s">
        <v>187</v>
      </c>
    </row>
    <row r="284" spans="1:17" x14ac:dyDescent="0.25">
      <c r="A284" s="5" t="s">
        <v>394</v>
      </c>
      <c r="B284" s="5" t="s">
        <v>19</v>
      </c>
      <c r="C284" s="5" t="s">
        <v>325</v>
      </c>
      <c r="D284" s="5" t="s">
        <v>7</v>
      </c>
      <c r="E284" s="51">
        <v>0.94</v>
      </c>
      <c r="F284" s="52">
        <v>259</v>
      </c>
      <c r="G284" s="51">
        <v>0.93</v>
      </c>
      <c r="H284" s="52">
        <v>75</v>
      </c>
      <c r="I284" s="51">
        <v>0.86</v>
      </c>
      <c r="J284" s="52">
        <v>22</v>
      </c>
      <c r="K284" s="51" t="s">
        <v>187</v>
      </c>
      <c r="L284" s="52" t="s">
        <v>187</v>
      </c>
      <c r="M284" s="53" t="s">
        <v>187</v>
      </c>
      <c r="N284" s="52" t="s">
        <v>187</v>
      </c>
      <c r="O284" s="51">
        <v>0.94</v>
      </c>
      <c r="P284" s="52">
        <v>356</v>
      </c>
      <c r="Q284" s="60" t="s">
        <v>187</v>
      </c>
    </row>
    <row r="285" spans="1:17" x14ac:dyDescent="0.25">
      <c r="A285" s="5" t="s">
        <v>392</v>
      </c>
      <c r="B285" s="5" t="s">
        <v>142</v>
      </c>
      <c r="C285" s="5" t="s">
        <v>326</v>
      </c>
      <c r="D285" s="5" t="s">
        <v>7</v>
      </c>
      <c r="E285" s="51">
        <v>0.9</v>
      </c>
      <c r="F285" s="52">
        <v>593</v>
      </c>
      <c r="G285" s="51">
        <v>0.78</v>
      </c>
      <c r="H285" s="52">
        <v>241</v>
      </c>
      <c r="I285" s="53" t="s">
        <v>40</v>
      </c>
      <c r="J285" s="52">
        <v>37</v>
      </c>
      <c r="K285" s="51" t="s">
        <v>187</v>
      </c>
      <c r="L285" s="52" t="s">
        <v>187</v>
      </c>
      <c r="M285" s="53" t="s">
        <v>187</v>
      </c>
      <c r="N285" s="52" t="s">
        <v>187</v>
      </c>
      <c r="O285" s="51">
        <v>0.87</v>
      </c>
      <c r="P285" s="52">
        <v>871</v>
      </c>
      <c r="Q285" s="60" t="s">
        <v>187</v>
      </c>
    </row>
    <row r="286" spans="1:17" x14ac:dyDescent="0.25">
      <c r="A286" s="5" t="s">
        <v>108</v>
      </c>
      <c r="B286" s="5" t="s">
        <v>102</v>
      </c>
      <c r="C286" s="5" t="s">
        <v>327</v>
      </c>
      <c r="D286" s="5" t="s">
        <v>7</v>
      </c>
      <c r="E286" s="51">
        <v>0.85</v>
      </c>
      <c r="F286" s="52">
        <v>54</v>
      </c>
      <c r="G286" s="51" t="s">
        <v>187</v>
      </c>
      <c r="H286" s="52" t="s">
        <v>187</v>
      </c>
      <c r="I286" s="51" t="s">
        <v>187</v>
      </c>
      <c r="J286" s="52" t="s">
        <v>187</v>
      </c>
      <c r="K286" s="51">
        <v>0.75</v>
      </c>
      <c r="L286" s="52">
        <v>24</v>
      </c>
      <c r="M286" s="53" t="s">
        <v>187</v>
      </c>
      <c r="N286" s="52" t="s">
        <v>187</v>
      </c>
      <c r="O286" s="51">
        <v>0.82</v>
      </c>
      <c r="P286" s="52">
        <v>78</v>
      </c>
      <c r="Q286" s="60" t="s">
        <v>187</v>
      </c>
    </row>
    <row r="287" spans="1:17" x14ac:dyDescent="0.25">
      <c r="A287" s="5" t="s">
        <v>394</v>
      </c>
      <c r="B287" s="5" t="s">
        <v>29</v>
      </c>
      <c r="C287" s="5" t="s">
        <v>328</v>
      </c>
      <c r="D287" s="5" t="s">
        <v>7</v>
      </c>
      <c r="E287" s="51">
        <v>0.95</v>
      </c>
      <c r="F287" s="52">
        <v>436</v>
      </c>
      <c r="G287" s="51">
        <v>0.89</v>
      </c>
      <c r="H287" s="52">
        <v>153</v>
      </c>
      <c r="I287" s="51">
        <v>0.84</v>
      </c>
      <c r="J287" s="52">
        <v>85</v>
      </c>
      <c r="K287" s="51" t="s">
        <v>187</v>
      </c>
      <c r="L287" s="52" t="s">
        <v>187</v>
      </c>
      <c r="M287" s="53" t="s">
        <v>187</v>
      </c>
      <c r="N287" s="52" t="s">
        <v>187</v>
      </c>
      <c r="O287" s="51">
        <v>0.92</v>
      </c>
      <c r="P287" s="52">
        <v>674</v>
      </c>
      <c r="Q287" s="60" t="s">
        <v>187</v>
      </c>
    </row>
    <row r="288" spans="1:17" x14ac:dyDescent="0.25">
      <c r="A288" s="5" t="s">
        <v>107</v>
      </c>
      <c r="B288" s="5" t="s">
        <v>64</v>
      </c>
      <c r="C288" s="5" t="s">
        <v>329</v>
      </c>
      <c r="D288" s="5" t="s">
        <v>7</v>
      </c>
      <c r="E288" s="51">
        <v>0.65</v>
      </c>
      <c r="F288" s="52">
        <v>49</v>
      </c>
      <c r="G288" s="51">
        <v>0.89</v>
      </c>
      <c r="H288" s="52">
        <v>36</v>
      </c>
      <c r="I288" s="51">
        <v>0.68</v>
      </c>
      <c r="J288" s="52">
        <v>44</v>
      </c>
      <c r="K288" s="51" t="s">
        <v>187</v>
      </c>
      <c r="L288" s="52" t="s">
        <v>187</v>
      </c>
      <c r="M288" s="53" t="s">
        <v>187</v>
      </c>
      <c r="N288" s="52" t="s">
        <v>187</v>
      </c>
      <c r="O288" s="51">
        <v>0.73</v>
      </c>
      <c r="P288" s="52">
        <v>129</v>
      </c>
      <c r="Q288" s="60" t="s">
        <v>187</v>
      </c>
    </row>
    <row r="289" spans="1:17" x14ac:dyDescent="0.25">
      <c r="A289" s="5" t="s">
        <v>109</v>
      </c>
      <c r="B289" s="5" t="s">
        <v>24</v>
      </c>
      <c r="C289" s="5" t="s">
        <v>330</v>
      </c>
      <c r="D289" s="5" t="s">
        <v>7</v>
      </c>
      <c r="E289" s="51">
        <v>0.93</v>
      </c>
      <c r="F289" s="52">
        <v>1719</v>
      </c>
      <c r="G289" s="51">
        <v>0.92</v>
      </c>
      <c r="H289" s="52">
        <v>745</v>
      </c>
      <c r="I289" s="51">
        <v>0.85</v>
      </c>
      <c r="J289" s="52">
        <v>490</v>
      </c>
      <c r="K289" s="51" t="s">
        <v>187</v>
      </c>
      <c r="L289" s="52" t="s">
        <v>187</v>
      </c>
      <c r="M289" s="53" t="s">
        <v>187</v>
      </c>
      <c r="N289" s="52" t="s">
        <v>187</v>
      </c>
      <c r="O289" s="51">
        <v>0.91</v>
      </c>
      <c r="P289" s="52">
        <v>2954</v>
      </c>
      <c r="Q289" s="60" t="s">
        <v>187</v>
      </c>
    </row>
    <row r="290" spans="1:17" x14ac:dyDescent="0.25">
      <c r="A290" s="5" t="s">
        <v>394</v>
      </c>
      <c r="B290" s="5" t="s">
        <v>19</v>
      </c>
      <c r="C290" s="5" t="s">
        <v>331</v>
      </c>
      <c r="D290" s="5" t="s">
        <v>7</v>
      </c>
      <c r="E290" s="51">
        <v>0.98</v>
      </c>
      <c r="F290" s="52">
        <v>128</v>
      </c>
      <c r="G290" s="51" t="s">
        <v>40</v>
      </c>
      <c r="H290" s="52">
        <v>32</v>
      </c>
      <c r="I290" s="51" t="s">
        <v>40</v>
      </c>
      <c r="J290" s="52">
        <v>39</v>
      </c>
      <c r="K290" s="51" t="s">
        <v>187</v>
      </c>
      <c r="L290" s="52" t="s">
        <v>187</v>
      </c>
      <c r="M290" s="53" t="s">
        <v>187</v>
      </c>
      <c r="N290" s="52" t="s">
        <v>187</v>
      </c>
      <c r="O290" s="51">
        <v>0.98</v>
      </c>
      <c r="P290" s="52">
        <v>199</v>
      </c>
      <c r="Q290" s="60" t="s">
        <v>187</v>
      </c>
    </row>
    <row r="291" spans="1:17" x14ac:dyDescent="0.25">
      <c r="A291" s="5" t="s">
        <v>421</v>
      </c>
      <c r="B291" s="5" t="s">
        <v>142</v>
      </c>
      <c r="C291" s="5" t="s">
        <v>332</v>
      </c>
      <c r="D291" s="5" t="s">
        <v>7</v>
      </c>
      <c r="E291" s="51" t="s">
        <v>34</v>
      </c>
      <c r="F291" s="52">
        <v>15</v>
      </c>
      <c r="G291" s="51" t="s">
        <v>187</v>
      </c>
      <c r="H291" s="52" t="s">
        <v>187</v>
      </c>
      <c r="I291" s="51" t="s">
        <v>187</v>
      </c>
      <c r="J291" s="52" t="s">
        <v>187</v>
      </c>
      <c r="K291" s="51" t="s">
        <v>69</v>
      </c>
      <c r="L291" s="52">
        <v>18</v>
      </c>
      <c r="M291" s="53" t="s">
        <v>187</v>
      </c>
      <c r="N291" s="52" t="s">
        <v>187</v>
      </c>
      <c r="O291" s="51" t="s">
        <v>40</v>
      </c>
      <c r="P291" s="52">
        <v>33</v>
      </c>
      <c r="Q291" s="60" t="s">
        <v>187</v>
      </c>
    </row>
    <row r="292" spans="1:17" x14ac:dyDescent="0.25">
      <c r="A292" s="5" t="s">
        <v>109</v>
      </c>
      <c r="B292" s="5" t="s">
        <v>333</v>
      </c>
      <c r="C292" s="5" t="s">
        <v>334</v>
      </c>
      <c r="D292" s="5" t="s">
        <v>7</v>
      </c>
      <c r="E292" s="51">
        <v>0.95</v>
      </c>
      <c r="F292" s="52">
        <v>37</v>
      </c>
      <c r="G292" s="51" t="s">
        <v>23</v>
      </c>
      <c r="H292" s="52">
        <v>23</v>
      </c>
      <c r="I292" s="51">
        <v>0.93</v>
      </c>
      <c r="J292" s="52">
        <v>29</v>
      </c>
      <c r="K292" s="51" t="s">
        <v>187</v>
      </c>
      <c r="L292" s="52" t="s">
        <v>187</v>
      </c>
      <c r="M292" s="53" t="s">
        <v>187</v>
      </c>
      <c r="N292" s="52" t="s">
        <v>187</v>
      </c>
      <c r="O292" s="51" t="s">
        <v>418</v>
      </c>
      <c r="P292" s="52">
        <v>89</v>
      </c>
      <c r="Q292" s="60" t="s">
        <v>187</v>
      </c>
    </row>
    <row r="293" spans="1:17" x14ac:dyDescent="0.25">
      <c r="A293" s="5" t="s">
        <v>108</v>
      </c>
      <c r="B293" s="5" t="s">
        <v>84</v>
      </c>
      <c r="C293" s="5" t="s">
        <v>335</v>
      </c>
      <c r="D293" s="5" t="s">
        <v>7</v>
      </c>
      <c r="E293" s="51">
        <v>0.78</v>
      </c>
      <c r="F293" s="52">
        <v>239</v>
      </c>
      <c r="G293" s="51">
        <v>0.88</v>
      </c>
      <c r="H293" s="52">
        <v>81</v>
      </c>
      <c r="I293" s="51">
        <v>0.79</v>
      </c>
      <c r="J293" s="52">
        <v>78</v>
      </c>
      <c r="K293" s="51" t="s">
        <v>187</v>
      </c>
      <c r="L293" s="52" t="s">
        <v>187</v>
      </c>
      <c r="M293" s="53" t="s">
        <v>187</v>
      </c>
      <c r="N293" s="52" t="s">
        <v>187</v>
      </c>
      <c r="O293" s="51">
        <v>0.8</v>
      </c>
      <c r="P293" s="52">
        <v>398</v>
      </c>
      <c r="Q293" s="60" t="s">
        <v>187</v>
      </c>
    </row>
    <row r="294" spans="1:17" x14ac:dyDescent="0.25">
      <c r="A294" s="5" t="s">
        <v>113</v>
      </c>
      <c r="B294" s="5" t="s">
        <v>75</v>
      </c>
      <c r="C294" s="5" t="s">
        <v>336</v>
      </c>
      <c r="D294" s="5" t="s">
        <v>7</v>
      </c>
      <c r="E294" s="51">
        <v>0.83</v>
      </c>
      <c r="F294" s="52">
        <v>24</v>
      </c>
      <c r="G294" s="51" t="s">
        <v>187</v>
      </c>
      <c r="H294" s="52" t="s">
        <v>187</v>
      </c>
      <c r="I294" s="51" t="s">
        <v>187</v>
      </c>
      <c r="J294" s="52" t="s">
        <v>187</v>
      </c>
      <c r="K294" s="51" t="s">
        <v>34</v>
      </c>
      <c r="L294" s="52">
        <v>15</v>
      </c>
      <c r="M294" s="53" t="s">
        <v>187</v>
      </c>
      <c r="N294" s="52" t="s">
        <v>187</v>
      </c>
      <c r="O294" s="51" t="s">
        <v>419</v>
      </c>
      <c r="P294" s="52">
        <v>39</v>
      </c>
      <c r="Q294" s="60" t="s">
        <v>187</v>
      </c>
    </row>
    <row r="295" spans="1:17" x14ac:dyDescent="0.25">
      <c r="A295" s="5" t="s">
        <v>113</v>
      </c>
      <c r="B295" s="5" t="s">
        <v>75</v>
      </c>
      <c r="C295" s="5" t="s">
        <v>337</v>
      </c>
      <c r="D295" s="5" t="s">
        <v>7</v>
      </c>
      <c r="E295" s="51">
        <v>0.92</v>
      </c>
      <c r="F295" s="52">
        <v>534</v>
      </c>
      <c r="G295" s="51">
        <v>0.89</v>
      </c>
      <c r="H295" s="52">
        <v>263</v>
      </c>
      <c r="I295" s="51">
        <v>0.96</v>
      </c>
      <c r="J295" s="52">
        <v>45</v>
      </c>
      <c r="K295" s="51" t="s">
        <v>187</v>
      </c>
      <c r="L295" s="52" t="s">
        <v>187</v>
      </c>
      <c r="M295" s="53" t="s">
        <v>187</v>
      </c>
      <c r="N295" s="52" t="s">
        <v>187</v>
      </c>
      <c r="O295" s="51">
        <v>0.91</v>
      </c>
      <c r="P295" s="52">
        <v>842</v>
      </c>
      <c r="Q295" s="60" t="s">
        <v>187</v>
      </c>
    </row>
    <row r="296" spans="1:17" x14ac:dyDescent="0.25">
      <c r="A296" s="5" t="s">
        <v>108</v>
      </c>
      <c r="B296" s="5" t="s">
        <v>102</v>
      </c>
      <c r="C296" s="5" t="s">
        <v>338</v>
      </c>
      <c r="D296" s="5" t="s">
        <v>7</v>
      </c>
      <c r="E296" s="51">
        <v>0.88</v>
      </c>
      <c r="F296" s="52">
        <v>304</v>
      </c>
      <c r="G296" s="51">
        <v>0.87</v>
      </c>
      <c r="H296" s="52">
        <v>99</v>
      </c>
      <c r="I296" s="51">
        <v>0.84</v>
      </c>
      <c r="J296" s="52">
        <v>61</v>
      </c>
      <c r="K296" s="51" t="s">
        <v>187</v>
      </c>
      <c r="L296" s="52" t="s">
        <v>187</v>
      </c>
      <c r="M296" s="53" t="s">
        <v>187</v>
      </c>
      <c r="N296" s="52" t="s">
        <v>187</v>
      </c>
      <c r="O296" s="51">
        <v>0.87</v>
      </c>
      <c r="P296" s="52">
        <v>464</v>
      </c>
      <c r="Q296" s="60" t="s">
        <v>187</v>
      </c>
    </row>
    <row r="297" spans="1:17" x14ac:dyDescent="0.25">
      <c r="A297" s="5" t="s">
        <v>396</v>
      </c>
      <c r="B297" s="5" t="s">
        <v>84</v>
      </c>
      <c r="C297" s="5" t="s">
        <v>339</v>
      </c>
      <c r="D297" s="5" t="s">
        <v>7</v>
      </c>
      <c r="E297" s="51">
        <v>0.74</v>
      </c>
      <c r="F297" s="52">
        <v>108</v>
      </c>
      <c r="G297" s="51">
        <v>0.78</v>
      </c>
      <c r="H297" s="52">
        <v>37</v>
      </c>
      <c r="I297" s="51">
        <v>0.73</v>
      </c>
      <c r="J297" s="52">
        <v>40</v>
      </c>
      <c r="K297" s="53" t="s">
        <v>187</v>
      </c>
      <c r="L297" s="52" t="s">
        <v>187</v>
      </c>
      <c r="M297" s="53" t="s">
        <v>187</v>
      </c>
      <c r="N297" s="52" t="s">
        <v>187</v>
      </c>
      <c r="O297" s="51">
        <v>0.75</v>
      </c>
      <c r="P297" s="52">
        <v>185</v>
      </c>
      <c r="Q297" s="60" t="s">
        <v>187</v>
      </c>
    </row>
    <row r="298" spans="1:17" x14ac:dyDescent="0.25">
      <c r="A298" s="5" t="s">
        <v>421</v>
      </c>
      <c r="B298" s="5" t="s">
        <v>24</v>
      </c>
      <c r="C298" s="5" t="s">
        <v>340</v>
      </c>
      <c r="D298" s="5" t="s">
        <v>7</v>
      </c>
      <c r="E298" s="51" t="s">
        <v>37</v>
      </c>
      <c r="F298" s="52">
        <v>50</v>
      </c>
      <c r="G298" s="51" t="s">
        <v>34</v>
      </c>
      <c r="H298" s="52">
        <v>15</v>
      </c>
      <c r="I298" s="51">
        <v>0.94</v>
      </c>
      <c r="J298" s="52">
        <v>35</v>
      </c>
      <c r="K298" s="53" t="s">
        <v>187</v>
      </c>
      <c r="L298" s="52" t="s">
        <v>187</v>
      </c>
      <c r="M298" s="53" t="s">
        <v>187</v>
      </c>
      <c r="N298" s="52" t="s">
        <v>187</v>
      </c>
      <c r="O298" s="51" t="s">
        <v>415</v>
      </c>
      <c r="P298" s="52">
        <v>100</v>
      </c>
      <c r="Q298" s="60" t="s">
        <v>187</v>
      </c>
    </row>
    <row r="299" spans="1:17" x14ac:dyDescent="0.25">
      <c r="A299" s="5" t="s">
        <v>109</v>
      </c>
      <c r="B299" s="5" t="s">
        <v>24</v>
      </c>
      <c r="C299" s="5" t="s">
        <v>341</v>
      </c>
      <c r="D299" s="5" t="s">
        <v>7</v>
      </c>
      <c r="E299" s="51">
        <v>0.93</v>
      </c>
      <c r="F299" s="52">
        <v>256</v>
      </c>
      <c r="G299" s="51">
        <v>0.89</v>
      </c>
      <c r="H299" s="52">
        <v>99</v>
      </c>
      <c r="I299" s="51">
        <v>0.76</v>
      </c>
      <c r="J299" s="52">
        <v>88</v>
      </c>
      <c r="K299" s="53" t="s">
        <v>187</v>
      </c>
      <c r="L299" s="52" t="s">
        <v>187</v>
      </c>
      <c r="M299" s="53" t="s">
        <v>187</v>
      </c>
      <c r="N299" s="52" t="s">
        <v>187</v>
      </c>
      <c r="O299" s="51">
        <v>0.89</v>
      </c>
      <c r="P299" s="52">
        <v>443</v>
      </c>
      <c r="Q299" s="60" t="s">
        <v>187</v>
      </c>
    </row>
    <row r="300" spans="1:17" x14ac:dyDescent="0.25">
      <c r="A300" s="5" t="s">
        <v>396</v>
      </c>
      <c r="B300" s="5" t="s">
        <v>41</v>
      </c>
      <c r="C300" s="5" t="s">
        <v>342</v>
      </c>
      <c r="D300" s="5" t="s">
        <v>7</v>
      </c>
      <c r="E300" s="51">
        <v>0.81</v>
      </c>
      <c r="F300" s="52">
        <v>32</v>
      </c>
      <c r="G300" s="51" t="s">
        <v>187</v>
      </c>
      <c r="H300" s="52" t="s">
        <v>187</v>
      </c>
      <c r="I300" s="51" t="s">
        <v>187</v>
      </c>
      <c r="J300" s="52" t="s">
        <v>187</v>
      </c>
      <c r="K300" s="51">
        <v>0.75</v>
      </c>
      <c r="L300" s="52">
        <v>28</v>
      </c>
      <c r="M300" s="53" t="s">
        <v>187</v>
      </c>
      <c r="N300" s="52" t="s">
        <v>187</v>
      </c>
      <c r="O300" s="51">
        <v>0.78</v>
      </c>
      <c r="P300" s="52">
        <v>60</v>
      </c>
      <c r="Q300" s="60" t="s">
        <v>187</v>
      </c>
    </row>
    <row r="301" spans="1:17" x14ac:dyDescent="0.25">
      <c r="A301" s="5" t="s">
        <v>107</v>
      </c>
      <c r="B301" s="5" t="s">
        <v>64</v>
      </c>
      <c r="C301" s="5" t="s">
        <v>343</v>
      </c>
      <c r="D301" s="5" t="s">
        <v>7</v>
      </c>
      <c r="E301" s="51">
        <v>0.83</v>
      </c>
      <c r="F301" s="52">
        <v>54</v>
      </c>
      <c r="G301" s="51" t="s">
        <v>185</v>
      </c>
      <c r="H301" s="52">
        <v>12</v>
      </c>
      <c r="I301" s="51" t="s">
        <v>34</v>
      </c>
      <c r="J301" s="52">
        <v>14</v>
      </c>
      <c r="K301" s="53" t="s">
        <v>187</v>
      </c>
      <c r="L301" s="52" t="s">
        <v>187</v>
      </c>
      <c r="M301" s="53" t="s">
        <v>187</v>
      </c>
      <c r="N301" s="52" t="s">
        <v>187</v>
      </c>
      <c r="O301" s="51" t="s">
        <v>420</v>
      </c>
      <c r="P301" s="52">
        <v>80</v>
      </c>
      <c r="Q301" s="60" t="s">
        <v>187</v>
      </c>
    </row>
    <row r="302" spans="1:17" x14ac:dyDescent="0.25">
      <c r="A302" s="5" t="s">
        <v>396</v>
      </c>
      <c r="B302" s="5" t="s">
        <v>51</v>
      </c>
      <c r="C302" s="5" t="s">
        <v>344</v>
      </c>
      <c r="D302" s="5" t="s">
        <v>7</v>
      </c>
      <c r="E302" s="51">
        <v>0.88</v>
      </c>
      <c r="F302" s="52">
        <v>662</v>
      </c>
      <c r="G302" s="51">
        <v>0.88</v>
      </c>
      <c r="H302" s="52">
        <v>336</v>
      </c>
      <c r="I302" s="51">
        <v>0.79</v>
      </c>
      <c r="J302" s="52">
        <v>78</v>
      </c>
      <c r="K302" s="51" t="s">
        <v>187</v>
      </c>
      <c r="L302" s="52" t="s">
        <v>187</v>
      </c>
      <c r="M302" s="53" t="s">
        <v>187</v>
      </c>
      <c r="N302" s="52" t="s">
        <v>187</v>
      </c>
      <c r="O302" s="51">
        <v>0.87</v>
      </c>
      <c r="P302" s="52">
        <v>1076</v>
      </c>
      <c r="Q302" s="60" t="s">
        <v>187</v>
      </c>
    </row>
    <row r="303" spans="1:17" x14ac:dyDescent="0.25">
      <c r="A303" s="5" t="s">
        <v>107</v>
      </c>
      <c r="B303" s="5" t="s">
        <v>59</v>
      </c>
      <c r="C303" s="5" t="s">
        <v>345</v>
      </c>
      <c r="D303" s="5" t="s">
        <v>7</v>
      </c>
      <c r="E303" s="51">
        <v>0.86</v>
      </c>
      <c r="F303" s="52">
        <v>327</v>
      </c>
      <c r="G303" s="51">
        <v>0.87</v>
      </c>
      <c r="H303" s="52">
        <v>182</v>
      </c>
      <c r="I303" s="51">
        <v>0.76</v>
      </c>
      <c r="J303" s="52">
        <v>42</v>
      </c>
      <c r="K303" s="53" t="s">
        <v>187</v>
      </c>
      <c r="L303" s="52" t="s">
        <v>187</v>
      </c>
      <c r="M303" s="53" t="s">
        <v>187</v>
      </c>
      <c r="N303" s="52" t="s">
        <v>187</v>
      </c>
      <c r="O303" s="51">
        <v>0.86</v>
      </c>
      <c r="P303" s="52">
        <v>551</v>
      </c>
      <c r="Q303" s="60" t="s">
        <v>187</v>
      </c>
    </row>
    <row r="304" spans="1:17" x14ac:dyDescent="0.25">
      <c r="A304" s="5" t="s">
        <v>108</v>
      </c>
      <c r="B304" s="5" t="s">
        <v>102</v>
      </c>
      <c r="C304" s="5" t="s">
        <v>346</v>
      </c>
      <c r="D304" s="5" t="s">
        <v>7</v>
      </c>
      <c r="E304" s="51">
        <v>0.86</v>
      </c>
      <c r="F304" s="52">
        <v>396</v>
      </c>
      <c r="G304" s="51">
        <v>0.76</v>
      </c>
      <c r="H304" s="52">
        <v>128</v>
      </c>
      <c r="I304" s="51">
        <v>0.71</v>
      </c>
      <c r="J304" s="52">
        <v>115</v>
      </c>
      <c r="K304" s="53" t="s">
        <v>187</v>
      </c>
      <c r="L304" s="52" t="s">
        <v>187</v>
      </c>
      <c r="M304" s="53" t="s">
        <v>187</v>
      </c>
      <c r="N304" s="52" t="s">
        <v>187</v>
      </c>
      <c r="O304" s="51">
        <v>0.81</v>
      </c>
      <c r="P304" s="52">
        <v>639</v>
      </c>
      <c r="Q304" s="60" t="s">
        <v>187</v>
      </c>
    </row>
    <row r="305" spans="1:17" x14ac:dyDescent="0.25">
      <c r="A305" s="5" t="s">
        <v>392</v>
      </c>
      <c r="B305" s="5" t="s">
        <v>8</v>
      </c>
      <c r="C305" s="5" t="s">
        <v>347</v>
      </c>
      <c r="D305" s="5" t="s">
        <v>7</v>
      </c>
      <c r="E305" s="51">
        <v>0.72</v>
      </c>
      <c r="F305" s="52">
        <v>39</v>
      </c>
      <c r="G305" s="51">
        <v>0.8</v>
      </c>
      <c r="H305" s="52">
        <v>10</v>
      </c>
      <c r="I305" s="51">
        <v>0.36</v>
      </c>
      <c r="J305" s="52">
        <v>22</v>
      </c>
      <c r="K305" s="53" t="s">
        <v>187</v>
      </c>
      <c r="L305" s="52" t="s">
        <v>187</v>
      </c>
      <c r="M305" s="53" t="s">
        <v>187</v>
      </c>
      <c r="N305" s="52" t="s">
        <v>187</v>
      </c>
      <c r="O305" s="51">
        <v>0.62</v>
      </c>
      <c r="P305" s="52">
        <v>71</v>
      </c>
      <c r="Q305" s="60" t="s">
        <v>187</v>
      </c>
    </row>
    <row r="306" spans="1:17" x14ac:dyDescent="0.25">
      <c r="A306" s="5" t="s">
        <v>394</v>
      </c>
      <c r="B306" s="5" t="s">
        <v>29</v>
      </c>
      <c r="C306" s="5" t="s">
        <v>348</v>
      </c>
      <c r="D306" s="5" t="s">
        <v>7</v>
      </c>
      <c r="E306" s="51">
        <v>0.84</v>
      </c>
      <c r="F306" s="52">
        <v>341</v>
      </c>
      <c r="G306" s="51">
        <v>0.71</v>
      </c>
      <c r="H306" s="52">
        <v>92</v>
      </c>
      <c r="I306" s="51">
        <v>0.68</v>
      </c>
      <c r="J306" s="52">
        <v>90</v>
      </c>
      <c r="K306" s="53" t="s">
        <v>187</v>
      </c>
      <c r="L306" s="52" t="s">
        <v>187</v>
      </c>
      <c r="M306" s="53" t="s">
        <v>187</v>
      </c>
      <c r="N306" s="52" t="s">
        <v>187</v>
      </c>
      <c r="O306" s="51">
        <v>0.79</v>
      </c>
      <c r="P306" s="52">
        <v>523</v>
      </c>
      <c r="Q306" s="60" t="s">
        <v>187</v>
      </c>
    </row>
    <row r="307" spans="1:17" x14ac:dyDescent="0.25">
      <c r="A307" s="5" t="s">
        <v>109</v>
      </c>
      <c r="B307" s="5" t="s">
        <v>31</v>
      </c>
      <c r="C307" s="5" t="s">
        <v>349</v>
      </c>
      <c r="D307" s="5" t="s">
        <v>7</v>
      </c>
      <c r="E307" s="51">
        <v>0.95</v>
      </c>
      <c r="F307" s="52">
        <v>85</v>
      </c>
      <c r="G307" s="51">
        <v>0.89</v>
      </c>
      <c r="H307" s="52">
        <v>55</v>
      </c>
      <c r="I307" s="51" t="s">
        <v>138</v>
      </c>
      <c r="J307" s="52">
        <v>20</v>
      </c>
      <c r="K307" s="53" t="s">
        <v>187</v>
      </c>
      <c r="L307" s="52" t="s">
        <v>187</v>
      </c>
      <c r="M307" s="51" t="s">
        <v>187</v>
      </c>
      <c r="N307" s="52" t="s">
        <v>187</v>
      </c>
      <c r="O307" s="51" t="s">
        <v>402</v>
      </c>
      <c r="P307" s="52">
        <v>160</v>
      </c>
      <c r="Q307" s="60" t="s">
        <v>187</v>
      </c>
    </row>
    <row r="308" spans="1:17" x14ac:dyDescent="0.25">
      <c r="A308" s="5" t="s">
        <v>107</v>
      </c>
      <c r="B308" s="5" t="s">
        <v>10</v>
      </c>
      <c r="C308" s="5" t="s">
        <v>350</v>
      </c>
      <c r="D308" s="5" t="s">
        <v>7</v>
      </c>
      <c r="E308" s="51">
        <v>0.85</v>
      </c>
      <c r="F308" s="52">
        <v>40</v>
      </c>
      <c r="G308" s="51" t="s">
        <v>187</v>
      </c>
      <c r="H308" s="52" t="s">
        <v>187</v>
      </c>
      <c r="I308" s="51" t="s">
        <v>187</v>
      </c>
      <c r="J308" s="52" t="s">
        <v>187</v>
      </c>
      <c r="K308" s="51">
        <v>0.76</v>
      </c>
      <c r="L308" s="52">
        <v>29</v>
      </c>
      <c r="M308" s="51" t="s">
        <v>187</v>
      </c>
      <c r="N308" s="52" t="s">
        <v>187</v>
      </c>
      <c r="O308" s="51">
        <v>0.81</v>
      </c>
      <c r="P308" s="52">
        <v>69</v>
      </c>
      <c r="Q308" s="60" t="s">
        <v>187</v>
      </c>
    </row>
    <row r="309" spans="1:17" x14ac:dyDescent="0.25">
      <c r="A309" s="5" t="s">
        <v>392</v>
      </c>
      <c r="B309" s="5" t="s">
        <v>210</v>
      </c>
      <c r="C309" s="5" t="s">
        <v>351</v>
      </c>
      <c r="D309" s="5" t="s">
        <v>7</v>
      </c>
      <c r="E309" s="51">
        <v>0.9</v>
      </c>
      <c r="F309" s="52">
        <v>40</v>
      </c>
      <c r="G309" s="51" t="s">
        <v>187</v>
      </c>
      <c r="H309" s="52" t="s">
        <v>187</v>
      </c>
      <c r="I309" s="51" t="s">
        <v>187</v>
      </c>
      <c r="J309" s="52" t="s">
        <v>187</v>
      </c>
      <c r="K309" s="51">
        <v>0.81</v>
      </c>
      <c r="L309" s="52">
        <v>42</v>
      </c>
      <c r="M309" s="51" t="s">
        <v>187</v>
      </c>
      <c r="N309" s="52" t="s">
        <v>187</v>
      </c>
      <c r="O309" s="51">
        <v>0.85</v>
      </c>
      <c r="P309" s="52">
        <v>82</v>
      </c>
      <c r="Q309" s="60" t="s">
        <v>187</v>
      </c>
    </row>
    <row r="310" spans="1:17" x14ac:dyDescent="0.25">
      <c r="A310" s="5" t="s">
        <v>396</v>
      </c>
      <c r="B310" s="5" t="s">
        <v>84</v>
      </c>
      <c r="C310" s="5" t="s">
        <v>352</v>
      </c>
      <c r="D310" s="5" t="s">
        <v>7</v>
      </c>
      <c r="E310" s="51">
        <v>0.71</v>
      </c>
      <c r="F310" s="52">
        <v>14</v>
      </c>
      <c r="G310" s="51">
        <v>0.3</v>
      </c>
      <c r="H310" s="52">
        <v>10</v>
      </c>
      <c r="I310" s="51">
        <v>0.53</v>
      </c>
      <c r="J310" s="52">
        <v>19</v>
      </c>
      <c r="K310" s="51" t="s">
        <v>187</v>
      </c>
      <c r="L310" s="52" t="s">
        <v>187</v>
      </c>
      <c r="M310" s="51" t="s">
        <v>187</v>
      </c>
      <c r="N310" s="52" t="s">
        <v>187</v>
      </c>
      <c r="O310" s="51">
        <v>0.53</v>
      </c>
      <c r="P310" s="52">
        <v>43</v>
      </c>
      <c r="Q310" s="60" t="s">
        <v>187</v>
      </c>
    </row>
    <row r="311" spans="1:17" x14ac:dyDescent="0.25">
      <c r="A311" s="5" t="s">
        <v>392</v>
      </c>
      <c r="B311" s="5" t="s">
        <v>8</v>
      </c>
      <c r="C311" s="5" t="s">
        <v>353</v>
      </c>
      <c r="D311" s="5" t="s">
        <v>7</v>
      </c>
      <c r="E311" s="51">
        <v>0.8</v>
      </c>
      <c r="F311" s="52">
        <v>70</v>
      </c>
      <c r="G311" s="51" t="s">
        <v>187</v>
      </c>
      <c r="H311" s="52" t="s">
        <v>187</v>
      </c>
      <c r="I311" s="51" t="s">
        <v>187</v>
      </c>
      <c r="J311" s="52" t="s">
        <v>187</v>
      </c>
      <c r="K311" s="51">
        <v>0.76</v>
      </c>
      <c r="L311" s="52">
        <v>42</v>
      </c>
      <c r="M311" s="51" t="s">
        <v>187</v>
      </c>
      <c r="N311" s="52" t="s">
        <v>187</v>
      </c>
      <c r="O311" s="51">
        <v>0.79</v>
      </c>
      <c r="P311" s="52">
        <v>112</v>
      </c>
      <c r="Q311" s="60" t="s">
        <v>187</v>
      </c>
    </row>
    <row r="312" spans="1:17" x14ac:dyDescent="0.25">
      <c r="A312" s="5" t="s">
        <v>392</v>
      </c>
      <c r="B312" s="5" t="s">
        <v>5</v>
      </c>
      <c r="C312" s="5" t="s">
        <v>354</v>
      </c>
      <c r="D312" s="5" t="s">
        <v>7</v>
      </c>
      <c r="E312" s="51">
        <v>0.71</v>
      </c>
      <c r="F312" s="52">
        <v>24</v>
      </c>
      <c r="G312" s="51" t="s">
        <v>187</v>
      </c>
      <c r="H312" s="52" t="s">
        <v>187</v>
      </c>
      <c r="I312" s="51" t="s">
        <v>187</v>
      </c>
      <c r="J312" s="52" t="s">
        <v>187</v>
      </c>
      <c r="K312" s="51">
        <v>0.55000000000000004</v>
      </c>
      <c r="L312" s="52">
        <v>11</v>
      </c>
      <c r="M312" s="51" t="s">
        <v>187</v>
      </c>
      <c r="N312" s="52" t="s">
        <v>187</v>
      </c>
      <c r="O312" s="51">
        <v>0.66</v>
      </c>
      <c r="P312" s="52">
        <v>35</v>
      </c>
      <c r="Q312" s="60" t="s">
        <v>187</v>
      </c>
    </row>
    <row r="313" spans="1:17" x14ac:dyDescent="0.25">
      <c r="A313" s="5" t="s">
        <v>109</v>
      </c>
      <c r="B313" s="5" t="s">
        <v>54</v>
      </c>
      <c r="C313" s="5" t="s">
        <v>355</v>
      </c>
      <c r="D313" s="5" t="s">
        <v>7</v>
      </c>
      <c r="E313" s="51">
        <v>0.83</v>
      </c>
      <c r="F313" s="52">
        <v>227</v>
      </c>
      <c r="G313" s="51">
        <v>0.75</v>
      </c>
      <c r="H313" s="52">
        <v>81</v>
      </c>
      <c r="I313" s="51">
        <v>0.8</v>
      </c>
      <c r="J313" s="52">
        <v>137</v>
      </c>
      <c r="K313" s="51" t="s">
        <v>187</v>
      </c>
      <c r="L313" s="52" t="s">
        <v>187</v>
      </c>
      <c r="M313" s="51" t="s">
        <v>187</v>
      </c>
      <c r="N313" s="52" t="s">
        <v>187</v>
      </c>
      <c r="O313" s="51">
        <v>0.81</v>
      </c>
      <c r="P313" s="52">
        <v>445</v>
      </c>
      <c r="Q313" s="60" t="s">
        <v>187</v>
      </c>
    </row>
    <row r="314" spans="1:17" x14ac:dyDescent="0.25">
      <c r="A314" s="5" t="s">
        <v>108</v>
      </c>
      <c r="B314" s="5" t="s">
        <v>102</v>
      </c>
      <c r="C314" s="5" t="s">
        <v>356</v>
      </c>
      <c r="D314" s="5" t="s">
        <v>7</v>
      </c>
      <c r="E314" s="51">
        <v>0.85</v>
      </c>
      <c r="F314" s="52">
        <v>1314</v>
      </c>
      <c r="G314" s="51">
        <v>0.86</v>
      </c>
      <c r="H314" s="52">
        <v>429</v>
      </c>
      <c r="I314" s="51">
        <v>0.81</v>
      </c>
      <c r="J314" s="52">
        <v>306</v>
      </c>
      <c r="K314" s="51" t="s">
        <v>187</v>
      </c>
      <c r="L314" s="52" t="s">
        <v>187</v>
      </c>
      <c r="M314" s="51" t="s">
        <v>187</v>
      </c>
      <c r="N314" s="52" t="s">
        <v>187</v>
      </c>
      <c r="O314" s="51">
        <v>0.85</v>
      </c>
      <c r="P314" s="52">
        <v>2049</v>
      </c>
      <c r="Q314" s="60" t="s">
        <v>187</v>
      </c>
    </row>
    <row r="315" spans="1:17" x14ac:dyDescent="0.25">
      <c r="A315" s="5" t="s">
        <v>392</v>
      </c>
      <c r="B315" s="5" t="s">
        <v>142</v>
      </c>
      <c r="C315" s="5" t="s">
        <v>357</v>
      </c>
      <c r="D315" s="5" t="s">
        <v>7</v>
      </c>
      <c r="E315" s="51">
        <v>0.88</v>
      </c>
      <c r="F315" s="52">
        <v>599</v>
      </c>
      <c r="G315" s="51">
        <v>0.79</v>
      </c>
      <c r="H315" s="52">
        <v>105</v>
      </c>
      <c r="I315" s="51">
        <v>0.81</v>
      </c>
      <c r="J315" s="52">
        <v>139</v>
      </c>
      <c r="K315" s="53" t="s">
        <v>187</v>
      </c>
      <c r="L315" s="52" t="s">
        <v>187</v>
      </c>
      <c r="M315" s="51" t="s">
        <v>187</v>
      </c>
      <c r="N315" s="52" t="s">
        <v>187</v>
      </c>
      <c r="O315" s="51">
        <v>0.85</v>
      </c>
      <c r="P315" s="52">
        <v>843</v>
      </c>
      <c r="Q315" s="60" t="s">
        <v>187</v>
      </c>
    </row>
    <row r="316" spans="1:17" x14ac:dyDescent="0.25">
      <c r="A316" s="5" t="s">
        <v>108</v>
      </c>
      <c r="B316" s="5" t="s">
        <v>102</v>
      </c>
      <c r="C316" s="5" t="s">
        <v>358</v>
      </c>
      <c r="D316" s="5" t="s">
        <v>7</v>
      </c>
      <c r="E316" s="51">
        <v>0.82</v>
      </c>
      <c r="F316" s="52">
        <v>122</v>
      </c>
      <c r="G316" s="51">
        <v>0.57999999999999996</v>
      </c>
      <c r="H316" s="52">
        <v>26</v>
      </c>
      <c r="I316" s="51">
        <v>0.77</v>
      </c>
      <c r="J316" s="52">
        <v>13</v>
      </c>
      <c r="K316" s="53" t="s">
        <v>187</v>
      </c>
      <c r="L316" s="52" t="s">
        <v>187</v>
      </c>
      <c r="M316" s="51" t="s">
        <v>187</v>
      </c>
      <c r="N316" s="52" t="s">
        <v>187</v>
      </c>
      <c r="O316" s="51">
        <v>0.78</v>
      </c>
      <c r="P316" s="52">
        <v>161</v>
      </c>
      <c r="Q316" s="60" t="s">
        <v>187</v>
      </c>
    </row>
    <row r="317" spans="1:17" s="33" customFormat="1" ht="14.25" x14ac:dyDescent="0.2">
      <c r="A317" s="33" t="s">
        <v>187</v>
      </c>
      <c r="B317" s="33" t="s">
        <v>187</v>
      </c>
      <c r="C317" s="33" t="s">
        <v>375</v>
      </c>
      <c r="D317" s="33" t="s">
        <v>7</v>
      </c>
      <c r="E317" s="55" t="s">
        <v>187</v>
      </c>
      <c r="F317" s="56" t="s">
        <v>187</v>
      </c>
      <c r="G317" s="55" t="s">
        <v>187</v>
      </c>
      <c r="H317" s="56" t="s">
        <v>187</v>
      </c>
      <c r="I317" s="55" t="s">
        <v>187</v>
      </c>
      <c r="J317" s="56" t="s">
        <v>187</v>
      </c>
      <c r="K317" s="57" t="s">
        <v>187</v>
      </c>
      <c r="L317" s="56" t="s">
        <v>187</v>
      </c>
      <c r="M317" s="58" t="s">
        <v>187</v>
      </c>
      <c r="N317" s="56" t="s">
        <v>187</v>
      </c>
      <c r="O317" s="59">
        <v>0.97599999999999998</v>
      </c>
      <c r="P317" s="56">
        <v>449</v>
      </c>
      <c r="Q317" s="61" t="s">
        <v>187</v>
      </c>
    </row>
    <row r="318" spans="1:17" s="33" customFormat="1" ht="14.25" x14ac:dyDescent="0.2">
      <c r="A318" s="33" t="s">
        <v>187</v>
      </c>
      <c r="B318" s="33" t="s">
        <v>187</v>
      </c>
      <c r="C318" s="33" t="s">
        <v>379</v>
      </c>
      <c r="D318" s="33" t="s">
        <v>7</v>
      </c>
      <c r="E318" s="59">
        <v>0.90300000000000002</v>
      </c>
      <c r="F318" s="56">
        <v>93147</v>
      </c>
      <c r="G318" s="59">
        <v>0.876</v>
      </c>
      <c r="H318" s="56">
        <v>36403</v>
      </c>
      <c r="I318" s="59">
        <v>0.86899999999999999</v>
      </c>
      <c r="J318" s="56">
        <v>27419</v>
      </c>
      <c r="K318" s="57" t="s">
        <v>187</v>
      </c>
      <c r="L318" s="56" t="s">
        <v>187</v>
      </c>
      <c r="M318" s="57" t="s">
        <v>187</v>
      </c>
      <c r="N318" s="56" t="s">
        <v>187</v>
      </c>
      <c r="O318" s="59">
        <v>0.89100000000000001</v>
      </c>
      <c r="P318" s="56">
        <v>156969</v>
      </c>
      <c r="Q318" s="61" t="s">
        <v>187</v>
      </c>
    </row>
    <row r="319" spans="1:17" x14ac:dyDescent="0.25">
      <c r="D319" s="1"/>
      <c r="F319" s="1"/>
      <c r="H319" s="1"/>
      <c r="L319" s="1"/>
      <c r="N319" s="1"/>
    </row>
    <row r="320" spans="1:17" x14ac:dyDescent="0.25">
      <c r="D320" s="1"/>
      <c r="F320" s="1"/>
      <c r="H320" s="1"/>
      <c r="N320" s="1"/>
    </row>
    <row r="321" spans="4:14" x14ac:dyDescent="0.25">
      <c r="D321" s="1"/>
      <c r="F321" s="1"/>
      <c r="H321" s="1"/>
      <c r="N321" s="1"/>
    </row>
    <row r="322" spans="4:14" x14ac:dyDescent="0.25">
      <c r="D322" s="1"/>
      <c r="F322" s="1"/>
      <c r="H322" s="1"/>
      <c r="N322" s="1"/>
    </row>
    <row r="323" spans="4:14" x14ac:dyDescent="0.25">
      <c r="D323" s="1"/>
      <c r="F323" s="1"/>
      <c r="H323" s="1"/>
      <c r="N323" s="1"/>
    </row>
    <row r="324" spans="4:14" x14ac:dyDescent="0.25">
      <c r="D324" s="1"/>
      <c r="F324" s="1"/>
      <c r="H324" s="1"/>
      <c r="N324" s="1"/>
    </row>
    <row r="325" spans="4:14" x14ac:dyDescent="0.25">
      <c r="D325" s="1"/>
      <c r="F325" s="1"/>
      <c r="H325" s="1"/>
      <c r="N325" s="1"/>
    </row>
    <row r="326" spans="4:14" x14ac:dyDescent="0.25">
      <c r="D326" s="1"/>
      <c r="F326" s="1"/>
      <c r="H326" s="1"/>
      <c r="N326" s="1"/>
    </row>
    <row r="327" spans="4:14" x14ac:dyDescent="0.25">
      <c r="D327" s="1"/>
      <c r="F327" s="1"/>
      <c r="H327" s="1"/>
      <c r="N327" s="1"/>
    </row>
    <row r="328" spans="4:14" x14ac:dyDescent="0.25">
      <c r="D328" s="1"/>
      <c r="F328" s="1"/>
      <c r="H328" s="1"/>
      <c r="N328" s="1"/>
    </row>
    <row r="329" spans="4:14" x14ac:dyDescent="0.25">
      <c r="D329" s="1"/>
      <c r="F329" s="1"/>
      <c r="H329" s="1"/>
      <c r="N329" s="1"/>
    </row>
    <row r="330" spans="4:14" x14ac:dyDescent="0.25">
      <c r="D330" s="1"/>
      <c r="F330" s="1"/>
      <c r="H330" s="1"/>
      <c r="N330" s="1"/>
    </row>
    <row r="331" spans="4:14" x14ac:dyDescent="0.25">
      <c r="D331" s="1"/>
      <c r="F331" s="1"/>
      <c r="H331" s="1"/>
      <c r="N331" s="1"/>
    </row>
    <row r="332" spans="4:14" x14ac:dyDescent="0.25">
      <c r="D332" s="1"/>
      <c r="F332" s="1"/>
      <c r="H332" s="1"/>
      <c r="N332" s="1"/>
    </row>
    <row r="333" spans="4:14" x14ac:dyDescent="0.25">
      <c r="D333" s="1"/>
      <c r="F333" s="1"/>
      <c r="H333" s="1"/>
      <c r="N333" s="1"/>
    </row>
    <row r="334" spans="4:14" x14ac:dyDescent="0.25">
      <c r="D334" s="1"/>
      <c r="F334" s="1"/>
      <c r="H334" s="1"/>
      <c r="N334" s="1"/>
    </row>
    <row r="335" spans="4:14" x14ac:dyDescent="0.25">
      <c r="D335" s="1"/>
      <c r="F335" s="1"/>
      <c r="H335" s="1"/>
      <c r="N335" s="1"/>
    </row>
    <row r="336" spans="4:14" x14ac:dyDescent="0.25">
      <c r="D336" s="1"/>
      <c r="F336" s="1"/>
      <c r="H336" s="1"/>
      <c r="N336" s="1"/>
    </row>
    <row r="337" spans="4:14" x14ac:dyDescent="0.25">
      <c r="D337" s="1"/>
      <c r="F337" s="1"/>
      <c r="H337" s="1"/>
      <c r="N337" s="1"/>
    </row>
    <row r="338" spans="4:14" x14ac:dyDescent="0.25">
      <c r="D338" s="1"/>
      <c r="F338" s="1"/>
      <c r="H338" s="1"/>
      <c r="N338" s="1"/>
    </row>
    <row r="339" spans="4:14" x14ac:dyDescent="0.25">
      <c r="D339" s="1"/>
      <c r="F339" s="1"/>
      <c r="H339" s="1"/>
      <c r="N339" s="1"/>
    </row>
    <row r="340" spans="4:14" x14ac:dyDescent="0.25">
      <c r="D340" s="1"/>
      <c r="F340" s="1"/>
      <c r="H340" s="1"/>
      <c r="L340" s="1"/>
      <c r="N340" s="1"/>
    </row>
    <row r="341" spans="4:14" x14ac:dyDescent="0.25">
      <c r="D341" s="1"/>
      <c r="F341" s="1"/>
      <c r="H341" s="1"/>
      <c r="L341" s="1"/>
      <c r="N341" s="1"/>
    </row>
    <row r="342" spans="4:14" x14ac:dyDescent="0.25">
      <c r="D342" s="1"/>
      <c r="F342" s="1"/>
      <c r="H342" s="1"/>
      <c r="L342" s="1"/>
      <c r="N342" s="1"/>
    </row>
    <row r="343" spans="4:14" x14ac:dyDescent="0.25">
      <c r="D343" s="1"/>
      <c r="F343" s="1"/>
      <c r="H343" s="1"/>
      <c r="L343" s="1"/>
      <c r="N343" s="1"/>
    </row>
    <row r="344" spans="4:14" x14ac:dyDescent="0.25">
      <c r="D344" s="1"/>
      <c r="F344" s="1"/>
      <c r="H344" s="1"/>
      <c r="L344" s="1"/>
      <c r="N344" s="1"/>
    </row>
    <row r="345" spans="4:14" x14ac:dyDescent="0.25">
      <c r="D345" s="1"/>
      <c r="F345" s="1"/>
      <c r="L345" s="1"/>
      <c r="N345" s="1"/>
    </row>
    <row r="346" spans="4:14" x14ac:dyDescent="0.25">
      <c r="L346" s="1"/>
      <c r="N346" s="1"/>
    </row>
    <row r="347" spans="4:14" x14ac:dyDescent="0.25">
      <c r="L347" s="1"/>
      <c r="N347" s="1"/>
    </row>
    <row r="348" spans="4:14" x14ac:dyDescent="0.25">
      <c r="D348" s="1"/>
      <c r="F348" s="1"/>
      <c r="L348" s="1"/>
      <c r="N348" s="1"/>
    </row>
    <row r="349" spans="4:14" x14ac:dyDescent="0.25">
      <c r="F349" s="1"/>
      <c r="H349" s="1"/>
      <c r="L349" s="1"/>
      <c r="N349" s="1"/>
    </row>
    <row r="350" spans="4:14" x14ac:dyDescent="0.25">
      <c r="L350" s="1"/>
      <c r="N350" s="1"/>
    </row>
    <row r="351" spans="4:14" x14ac:dyDescent="0.25">
      <c r="L351" s="1"/>
      <c r="N351" s="1"/>
    </row>
    <row r="352" spans="4:14" x14ac:dyDescent="0.25">
      <c r="L352" s="1"/>
      <c r="N352" s="1"/>
    </row>
    <row r="353" spans="12:14" x14ac:dyDescent="0.25">
      <c r="L353" s="1"/>
      <c r="N353" s="1"/>
    </row>
    <row r="354" spans="12:14" x14ac:dyDescent="0.25">
      <c r="L354" s="1"/>
      <c r="N354" s="1"/>
    </row>
    <row r="355" spans="12:14" x14ac:dyDescent="0.25">
      <c r="L355" s="1"/>
      <c r="N355" s="1"/>
    </row>
    <row r="356" spans="12:14" x14ac:dyDescent="0.25">
      <c r="L356" s="1"/>
      <c r="N356" s="1"/>
    </row>
    <row r="357" spans="12:14" x14ac:dyDescent="0.25">
      <c r="L357" s="1"/>
      <c r="N357" s="1"/>
    </row>
    <row r="358" spans="12:14" x14ac:dyDescent="0.25">
      <c r="L358" s="1"/>
      <c r="N358" s="1"/>
    </row>
    <row r="359" spans="12:14" x14ac:dyDescent="0.25">
      <c r="L359" s="1"/>
      <c r="N359" s="1"/>
    </row>
    <row r="360" spans="12:14" x14ac:dyDescent="0.25">
      <c r="L360" s="1"/>
      <c r="N360" s="1"/>
    </row>
    <row r="361" spans="12:14" x14ac:dyDescent="0.25">
      <c r="L361" s="1"/>
      <c r="N361" s="1"/>
    </row>
    <row r="362" spans="12:14" x14ac:dyDescent="0.25">
      <c r="L362" s="1"/>
      <c r="N362" s="1"/>
    </row>
    <row r="363" spans="12:14" x14ac:dyDescent="0.25">
      <c r="L363" s="1"/>
      <c r="N363" s="1"/>
    </row>
    <row r="364" spans="12:14" x14ac:dyDescent="0.25">
      <c r="L364" s="1"/>
      <c r="N364" s="1"/>
    </row>
    <row r="365" spans="12:14" x14ac:dyDescent="0.25">
      <c r="L365" s="1"/>
      <c r="N365" s="1"/>
    </row>
    <row r="366" spans="12:14" x14ac:dyDescent="0.25">
      <c r="L366" s="1"/>
      <c r="N366" s="1"/>
    </row>
    <row r="367" spans="12:14" x14ac:dyDescent="0.25">
      <c r="L367" s="1"/>
      <c r="N367" s="1"/>
    </row>
    <row r="368" spans="12:14" x14ac:dyDescent="0.25">
      <c r="L368" s="1"/>
      <c r="N368" s="1"/>
    </row>
    <row r="369" spans="12:14" x14ac:dyDescent="0.25">
      <c r="L369" s="1"/>
      <c r="N369" s="1"/>
    </row>
    <row r="370" spans="12:14" x14ac:dyDescent="0.25">
      <c r="L370" s="1"/>
      <c r="N370" s="1"/>
    </row>
    <row r="371" spans="12:14" x14ac:dyDescent="0.25">
      <c r="L371" s="1"/>
      <c r="N371" s="1"/>
    </row>
    <row r="372" spans="12:14" x14ac:dyDescent="0.25">
      <c r="L372" s="1"/>
      <c r="N372" s="1"/>
    </row>
    <row r="373" spans="12:14" x14ac:dyDescent="0.25">
      <c r="L373" s="1"/>
      <c r="N373" s="1"/>
    </row>
    <row r="374" spans="12:14" x14ac:dyDescent="0.25">
      <c r="L374" s="1"/>
      <c r="N374" s="1"/>
    </row>
    <row r="375" spans="12:14" x14ac:dyDescent="0.25">
      <c r="L375" s="1"/>
      <c r="N375" s="1"/>
    </row>
    <row r="376" spans="12:14" x14ac:dyDescent="0.25">
      <c r="L376" s="1"/>
      <c r="N376" s="1"/>
    </row>
    <row r="377" spans="12:14" x14ac:dyDescent="0.25">
      <c r="L377" s="1"/>
      <c r="N377" s="1"/>
    </row>
    <row r="378" spans="12:14" x14ac:dyDescent="0.25">
      <c r="L378" s="1"/>
      <c r="N378" s="1"/>
    </row>
    <row r="379" spans="12:14" x14ac:dyDescent="0.25">
      <c r="L379" s="1"/>
      <c r="N379" s="1"/>
    </row>
    <row r="380" spans="12:14" x14ac:dyDescent="0.25">
      <c r="L380" s="1"/>
      <c r="N380" s="1"/>
    </row>
    <row r="381" spans="12:14" x14ac:dyDescent="0.25">
      <c r="L381" s="1"/>
      <c r="N381" s="1"/>
    </row>
    <row r="382" spans="12:14" x14ac:dyDescent="0.25">
      <c r="L382" s="1"/>
      <c r="N382" s="1"/>
    </row>
    <row r="383" spans="12:14" x14ac:dyDescent="0.25">
      <c r="L383" s="1"/>
      <c r="N383" s="1"/>
    </row>
    <row r="384" spans="12:14" x14ac:dyDescent="0.25">
      <c r="L384" s="1"/>
      <c r="N384" s="1"/>
    </row>
    <row r="385" spans="4:14" x14ac:dyDescent="0.25">
      <c r="D385" s="1"/>
      <c r="F385" s="1"/>
      <c r="H385" s="1"/>
      <c r="L385" s="1"/>
      <c r="N385" s="1"/>
    </row>
    <row r="386" spans="4:14" x14ac:dyDescent="0.25">
      <c r="D386" s="1"/>
      <c r="F386" s="1"/>
      <c r="H386" s="1"/>
      <c r="L386" s="1"/>
      <c r="N386" s="1"/>
    </row>
    <row r="387" spans="4:14" x14ac:dyDescent="0.25">
      <c r="D387" s="1"/>
      <c r="F387" s="1"/>
      <c r="H387" s="1"/>
      <c r="L387" s="1"/>
      <c r="N387" s="1"/>
    </row>
    <row r="388" spans="4:14" x14ac:dyDescent="0.25">
      <c r="D388" s="1"/>
      <c r="F388" s="1"/>
      <c r="H388" s="1"/>
      <c r="L388" s="1"/>
      <c r="N388" s="1"/>
    </row>
    <row r="389" spans="4:14" x14ac:dyDescent="0.25">
      <c r="D389" s="1"/>
      <c r="F389" s="1"/>
      <c r="H389" s="1"/>
      <c r="L389" s="1"/>
      <c r="N389" s="1"/>
    </row>
    <row r="390" spans="4:14" x14ac:dyDescent="0.25">
      <c r="D390" s="1"/>
      <c r="F390" s="1"/>
      <c r="H390" s="1"/>
      <c r="L390" s="1"/>
      <c r="N390" s="1"/>
    </row>
    <row r="391" spans="4:14" x14ac:dyDescent="0.25">
      <c r="D391" s="1"/>
      <c r="F391" s="1"/>
      <c r="H391" s="1"/>
      <c r="L391" s="1"/>
      <c r="N391" s="1"/>
    </row>
    <row r="392" spans="4:14" x14ac:dyDescent="0.25">
      <c r="D392" s="1"/>
      <c r="F392" s="1"/>
      <c r="H392" s="1"/>
      <c r="L392" s="1"/>
      <c r="N392" s="1"/>
    </row>
    <row r="393" spans="4:14" x14ac:dyDescent="0.25">
      <c r="D393" s="1"/>
      <c r="F393" s="1"/>
      <c r="H393" s="1"/>
      <c r="L393" s="1"/>
      <c r="N393" s="1"/>
    </row>
    <row r="394" spans="4:14" x14ac:dyDescent="0.25">
      <c r="D394" s="1"/>
      <c r="F394" s="1"/>
      <c r="H394" s="1"/>
      <c r="L394" s="1"/>
      <c r="N394" s="1"/>
    </row>
    <row r="395" spans="4:14" x14ac:dyDescent="0.25">
      <c r="D395" s="1"/>
      <c r="F395" s="1"/>
      <c r="H395" s="1"/>
      <c r="J395" s="1"/>
      <c r="N395" s="1"/>
    </row>
    <row r="396" spans="4:14" x14ac:dyDescent="0.25">
      <c r="D396" s="1"/>
      <c r="F396" s="1"/>
      <c r="H396" s="1"/>
      <c r="J396" s="1"/>
      <c r="N396" s="1"/>
    </row>
    <row r="397" spans="4:14" x14ac:dyDescent="0.25">
      <c r="D397" s="1"/>
      <c r="F397" s="1"/>
      <c r="H397" s="1"/>
      <c r="J397" s="1"/>
      <c r="N397" s="1"/>
    </row>
    <row r="398" spans="4:14" x14ac:dyDescent="0.25">
      <c r="D398" s="1"/>
      <c r="F398" s="1"/>
      <c r="H398" s="1"/>
      <c r="J398" s="1"/>
      <c r="N398" s="1"/>
    </row>
    <row r="399" spans="4:14" x14ac:dyDescent="0.25">
      <c r="D399" s="1"/>
      <c r="F399" s="1"/>
      <c r="H399" s="1"/>
      <c r="J399" s="1"/>
      <c r="N399" s="1"/>
    </row>
    <row r="400" spans="4:14" x14ac:dyDescent="0.25">
      <c r="D400" s="1"/>
      <c r="F400" s="1"/>
      <c r="H400" s="1"/>
      <c r="J400" s="1"/>
      <c r="N400" s="1"/>
    </row>
    <row r="401" spans="4:14" x14ac:dyDescent="0.25">
      <c r="D401" s="1"/>
      <c r="F401" s="1"/>
      <c r="H401" s="1"/>
      <c r="J401" s="1"/>
      <c r="N401" s="1"/>
    </row>
    <row r="402" spans="4:14" x14ac:dyDescent="0.25">
      <c r="D402" s="1"/>
      <c r="F402" s="1"/>
      <c r="H402" s="1"/>
      <c r="J402" s="1"/>
      <c r="N402" s="1"/>
    </row>
    <row r="403" spans="4:14" x14ac:dyDescent="0.25">
      <c r="D403" s="1"/>
      <c r="F403" s="1"/>
      <c r="H403" s="1"/>
      <c r="J403" s="1"/>
      <c r="N403" s="1"/>
    </row>
    <row r="404" spans="4:14" x14ac:dyDescent="0.25">
      <c r="D404" s="1"/>
      <c r="F404" s="1"/>
      <c r="H404" s="1"/>
      <c r="J404" s="1"/>
      <c r="N404" s="1"/>
    </row>
    <row r="405" spans="4:14" x14ac:dyDescent="0.25">
      <c r="D405" s="1"/>
      <c r="F405" s="1"/>
      <c r="H405" s="1"/>
      <c r="J405" s="1"/>
      <c r="N405" s="1"/>
    </row>
    <row r="406" spans="4:14" x14ac:dyDescent="0.25">
      <c r="D406" s="1"/>
      <c r="F406" s="1"/>
      <c r="H406" s="1"/>
      <c r="J406" s="1"/>
      <c r="N406" s="1"/>
    </row>
    <row r="407" spans="4:14" x14ac:dyDescent="0.25">
      <c r="D407" s="1"/>
      <c r="F407" s="1"/>
      <c r="H407" s="1"/>
      <c r="J407" s="1"/>
      <c r="N407" s="1"/>
    </row>
    <row r="408" spans="4:14" x14ac:dyDescent="0.25">
      <c r="D408" s="1"/>
      <c r="F408" s="1"/>
      <c r="H408" s="1"/>
      <c r="J408" s="1"/>
      <c r="N408" s="1"/>
    </row>
    <row r="409" spans="4:14" x14ac:dyDescent="0.25">
      <c r="D409" s="1"/>
      <c r="F409" s="1"/>
      <c r="H409" s="1"/>
      <c r="J409" s="1"/>
      <c r="N409" s="1"/>
    </row>
    <row r="410" spans="4:14" x14ac:dyDescent="0.25">
      <c r="D410" s="1"/>
      <c r="F410" s="1"/>
      <c r="H410" s="1"/>
      <c r="N410" s="1"/>
    </row>
    <row r="411" spans="4:14" x14ac:dyDescent="0.25">
      <c r="D411" s="1"/>
      <c r="F411" s="1"/>
      <c r="H411" s="1"/>
      <c r="N411" s="1"/>
    </row>
    <row r="412" spans="4:14" x14ac:dyDescent="0.25">
      <c r="D412" s="1"/>
      <c r="F412" s="1"/>
      <c r="H412" s="1"/>
      <c r="N412" s="1"/>
    </row>
    <row r="413" spans="4:14" x14ac:dyDescent="0.25">
      <c r="D413" s="1"/>
      <c r="F413" s="1"/>
      <c r="H413" s="1"/>
      <c r="N413" s="1"/>
    </row>
    <row r="414" spans="4:14" x14ac:dyDescent="0.25">
      <c r="D414" s="1"/>
      <c r="F414" s="1"/>
      <c r="H414" s="1"/>
    </row>
    <row r="415" spans="4:14" x14ac:dyDescent="0.25">
      <c r="D415" s="1"/>
      <c r="F415" s="1"/>
      <c r="H415" s="1"/>
      <c r="L415" s="1"/>
      <c r="N415" s="1"/>
    </row>
    <row r="416" spans="4:14" x14ac:dyDescent="0.25">
      <c r="D416" s="1"/>
      <c r="F416" s="1"/>
      <c r="H416" s="1"/>
      <c r="L416" s="1"/>
      <c r="N416" s="1"/>
    </row>
    <row r="417" spans="4:14" x14ac:dyDescent="0.25">
      <c r="D417" s="1"/>
      <c r="F417" s="1"/>
      <c r="H417" s="1"/>
      <c r="L417" s="1"/>
      <c r="N417" s="1"/>
    </row>
    <row r="418" spans="4:14" x14ac:dyDescent="0.25">
      <c r="D418" s="1"/>
      <c r="F418" s="1"/>
      <c r="H418" s="1"/>
      <c r="L418" s="1"/>
      <c r="N418" s="1"/>
    </row>
    <row r="419" spans="4:14" x14ac:dyDescent="0.25">
      <c r="D419" s="1"/>
      <c r="F419" s="1"/>
      <c r="H419" s="1"/>
      <c r="L419" s="1"/>
      <c r="N419" s="1"/>
    </row>
    <row r="420" spans="4:14" x14ac:dyDescent="0.25">
      <c r="D420" s="1"/>
      <c r="F420" s="1"/>
      <c r="H420" s="1"/>
      <c r="L420" s="1"/>
      <c r="N420" s="1"/>
    </row>
    <row r="421" spans="4:14" x14ac:dyDescent="0.25">
      <c r="F421" s="1"/>
      <c r="H421" s="1"/>
      <c r="L421" s="1"/>
      <c r="N421" s="1"/>
    </row>
    <row r="422" spans="4:14" x14ac:dyDescent="0.25">
      <c r="F422" s="1"/>
      <c r="H422" s="1"/>
      <c r="L422" s="1"/>
      <c r="N422" s="1"/>
    </row>
    <row r="423" spans="4:14" x14ac:dyDescent="0.25">
      <c r="D423" s="1"/>
      <c r="F423" s="1"/>
      <c r="H423" s="1"/>
      <c r="L423" s="1"/>
      <c r="N423" s="1"/>
    </row>
    <row r="424" spans="4:14" x14ac:dyDescent="0.25">
      <c r="F424" s="1"/>
      <c r="H424" s="1"/>
      <c r="L424" s="1"/>
      <c r="N424" s="1"/>
    </row>
    <row r="425" spans="4:14" x14ac:dyDescent="0.25">
      <c r="D425" s="1"/>
      <c r="F425" s="1"/>
      <c r="H425" s="1"/>
      <c r="L425" s="1"/>
      <c r="N425" s="1"/>
    </row>
    <row r="426" spans="4:14" x14ac:dyDescent="0.25">
      <c r="F426" s="1"/>
      <c r="H426" s="1"/>
      <c r="L426" s="1"/>
      <c r="N426" s="1"/>
    </row>
    <row r="427" spans="4:14" x14ac:dyDescent="0.25">
      <c r="F427" s="1"/>
      <c r="H427" s="1"/>
      <c r="L427" s="1"/>
      <c r="N427" s="1"/>
    </row>
    <row r="428" spans="4:14" x14ac:dyDescent="0.25">
      <c r="D428" s="1"/>
      <c r="F428" s="1"/>
      <c r="H428" s="1"/>
      <c r="L428" s="1"/>
      <c r="N428" s="1"/>
    </row>
    <row r="429" spans="4:14" x14ac:dyDescent="0.25">
      <c r="F429" s="1"/>
      <c r="H429" s="1"/>
      <c r="L429" s="1"/>
      <c r="N429" s="1"/>
    </row>
    <row r="430" spans="4:14" x14ac:dyDescent="0.25">
      <c r="D430" s="1"/>
      <c r="F430" s="1"/>
      <c r="H430" s="1"/>
      <c r="N430" s="1"/>
    </row>
    <row r="431" spans="4:14" x14ac:dyDescent="0.25">
      <c r="F431" s="1"/>
      <c r="H431" s="1"/>
    </row>
    <row r="432" spans="4:14" x14ac:dyDescent="0.25">
      <c r="F432" s="1"/>
      <c r="H432" s="1"/>
      <c r="N432" s="1"/>
    </row>
    <row r="433" spans="4:14" x14ac:dyDescent="0.25">
      <c r="D433" s="1"/>
      <c r="F433" s="1"/>
      <c r="H433" s="1"/>
      <c r="N433" s="1"/>
    </row>
    <row r="434" spans="4:14" x14ac:dyDescent="0.25">
      <c r="F434" s="1"/>
      <c r="H434" s="1"/>
    </row>
    <row r="435" spans="4:14" x14ac:dyDescent="0.25">
      <c r="D435" s="1"/>
      <c r="F435" s="1"/>
      <c r="H435" s="1"/>
      <c r="N435" s="1"/>
    </row>
    <row r="436" spans="4:14" x14ac:dyDescent="0.25">
      <c r="D436" s="1"/>
      <c r="F436" s="1"/>
      <c r="H436" s="1"/>
      <c r="N436" s="1"/>
    </row>
    <row r="437" spans="4:14" x14ac:dyDescent="0.25">
      <c r="F437" s="1"/>
      <c r="H437" s="1"/>
      <c r="N437" s="1"/>
    </row>
    <row r="438" spans="4:14" x14ac:dyDescent="0.25">
      <c r="D438" s="1"/>
      <c r="F438" s="1"/>
      <c r="H438" s="1"/>
      <c r="N438" s="1"/>
    </row>
    <row r="439" spans="4:14" x14ac:dyDescent="0.25">
      <c r="H439" s="1"/>
    </row>
    <row r="440" spans="4:14" x14ac:dyDescent="0.25">
      <c r="D440" s="1"/>
      <c r="F440" s="1"/>
      <c r="H440" s="1"/>
      <c r="N440" s="1"/>
    </row>
    <row r="441" spans="4:14" x14ac:dyDescent="0.25">
      <c r="D441" s="1"/>
      <c r="F441" s="1"/>
      <c r="H441" s="1"/>
      <c r="N441" s="1"/>
    </row>
    <row r="442" spans="4:14" x14ac:dyDescent="0.25">
      <c r="D442" s="1"/>
      <c r="F442" s="1"/>
      <c r="H442" s="1"/>
      <c r="N442" s="1"/>
    </row>
    <row r="443" spans="4:14" x14ac:dyDescent="0.25">
      <c r="D443" s="1"/>
      <c r="F443" s="1"/>
      <c r="H443" s="1"/>
      <c r="N443" s="1"/>
    </row>
    <row r="444" spans="4:14" x14ac:dyDescent="0.25">
      <c r="F444" s="1"/>
      <c r="H444" s="1"/>
    </row>
    <row r="445" spans="4:14" x14ac:dyDescent="0.25">
      <c r="D445" s="1"/>
      <c r="F445" s="1"/>
      <c r="H445" s="1"/>
      <c r="N445" s="1"/>
    </row>
    <row r="446" spans="4:14" x14ac:dyDescent="0.25">
      <c r="D446" s="1"/>
      <c r="F446" s="1"/>
      <c r="H446" s="1"/>
      <c r="N446" s="1"/>
    </row>
    <row r="447" spans="4:14" x14ac:dyDescent="0.25">
      <c r="D447" s="1"/>
      <c r="F447" s="1"/>
      <c r="H447" s="1"/>
      <c r="N447" s="1"/>
    </row>
    <row r="448" spans="4:14" x14ac:dyDescent="0.25">
      <c r="D448" s="1"/>
      <c r="F448" s="1"/>
      <c r="H448" s="1"/>
      <c r="N448" s="1"/>
    </row>
    <row r="449" spans="4:14" x14ac:dyDescent="0.25">
      <c r="D449" s="1"/>
      <c r="F449" s="1"/>
      <c r="H449" s="1"/>
      <c r="N449" s="1"/>
    </row>
    <row r="450" spans="4:14" x14ac:dyDescent="0.25">
      <c r="D450" s="1"/>
      <c r="F450" s="1"/>
      <c r="H450" s="1"/>
      <c r="N450" s="1"/>
    </row>
    <row r="451" spans="4:14" x14ac:dyDescent="0.25">
      <c r="D451" s="1"/>
      <c r="F451" s="1"/>
      <c r="H451" s="1"/>
      <c r="N451" s="1"/>
    </row>
    <row r="452" spans="4:14" x14ac:dyDescent="0.25">
      <c r="D452" s="1"/>
      <c r="F452" s="1"/>
      <c r="H452" s="1"/>
      <c r="N452" s="1"/>
    </row>
    <row r="453" spans="4:14" x14ac:dyDescent="0.25">
      <c r="D453" s="1"/>
      <c r="F453" s="1"/>
      <c r="H453" s="1"/>
      <c r="N453" s="1"/>
    </row>
    <row r="454" spans="4:14" x14ac:dyDescent="0.25">
      <c r="D454" s="1"/>
      <c r="F454" s="1"/>
      <c r="H454" s="1"/>
      <c r="N454" s="1"/>
    </row>
    <row r="455" spans="4:14" x14ac:dyDescent="0.25">
      <c r="D455" s="1"/>
      <c r="F455" s="1"/>
      <c r="H455" s="1"/>
      <c r="N455" s="1"/>
    </row>
    <row r="456" spans="4:14" x14ac:dyDescent="0.25">
      <c r="D456" s="1"/>
      <c r="F456" s="1"/>
      <c r="H456" s="1"/>
      <c r="N456" s="1"/>
    </row>
    <row r="457" spans="4:14" x14ac:dyDescent="0.25">
      <c r="D457" s="1"/>
      <c r="F457" s="1"/>
      <c r="H457" s="1"/>
      <c r="N457" s="1"/>
    </row>
    <row r="458" spans="4:14" x14ac:dyDescent="0.25">
      <c r="D458" s="1"/>
      <c r="F458" s="1"/>
      <c r="H458" s="1"/>
      <c r="N458" s="1"/>
    </row>
    <row r="459" spans="4:14" x14ac:dyDescent="0.25">
      <c r="D459" s="1"/>
      <c r="F459" s="1"/>
      <c r="H459" s="1"/>
      <c r="N459" s="1"/>
    </row>
    <row r="460" spans="4:14" x14ac:dyDescent="0.25">
      <c r="D460" s="1"/>
      <c r="F460" s="1"/>
      <c r="H460" s="1"/>
      <c r="N460" s="1"/>
    </row>
    <row r="461" spans="4:14" x14ac:dyDescent="0.25">
      <c r="D461" s="1"/>
      <c r="F461" s="1"/>
      <c r="H461" s="1"/>
      <c r="N461" s="1"/>
    </row>
    <row r="462" spans="4:14" x14ac:dyDescent="0.25">
      <c r="D462" s="1"/>
      <c r="F462" s="1"/>
      <c r="H462" s="1"/>
      <c r="N462" s="1"/>
    </row>
    <row r="463" spans="4:14" x14ac:dyDescent="0.25">
      <c r="D463" s="1"/>
      <c r="F463" s="1"/>
      <c r="H463" s="1"/>
      <c r="N463" s="1"/>
    </row>
    <row r="464" spans="4:14" x14ac:dyDescent="0.25">
      <c r="D464" s="1"/>
      <c r="F464" s="1"/>
      <c r="H464" s="1"/>
      <c r="N464" s="1"/>
    </row>
    <row r="465" spans="4:14" x14ac:dyDescent="0.25">
      <c r="D465" s="1"/>
      <c r="F465" s="1"/>
      <c r="H465" s="1"/>
      <c r="J465" s="1"/>
      <c r="N465" s="1"/>
    </row>
    <row r="466" spans="4:14" x14ac:dyDescent="0.25">
      <c r="D466" s="1"/>
      <c r="F466" s="1"/>
      <c r="H466" s="1"/>
      <c r="J466" s="1"/>
      <c r="N466" s="1"/>
    </row>
    <row r="467" spans="4:14" x14ac:dyDescent="0.25">
      <c r="D467" s="1"/>
      <c r="F467" s="1"/>
      <c r="H467" s="1"/>
      <c r="J467" s="1"/>
      <c r="N467" s="1"/>
    </row>
    <row r="468" spans="4:14" x14ac:dyDescent="0.25">
      <c r="D468" s="1"/>
      <c r="F468" s="1"/>
      <c r="H468" s="1"/>
      <c r="J468" s="1"/>
      <c r="N468" s="1"/>
    </row>
    <row r="469" spans="4:14" x14ac:dyDescent="0.25">
      <c r="D469" s="1"/>
      <c r="F469" s="1"/>
      <c r="H469" s="1"/>
      <c r="J469" s="1"/>
      <c r="N469" s="1"/>
    </row>
    <row r="470" spans="4:14" x14ac:dyDescent="0.25">
      <c r="D470" s="1"/>
      <c r="F470" s="1"/>
      <c r="H470" s="1"/>
      <c r="J470" s="1"/>
      <c r="N470" s="1"/>
    </row>
    <row r="471" spans="4:14" x14ac:dyDescent="0.25">
      <c r="D471" s="1"/>
      <c r="F471" s="1"/>
      <c r="H471" s="1"/>
      <c r="J471" s="1"/>
      <c r="N471" s="1"/>
    </row>
    <row r="472" spans="4:14" x14ac:dyDescent="0.25">
      <c r="D472" s="1"/>
      <c r="F472" s="1"/>
      <c r="H472" s="1"/>
      <c r="J472" s="1"/>
      <c r="N472" s="1"/>
    </row>
    <row r="473" spans="4:14" x14ac:dyDescent="0.25">
      <c r="D473" s="1"/>
      <c r="F473" s="1"/>
      <c r="H473" s="1"/>
      <c r="J473" s="1"/>
      <c r="N473" s="1"/>
    </row>
    <row r="474" spans="4:14" x14ac:dyDescent="0.25">
      <c r="D474" s="1"/>
      <c r="F474" s="1"/>
      <c r="H474" s="1"/>
      <c r="J474" s="1"/>
      <c r="N474" s="1"/>
    </row>
    <row r="475" spans="4:14" x14ac:dyDescent="0.25">
      <c r="D475" s="1"/>
      <c r="J475" s="1"/>
      <c r="N475" s="1"/>
    </row>
    <row r="476" spans="4:14" x14ac:dyDescent="0.25">
      <c r="D476" s="1"/>
      <c r="J476" s="1"/>
      <c r="N476" s="1"/>
    </row>
    <row r="477" spans="4:14" x14ac:dyDescent="0.25">
      <c r="D477" s="1"/>
      <c r="J477" s="1"/>
      <c r="N477" s="1"/>
    </row>
    <row r="478" spans="4:14" x14ac:dyDescent="0.25">
      <c r="D478" s="1"/>
      <c r="J478" s="1"/>
      <c r="N478" s="1"/>
    </row>
    <row r="479" spans="4:14" x14ac:dyDescent="0.25">
      <c r="D479" s="1"/>
      <c r="J479" s="1"/>
      <c r="N479" s="1"/>
    </row>
    <row r="480" spans="4:14" x14ac:dyDescent="0.25">
      <c r="D480" s="1"/>
      <c r="J480" s="1"/>
      <c r="L480" s="1"/>
      <c r="N480" s="1"/>
    </row>
    <row r="481" spans="4:14" x14ac:dyDescent="0.25">
      <c r="D481" s="1"/>
      <c r="J481" s="1"/>
      <c r="L481" s="1"/>
      <c r="N481" s="1"/>
    </row>
    <row r="482" spans="4:14" x14ac:dyDescent="0.25">
      <c r="D482" s="1"/>
      <c r="J482" s="1"/>
      <c r="L482" s="1"/>
      <c r="N482" s="1"/>
    </row>
    <row r="483" spans="4:14" x14ac:dyDescent="0.25">
      <c r="D483" s="1"/>
      <c r="J483" s="1"/>
      <c r="L483" s="1"/>
      <c r="N483" s="1"/>
    </row>
    <row r="484" spans="4:14" x14ac:dyDescent="0.25">
      <c r="D484" s="1"/>
      <c r="J484" s="1"/>
      <c r="L484" s="1"/>
      <c r="N484" s="1"/>
    </row>
    <row r="485" spans="4:14" x14ac:dyDescent="0.25">
      <c r="D485" s="1"/>
      <c r="F485" s="1"/>
      <c r="H485" s="1"/>
      <c r="J485" s="1"/>
      <c r="L485" s="1"/>
      <c r="N485" s="1"/>
    </row>
    <row r="486" spans="4:14" x14ac:dyDescent="0.25">
      <c r="D486" s="1"/>
      <c r="F486" s="1"/>
      <c r="H486" s="1"/>
      <c r="J486" s="1"/>
      <c r="L486" s="1"/>
      <c r="N486" s="1"/>
    </row>
    <row r="487" spans="4:14" x14ac:dyDescent="0.25">
      <c r="D487" s="1"/>
      <c r="F487" s="1"/>
      <c r="H487" s="1"/>
      <c r="J487" s="1"/>
      <c r="L487" s="1"/>
      <c r="N487" s="1"/>
    </row>
    <row r="488" spans="4:14" x14ac:dyDescent="0.25">
      <c r="D488" s="1"/>
      <c r="F488" s="1"/>
      <c r="H488" s="1"/>
      <c r="J488" s="1"/>
      <c r="L488" s="1"/>
      <c r="N488" s="1"/>
    </row>
    <row r="489" spans="4:14" x14ac:dyDescent="0.25">
      <c r="D489" s="1"/>
      <c r="F489" s="1"/>
      <c r="H489" s="1"/>
      <c r="J489" s="1"/>
      <c r="L489" s="1"/>
      <c r="N489" s="1"/>
    </row>
    <row r="490" spans="4:14" x14ac:dyDescent="0.25">
      <c r="D490" s="1"/>
      <c r="F490" s="1"/>
      <c r="H490" s="1"/>
      <c r="L490" s="1"/>
      <c r="N490" s="1"/>
    </row>
    <row r="491" spans="4:14" x14ac:dyDescent="0.25">
      <c r="D491" s="1"/>
      <c r="F491" s="1"/>
      <c r="H491" s="1"/>
      <c r="L491" s="1"/>
      <c r="N491" s="1"/>
    </row>
    <row r="492" spans="4:14" x14ac:dyDescent="0.25">
      <c r="D492" s="1"/>
      <c r="F492" s="1"/>
      <c r="H492" s="1"/>
      <c r="L492" s="1"/>
      <c r="N492" s="1"/>
    </row>
    <row r="493" spans="4:14" x14ac:dyDescent="0.25">
      <c r="D493" s="1"/>
      <c r="F493" s="1"/>
      <c r="H493" s="1"/>
      <c r="L493" s="1"/>
      <c r="N493" s="1"/>
    </row>
    <row r="494" spans="4:14" x14ac:dyDescent="0.25">
      <c r="D494" s="1"/>
      <c r="F494" s="1"/>
      <c r="H494" s="1"/>
      <c r="L494" s="1"/>
      <c r="N494" s="1"/>
    </row>
    <row r="495" spans="4:14" x14ac:dyDescent="0.25">
      <c r="D495" s="1"/>
      <c r="F495" s="1"/>
      <c r="H495" s="1"/>
      <c r="N495" s="1"/>
    </row>
    <row r="496" spans="4:14" x14ac:dyDescent="0.25">
      <c r="D496" s="1"/>
      <c r="F496" s="1"/>
      <c r="H496" s="1"/>
      <c r="N496" s="1"/>
    </row>
    <row r="497" spans="4:14" x14ac:dyDescent="0.25">
      <c r="D497" s="1"/>
      <c r="F497" s="1"/>
      <c r="H497" s="1"/>
      <c r="N497" s="1"/>
    </row>
    <row r="498" spans="4:14" x14ac:dyDescent="0.25">
      <c r="D498" s="1"/>
      <c r="F498" s="1"/>
      <c r="H498" s="1"/>
      <c r="N498" s="1"/>
    </row>
    <row r="499" spans="4:14" x14ac:dyDescent="0.25">
      <c r="D499" s="1"/>
      <c r="F499" s="1"/>
      <c r="H499" s="1"/>
      <c r="N499" s="1"/>
    </row>
    <row r="500" spans="4:14" x14ac:dyDescent="0.25">
      <c r="D500" s="1"/>
      <c r="F500" s="1"/>
      <c r="H500" s="1"/>
      <c r="N500" s="1"/>
    </row>
    <row r="501" spans="4:14" x14ac:dyDescent="0.25">
      <c r="D501" s="1"/>
      <c r="F501" s="1"/>
      <c r="H501" s="1"/>
      <c r="N501" s="1"/>
    </row>
    <row r="502" spans="4:14" x14ac:dyDescent="0.25">
      <c r="D502" s="1"/>
      <c r="F502" s="1"/>
      <c r="H502" s="1"/>
      <c r="N502" s="1"/>
    </row>
    <row r="503" spans="4:14" x14ac:dyDescent="0.25">
      <c r="D503" s="1"/>
      <c r="F503" s="1"/>
      <c r="H503" s="1"/>
      <c r="N503" s="1"/>
    </row>
    <row r="504" spans="4:14" x14ac:dyDescent="0.25">
      <c r="D504" s="1"/>
      <c r="F504" s="1"/>
      <c r="H504" s="1"/>
      <c r="J504" s="1"/>
      <c r="N504" s="1"/>
    </row>
    <row r="505" spans="4:14" x14ac:dyDescent="0.25">
      <c r="D505" s="1"/>
      <c r="F505" s="1"/>
      <c r="H505" s="1"/>
      <c r="N505" s="1"/>
    </row>
    <row r="506" spans="4:14" x14ac:dyDescent="0.25">
      <c r="D506" s="1"/>
      <c r="F506" s="1"/>
      <c r="H506" s="1"/>
      <c r="N506" s="1"/>
    </row>
    <row r="507" spans="4:14" x14ac:dyDescent="0.25">
      <c r="F507" s="1"/>
      <c r="H507" s="1"/>
      <c r="N507" s="1"/>
    </row>
    <row r="508" spans="4:14" x14ac:dyDescent="0.25">
      <c r="D508" s="1"/>
      <c r="F508" s="1"/>
      <c r="H508" s="1"/>
      <c r="N508" s="1"/>
    </row>
    <row r="509" spans="4:14" x14ac:dyDescent="0.25">
      <c r="D509" s="1"/>
      <c r="F509" s="1"/>
      <c r="H509" s="1"/>
      <c r="J509" s="1"/>
      <c r="L509" s="1"/>
      <c r="N509" s="1"/>
    </row>
    <row r="510" spans="4:14" x14ac:dyDescent="0.25">
      <c r="D510" s="1"/>
      <c r="J510" s="1"/>
      <c r="N510" s="1"/>
    </row>
    <row r="511" spans="4:14" x14ac:dyDescent="0.25">
      <c r="D511" s="1"/>
      <c r="J511" s="1"/>
      <c r="N511" s="1"/>
    </row>
    <row r="512" spans="4:14" x14ac:dyDescent="0.25">
      <c r="D512" s="1"/>
      <c r="J512" s="1"/>
      <c r="N512" s="1"/>
    </row>
    <row r="513" spans="4:14" x14ac:dyDescent="0.25">
      <c r="D513" s="1"/>
      <c r="J513" s="1"/>
      <c r="N513" s="1"/>
    </row>
    <row r="514" spans="4:14" x14ac:dyDescent="0.25">
      <c r="D514" s="1"/>
      <c r="J514" s="1"/>
      <c r="L514" s="1"/>
      <c r="N514" s="1"/>
    </row>
    <row r="515" spans="4:14" x14ac:dyDescent="0.25">
      <c r="D515" s="1"/>
      <c r="J515" s="1"/>
      <c r="N515" s="1"/>
    </row>
    <row r="516" spans="4:14" x14ac:dyDescent="0.25">
      <c r="D516" s="1"/>
      <c r="J516" s="1"/>
      <c r="N516" s="1"/>
    </row>
    <row r="517" spans="4:14" x14ac:dyDescent="0.25">
      <c r="D517" s="1"/>
      <c r="J517" s="1"/>
      <c r="N517" s="1"/>
    </row>
    <row r="518" spans="4:14" x14ac:dyDescent="0.25">
      <c r="D518" s="1"/>
      <c r="J518" s="1"/>
      <c r="N518" s="1"/>
    </row>
    <row r="519" spans="4:14" x14ac:dyDescent="0.25">
      <c r="D519" s="1"/>
      <c r="J519" s="1"/>
      <c r="L519" s="1"/>
      <c r="N519" s="1"/>
    </row>
    <row r="520" spans="4:14" x14ac:dyDescent="0.25">
      <c r="D520" s="1"/>
      <c r="J520" s="1"/>
      <c r="N520" s="1"/>
    </row>
    <row r="521" spans="4:14" x14ac:dyDescent="0.25">
      <c r="D521" s="1"/>
      <c r="J521" s="1"/>
      <c r="N521" s="1"/>
    </row>
    <row r="522" spans="4:14" x14ac:dyDescent="0.25">
      <c r="D522" s="1"/>
      <c r="J522" s="1"/>
      <c r="N522" s="1"/>
    </row>
    <row r="523" spans="4:14" x14ac:dyDescent="0.25">
      <c r="D523" s="1"/>
      <c r="J523" s="1"/>
      <c r="N523" s="1"/>
    </row>
    <row r="524" spans="4:14" x14ac:dyDescent="0.25">
      <c r="D524" s="1"/>
      <c r="J524" s="1"/>
      <c r="N524" s="1"/>
    </row>
    <row r="525" spans="4:14" x14ac:dyDescent="0.25">
      <c r="D525" s="1"/>
      <c r="F525" s="1"/>
      <c r="H525" s="1"/>
      <c r="J525" s="1"/>
      <c r="N525" s="1"/>
    </row>
    <row r="526" spans="4:14" x14ac:dyDescent="0.25">
      <c r="D526" s="1"/>
      <c r="F526" s="1"/>
      <c r="H526" s="1"/>
      <c r="J526" s="1"/>
      <c r="N526" s="1"/>
    </row>
    <row r="527" spans="4:14" x14ac:dyDescent="0.25">
      <c r="D527" s="1"/>
      <c r="F527" s="1"/>
      <c r="H527" s="1"/>
      <c r="J527" s="1"/>
      <c r="N527" s="1"/>
    </row>
    <row r="528" spans="4:14" x14ac:dyDescent="0.25">
      <c r="D528" s="1"/>
      <c r="F528" s="1"/>
      <c r="H528" s="1"/>
      <c r="J528" s="1"/>
      <c r="N528" s="1"/>
    </row>
    <row r="529" spans="4:14" x14ac:dyDescent="0.25">
      <c r="D529" s="1"/>
      <c r="F529" s="1"/>
      <c r="H529" s="1"/>
      <c r="J529" s="1"/>
      <c r="N529" s="1"/>
    </row>
    <row r="530" spans="4:14" x14ac:dyDescent="0.25">
      <c r="D530" s="1"/>
      <c r="F530" s="1"/>
      <c r="H530" s="1"/>
      <c r="J530" s="1"/>
      <c r="N530" s="1"/>
    </row>
    <row r="531" spans="4:14" x14ac:dyDescent="0.25">
      <c r="D531" s="1"/>
      <c r="F531" s="1"/>
      <c r="H531" s="1"/>
      <c r="J531" s="1"/>
      <c r="N531" s="1"/>
    </row>
    <row r="532" spans="4:14" x14ac:dyDescent="0.25">
      <c r="D532" s="1"/>
      <c r="F532" s="1"/>
      <c r="H532" s="1"/>
      <c r="J532" s="1"/>
      <c r="N532" s="1"/>
    </row>
    <row r="533" spans="4:14" x14ac:dyDescent="0.25">
      <c r="D533" s="1"/>
      <c r="F533" s="1"/>
      <c r="H533" s="1"/>
      <c r="J533" s="1"/>
      <c r="N533" s="1"/>
    </row>
    <row r="534" spans="4:14" x14ac:dyDescent="0.25">
      <c r="D534" s="1"/>
      <c r="F534" s="1"/>
      <c r="H534" s="1"/>
      <c r="J534" s="1"/>
      <c r="N534" s="1"/>
    </row>
    <row r="535" spans="4:14" x14ac:dyDescent="0.25">
      <c r="D535" s="1"/>
      <c r="F535" s="1"/>
      <c r="H535" s="1"/>
      <c r="N535" s="1"/>
    </row>
    <row r="536" spans="4:14" x14ac:dyDescent="0.25">
      <c r="D536" s="1"/>
      <c r="F536" s="1"/>
      <c r="H536" s="1"/>
      <c r="N536" s="1"/>
    </row>
    <row r="537" spans="4:14" x14ac:dyDescent="0.25">
      <c r="D537" s="1"/>
      <c r="F537" s="1"/>
      <c r="H537" s="1"/>
      <c r="N537" s="1"/>
    </row>
    <row r="538" spans="4:14" x14ac:dyDescent="0.25">
      <c r="D538" s="1"/>
      <c r="F538" s="1"/>
      <c r="H538" s="1"/>
      <c r="N538" s="1"/>
    </row>
    <row r="539" spans="4:14" x14ac:dyDescent="0.25">
      <c r="D539" s="1"/>
      <c r="F539" s="1"/>
      <c r="H539" s="1"/>
      <c r="N539" s="1"/>
    </row>
    <row r="540" spans="4:14" x14ac:dyDescent="0.25">
      <c r="D540" s="1"/>
      <c r="F540" s="1"/>
      <c r="H540" s="1"/>
      <c r="J540" s="1"/>
      <c r="N540" s="1"/>
    </row>
    <row r="541" spans="4:14" x14ac:dyDescent="0.25">
      <c r="D541" s="1"/>
      <c r="F541" s="1"/>
      <c r="H541" s="1"/>
      <c r="J541" s="1"/>
      <c r="N541" s="1"/>
    </row>
    <row r="542" spans="4:14" x14ac:dyDescent="0.25">
      <c r="D542" s="1"/>
      <c r="F542" s="1"/>
      <c r="H542" s="1"/>
      <c r="J542" s="1"/>
      <c r="N542" s="1"/>
    </row>
    <row r="543" spans="4:14" x14ac:dyDescent="0.25">
      <c r="D543" s="1"/>
      <c r="F543" s="1"/>
      <c r="H543" s="1"/>
      <c r="J543" s="1"/>
      <c r="N543" s="1"/>
    </row>
    <row r="544" spans="4:14" x14ac:dyDescent="0.25">
      <c r="D544" s="1"/>
      <c r="F544" s="1"/>
      <c r="H544" s="1"/>
      <c r="J544" s="1"/>
      <c r="N544" s="1"/>
    </row>
    <row r="545" spans="4:14" x14ac:dyDescent="0.25">
      <c r="D545" s="1"/>
      <c r="F545" s="1"/>
      <c r="H545" s="1"/>
      <c r="J545" s="1"/>
      <c r="N545" s="1"/>
    </row>
    <row r="546" spans="4:14" x14ac:dyDescent="0.25">
      <c r="D546" s="1"/>
      <c r="F546" s="1"/>
      <c r="H546" s="1"/>
      <c r="J546" s="1"/>
      <c r="N546" s="1"/>
    </row>
    <row r="547" spans="4:14" x14ac:dyDescent="0.25">
      <c r="D547" s="1"/>
      <c r="F547" s="1"/>
      <c r="H547" s="1"/>
      <c r="J547" s="1"/>
      <c r="N547" s="1"/>
    </row>
    <row r="548" spans="4:14" x14ac:dyDescent="0.25">
      <c r="D548" s="1"/>
      <c r="F548" s="1"/>
      <c r="H548" s="1"/>
      <c r="J548" s="1"/>
      <c r="N548" s="1"/>
    </row>
    <row r="549" spans="4:14" x14ac:dyDescent="0.25">
      <c r="D549" s="1"/>
      <c r="F549" s="1"/>
      <c r="H549" s="1"/>
      <c r="J549" s="1"/>
      <c r="N549" s="1"/>
    </row>
    <row r="550" spans="4:14" x14ac:dyDescent="0.25">
      <c r="D550" s="1"/>
      <c r="F550" s="1"/>
      <c r="H550" s="1"/>
      <c r="J550" s="1"/>
      <c r="N550" s="1"/>
    </row>
    <row r="551" spans="4:14" x14ac:dyDescent="0.25">
      <c r="D551" s="1"/>
      <c r="F551" s="1"/>
      <c r="H551" s="1"/>
      <c r="J551" s="1"/>
      <c r="N551" s="1"/>
    </row>
    <row r="552" spans="4:14" x14ac:dyDescent="0.25">
      <c r="D552" s="1"/>
      <c r="F552" s="1"/>
      <c r="H552" s="1"/>
      <c r="J552" s="1"/>
      <c r="N552" s="1"/>
    </row>
    <row r="553" spans="4:14" x14ac:dyDescent="0.25">
      <c r="D553" s="1"/>
      <c r="F553" s="1"/>
      <c r="H553" s="1"/>
      <c r="J553" s="1"/>
      <c r="N553" s="1"/>
    </row>
    <row r="554" spans="4:14" x14ac:dyDescent="0.25">
      <c r="D554" s="1"/>
      <c r="F554" s="1"/>
      <c r="H554" s="1"/>
      <c r="J554" s="1"/>
      <c r="L554" s="1"/>
      <c r="N554" s="1"/>
    </row>
    <row r="555" spans="4:14" x14ac:dyDescent="0.25">
      <c r="D555" s="1"/>
      <c r="F555" s="1"/>
      <c r="H555" s="1"/>
      <c r="N555" s="1"/>
    </row>
    <row r="556" spans="4:14" x14ac:dyDescent="0.25">
      <c r="D556" s="1"/>
      <c r="F556" s="1"/>
      <c r="H556" s="1"/>
      <c r="N556" s="1"/>
    </row>
    <row r="557" spans="4:14" x14ac:dyDescent="0.25">
      <c r="D557" s="1"/>
      <c r="F557" s="1"/>
      <c r="H557" s="1"/>
      <c r="N557" s="1"/>
    </row>
    <row r="558" spans="4:14" x14ac:dyDescent="0.25">
      <c r="D558" s="1"/>
      <c r="F558" s="1"/>
      <c r="H558" s="1"/>
      <c r="N558" s="1"/>
    </row>
    <row r="559" spans="4:14" x14ac:dyDescent="0.25">
      <c r="D559" s="1"/>
      <c r="F559" s="1"/>
      <c r="H559" s="1"/>
      <c r="J559" s="1"/>
      <c r="L559" s="1"/>
      <c r="N559" s="1"/>
    </row>
    <row r="560" spans="4:14" x14ac:dyDescent="0.25">
      <c r="D560" s="1"/>
      <c r="L560" s="1"/>
      <c r="N560" s="1"/>
    </row>
    <row r="561" spans="4:14" x14ac:dyDescent="0.25">
      <c r="D561" s="1"/>
      <c r="L561" s="1"/>
      <c r="N561" s="1"/>
    </row>
    <row r="562" spans="4:14" x14ac:dyDescent="0.25">
      <c r="D562" s="1"/>
      <c r="L562" s="1"/>
      <c r="N562" s="1"/>
    </row>
    <row r="563" spans="4:14" x14ac:dyDescent="0.25">
      <c r="D563" s="1"/>
      <c r="L563" s="1"/>
      <c r="N563" s="1"/>
    </row>
    <row r="564" spans="4:14" x14ac:dyDescent="0.25">
      <c r="D564" s="1"/>
      <c r="J564" s="1"/>
      <c r="L564" s="1"/>
      <c r="N564" s="1"/>
    </row>
    <row r="565" spans="4:14" x14ac:dyDescent="0.25">
      <c r="D565" s="1"/>
      <c r="J565" s="1"/>
      <c r="L565" s="1"/>
      <c r="N565" s="1"/>
    </row>
    <row r="566" spans="4:14" x14ac:dyDescent="0.25">
      <c r="D566" s="1"/>
      <c r="J566" s="1"/>
      <c r="L566" s="1"/>
      <c r="N566" s="1"/>
    </row>
    <row r="567" spans="4:14" x14ac:dyDescent="0.25">
      <c r="D567" s="1"/>
      <c r="J567" s="1"/>
      <c r="L567" s="1"/>
      <c r="N567" s="1"/>
    </row>
    <row r="568" spans="4:14" x14ac:dyDescent="0.25">
      <c r="D568" s="1"/>
      <c r="J568" s="1"/>
      <c r="L568" s="1"/>
      <c r="N568" s="1"/>
    </row>
    <row r="569" spans="4:14" x14ac:dyDescent="0.25">
      <c r="D569" s="1"/>
      <c r="J569" s="1"/>
      <c r="L569" s="1"/>
      <c r="N569" s="1"/>
    </row>
    <row r="570" spans="4:14" x14ac:dyDescent="0.25">
      <c r="D570" s="1"/>
      <c r="J570" s="1"/>
      <c r="L570" s="1"/>
      <c r="N570" s="1"/>
    </row>
    <row r="571" spans="4:14" x14ac:dyDescent="0.25">
      <c r="D571" s="1"/>
      <c r="J571" s="1"/>
      <c r="L571" s="1"/>
      <c r="N571" s="1"/>
    </row>
    <row r="572" spans="4:14" x14ac:dyDescent="0.25">
      <c r="D572" s="1"/>
      <c r="J572" s="1"/>
      <c r="L572" s="1"/>
      <c r="N572" s="1"/>
    </row>
    <row r="573" spans="4:14" x14ac:dyDescent="0.25">
      <c r="D573" s="1"/>
      <c r="J573" s="1"/>
      <c r="L573" s="1"/>
      <c r="N573" s="1"/>
    </row>
    <row r="574" spans="4:14" x14ac:dyDescent="0.25">
      <c r="D574" s="1"/>
      <c r="J574" s="1"/>
      <c r="L574" s="1"/>
      <c r="N574" s="1"/>
    </row>
    <row r="575" spans="4:14" x14ac:dyDescent="0.25">
      <c r="D575" s="1"/>
      <c r="J575" s="1"/>
      <c r="N575" s="1"/>
    </row>
    <row r="576" spans="4:14" x14ac:dyDescent="0.25">
      <c r="D576" s="1"/>
      <c r="J576" s="1"/>
      <c r="N576" s="1"/>
    </row>
    <row r="577" spans="4:14" x14ac:dyDescent="0.25">
      <c r="D577" s="1"/>
      <c r="J577" s="1"/>
      <c r="N577" s="1"/>
    </row>
    <row r="578" spans="4:14" x14ac:dyDescent="0.25">
      <c r="D578" s="1"/>
      <c r="J578" s="1"/>
      <c r="N578" s="1"/>
    </row>
    <row r="579" spans="4:14" x14ac:dyDescent="0.25">
      <c r="D579" s="1"/>
      <c r="J579" s="1"/>
      <c r="L579" s="1"/>
      <c r="N579" s="1"/>
    </row>
    <row r="580" spans="4:14" x14ac:dyDescent="0.25">
      <c r="D580" s="1"/>
      <c r="F580" s="1"/>
      <c r="H580" s="1"/>
      <c r="N580" s="1"/>
    </row>
    <row r="581" spans="4:14" x14ac:dyDescent="0.25">
      <c r="H581" s="1"/>
    </row>
    <row r="582" spans="4:14" x14ac:dyDescent="0.25">
      <c r="F582" s="1"/>
    </row>
    <row r="583" spans="4:14" x14ac:dyDescent="0.25">
      <c r="D583" s="1"/>
      <c r="F583" s="1"/>
      <c r="H583" s="1"/>
      <c r="N583" s="1"/>
    </row>
    <row r="584" spans="4:14" x14ac:dyDescent="0.25">
      <c r="D584" s="1"/>
      <c r="L584" s="1"/>
      <c r="N584" s="1"/>
    </row>
    <row r="585" spans="4:14" x14ac:dyDescent="0.25">
      <c r="D585" s="1"/>
      <c r="F585" s="1"/>
      <c r="H585" s="1"/>
      <c r="L585" s="1"/>
      <c r="N585" s="1"/>
    </row>
    <row r="586" spans="4:14" x14ac:dyDescent="0.25">
      <c r="H586" s="1"/>
      <c r="L586" s="1"/>
      <c r="N586" s="1"/>
    </row>
    <row r="587" spans="4:14" x14ac:dyDescent="0.25">
      <c r="F587" s="1"/>
      <c r="L587" s="1"/>
      <c r="N587" s="1"/>
    </row>
    <row r="588" spans="4:14" x14ac:dyDescent="0.25">
      <c r="D588" s="1"/>
      <c r="F588" s="1"/>
      <c r="H588" s="1"/>
      <c r="L588" s="1"/>
      <c r="N588" s="1"/>
    </row>
    <row r="589" spans="4:14" x14ac:dyDescent="0.25">
      <c r="D589" s="1"/>
      <c r="L589" s="1"/>
    </row>
    <row r="590" spans="4:14" x14ac:dyDescent="0.25">
      <c r="D590" s="1"/>
      <c r="F590" s="1"/>
      <c r="H590" s="1"/>
      <c r="L590" s="1"/>
      <c r="N590" s="1"/>
    </row>
    <row r="591" spans="4:14" x14ac:dyDescent="0.25">
      <c r="D591" s="1"/>
      <c r="F591" s="1"/>
      <c r="H591" s="1"/>
      <c r="L591" s="1"/>
      <c r="N591" s="1"/>
    </row>
    <row r="592" spans="4:14" x14ac:dyDescent="0.25">
      <c r="D592" s="1"/>
      <c r="F592" s="1"/>
      <c r="H592" s="1"/>
      <c r="L592" s="1"/>
      <c r="N592" s="1"/>
    </row>
    <row r="593" spans="4:14" x14ac:dyDescent="0.25">
      <c r="D593" s="1"/>
      <c r="F593" s="1"/>
      <c r="H593" s="1"/>
      <c r="L593" s="1"/>
      <c r="N593" s="1"/>
    </row>
    <row r="594" spans="4:14" x14ac:dyDescent="0.25">
      <c r="D594" s="1"/>
      <c r="F594" s="1"/>
      <c r="H594" s="1"/>
      <c r="L594" s="1"/>
      <c r="N594" s="1"/>
    </row>
    <row r="595" spans="4:14" x14ac:dyDescent="0.25">
      <c r="D595" s="1"/>
      <c r="F595" s="1"/>
      <c r="H595" s="1"/>
      <c r="L595" s="1"/>
      <c r="N595" s="1"/>
    </row>
    <row r="596" spans="4:14" x14ac:dyDescent="0.25">
      <c r="D596" s="1"/>
      <c r="F596" s="1"/>
      <c r="H596" s="1"/>
      <c r="L596" s="1"/>
      <c r="N596" s="1"/>
    </row>
    <row r="597" spans="4:14" x14ac:dyDescent="0.25">
      <c r="D597" s="1"/>
      <c r="F597" s="1"/>
      <c r="H597" s="1"/>
      <c r="L597" s="1"/>
      <c r="N597" s="1"/>
    </row>
    <row r="598" spans="4:14" x14ac:dyDescent="0.25">
      <c r="D598" s="1"/>
      <c r="F598" s="1"/>
      <c r="H598" s="1"/>
      <c r="L598" s="1"/>
      <c r="N598" s="1"/>
    </row>
    <row r="599" spans="4:14" x14ac:dyDescent="0.25">
      <c r="D599" s="1"/>
      <c r="F599" s="1"/>
      <c r="H599" s="1"/>
      <c r="L599" s="1"/>
      <c r="N599" s="1"/>
    </row>
    <row r="600" spans="4:14" x14ac:dyDescent="0.25">
      <c r="D600" s="1"/>
      <c r="F600" s="1"/>
      <c r="H600" s="1"/>
      <c r="N600" s="1"/>
    </row>
    <row r="601" spans="4:14" x14ac:dyDescent="0.25">
      <c r="D601" s="1"/>
      <c r="F601" s="1"/>
      <c r="H601" s="1"/>
      <c r="N601" s="1"/>
    </row>
    <row r="602" spans="4:14" x14ac:dyDescent="0.25">
      <c r="D602" s="1"/>
      <c r="F602" s="1"/>
      <c r="H602" s="1"/>
      <c r="N602" s="1"/>
    </row>
    <row r="603" spans="4:14" x14ac:dyDescent="0.25">
      <c r="D603" s="1"/>
      <c r="F603" s="1"/>
      <c r="H603" s="1"/>
      <c r="N603" s="1"/>
    </row>
    <row r="604" spans="4:14" x14ac:dyDescent="0.25">
      <c r="D604" s="1"/>
      <c r="F604" s="1"/>
      <c r="H604" s="1"/>
      <c r="L604" s="1"/>
      <c r="N604" s="1"/>
    </row>
    <row r="605" spans="4:14" x14ac:dyDescent="0.25">
      <c r="D605" s="1"/>
      <c r="F605" s="1"/>
      <c r="H605" s="1"/>
      <c r="N605" s="1"/>
    </row>
    <row r="606" spans="4:14" x14ac:dyDescent="0.25">
      <c r="D606" s="1"/>
      <c r="F606" s="1"/>
      <c r="H606" s="1"/>
    </row>
    <row r="607" spans="4:14" x14ac:dyDescent="0.25">
      <c r="D607" s="1"/>
      <c r="H607" s="1"/>
      <c r="N607" s="1"/>
    </row>
    <row r="608" spans="4:14" x14ac:dyDescent="0.25">
      <c r="D608" s="1"/>
      <c r="F608" s="1"/>
      <c r="H608" s="1"/>
      <c r="N608" s="1"/>
    </row>
    <row r="609" spans="4:14" x14ac:dyDescent="0.25">
      <c r="D609" s="1"/>
      <c r="F609" s="1"/>
      <c r="H609" s="1"/>
      <c r="L609" s="1"/>
      <c r="N609" s="1"/>
    </row>
    <row r="610" spans="4:14" x14ac:dyDescent="0.25">
      <c r="D610" s="1"/>
      <c r="F610" s="1"/>
      <c r="H610" s="1"/>
      <c r="N610" s="1"/>
    </row>
    <row r="611" spans="4:14" x14ac:dyDescent="0.25">
      <c r="D611" s="1"/>
      <c r="F611" s="1"/>
      <c r="H611" s="1"/>
    </row>
    <row r="612" spans="4:14" x14ac:dyDescent="0.25">
      <c r="D612" s="1"/>
      <c r="H612" s="1"/>
      <c r="N612" s="1"/>
    </row>
    <row r="613" spans="4:14" x14ac:dyDescent="0.25">
      <c r="D613" s="1"/>
      <c r="F613" s="1"/>
      <c r="H613" s="1"/>
      <c r="N613" s="1"/>
    </row>
    <row r="614" spans="4:14" x14ac:dyDescent="0.25">
      <c r="D614" s="1"/>
      <c r="F614" s="1"/>
      <c r="H614" s="1"/>
    </row>
    <row r="615" spans="4:14" x14ac:dyDescent="0.25">
      <c r="D615" s="1"/>
      <c r="F615" s="1"/>
      <c r="H615" s="1"/>
      <c r="J615" s="1"/>
      <c r="N615" s="1"/>
    </row>
    <row r="616" spans="4:14" x14ac:dyDescent="0.25">
      <c r="D616" s="1"/>
      <c r="F616" s="1"/>
      <c r="H616" s="1"/>
      <c r="J616" s="1"/>
      <c r="N616" s="1"/>
    </row>
    <row r="617" spans="4:14" x14ac:dyDescent="0.25">
      <c r="D617" s="1"/>
      <c r="H617" s="1"/>
      <c r="J617" s="1"/>
      <c r="N617" s="1"/>
    </row>
    <row r="618" spans="4:14" x14ac:dyDescent="0.25">
      <c r="D618" s="1"/>
      <c r="F618" s="1"/>
      <c r="H618" s="1"/>
      <c r="J618" s="1"/>
      <c r="N618" s="1"/>
    </row>
    <row r="619" spans="4:14" x14ac:dyDescent="0.25">
      <c r="D619" s="1"/>
      <c r="F619" s="1"/>
      <c r="H619" s="1"/>
      <c r="J619" s="1"/>
    </row>
    <row r="620" spans="4:14" x14ac:dyDescent="0.25">
      <c r="D620" s="1"/>
      <c r="F620" s="1"/>
      <c r="H620" s="1"/>
      <c r="J620" s="1"/>
      <c r="N620" s="1"/>
    </row>
    <row r="621" spans="4:14" x14ac:dyDescent="0.25">
      <c r="D621" s="1"/>
      <c r="F621" s="1"/>
      <c r="H621" s="1"/>
      <c r="J621" s="1"/>
      <c r="N621" s="1"/>
    </row>
    <row r="622" spans="4:14" x14ac:dyDescent="0.25">
      <c r="D622" s="1"/>
      <c r="F622" s="1"/>
      <c r="H622" s="1"/>
      <c r="J622" s="1"/>
      <c r="N622" s="1"/>
    </row>
    <row r="623" spans="4:14" x14ac:dyDescent="0.25">
      <c r="D623" s="1"/>
      <c r="F623" s="1"/>
      <c r="H623" s="1"/>
      <c r="J623" s="1"/>
      <c r="N623" s="1"/>
    </row>
    <row r="624" spans="4:14" x14ac:dyDescent="0.25">
      <c r="D624" s="1"/>
      <c r="F624" s="1"/>
      <c r="H624" s="1"/>
      <c r="J624" s="1"/>
      <c r="N624" s="1"/>
    </row>
    <row r="625" spans="4:14" x14ac:dyDescent="0.25">
      <c r="D625" s="1"/>
      <c r="F625" s="1"/>
      <c r="H625" s="1"/>
      <c r="J625" s="1"/>
      <c r="N625" s="1"/>
    </row>
    <row r="626" spans="4:14" x14ac:dyDescent="0.25">
      <c r="D626" s="1"/>
      <c r="F626" s="1"/>
      <c r="H626" s="1"/>
      <c r="J626" s="1"/>
      <c r="N626" s="1"/>
    </row>
    <row r="627" spans="4:14" x14ac:dyDescent="0.25">
      <c r="D627" s="1"/>
      <c r="F627" s="1"/>
      <c r="H627" s="1"/>
      <c r="J627" s="1"/>
      <c r="N627" s="1"/>
    </row>
    <row r="628" spans="4:14" x14ac:dyDescent="0.25">
      <c r="D628" s="1"/>
      <c r="F628" s="1"/>
      <c r="H628" s="1"/>
      <c r="J628" s="1"/>
      <c r="N628" s="1"/>
    </row>
    <row r="629" spans="4:14" x14ac:dyDescent="0.25">
      <c r="D629" s="1"/>
      <c r="F629" s="1"/>
      <c r="H629" s="1"/>
      <c r="J629" s="1"/>
      <c r="N629" s="1"/>
    </row>
    <row r="630" spans="4:14" x14ac:dyDescent="0.25">
      <c r="D630" s="1"/>
      <c r="F630" s="1"/>
      <c r="H630" s="1"/>
      <c r="J630" s="1"/>
      <c r="L630" s="1"/>
      <c r="N630" s="1"/>
    </row>
    <row r="631" spans="4:14" x14ac:dyDescent="0.25">
      <c r="D631" s="1"/>
      <c r="F631" s="1"/>
      <c r="H631" s="1"/>
      <c r="J631" s="1"/>
      <c r="L631" s="1"/>
      <c r="N631" s="1"/>
    </row>
    <row r="632" spans="4:14" x14ac:dyDescent="0.25">
      <c r="D632" s="1"/>
      <c r="F632" s="1"/>
      <c r="H632" s="1"/>
      <c r="J632" s="1"/>
      <c r="L632" s="1"/>
      <c r="N632" s="1"/>
    </row>
    <row r="633" spans="4:14" x14ac:dyDescent="0.25">
      <c r="D633" s="1"/>
      <c r="F633" s="1"/>
      <c r="H633" s="1"/>
      <c r="J633" s="1"/>
      <c r="L633" s="1"/>
      <c r="N633" s="1"/>
    </row>
    <row r="634" spans="4:14" x14ac:dyDescent="0.25">
      <c r="D634" s="1"/>
      <c r="F634" s="1"/>
      <c r="H634" s="1"/>
      <c r="J634" s="1"/>
      <c r="L634" s="1"/>
      <c r="N634" s="1"/>
    </row>
    <row r="635" spans="4:14" x14ac:dyDescent="0.25">
      <c r="D635" s="1"/>
      <c r="F635" s="1"/>
      <c r="J635" s="1"/>
      <c r="L635" s="1"/>
      <c r="N635" s="1"/>
    </row>
    <row r="636" spans="4:14" x14ac:dyDescent="0.25">
      <c r="D636" s="1"/>
      <c r="F636" s="1"/>
      <c r="J636" s="1"/>
      <c r="L636" s="1"/>
      <c r="N636" s="1"/>
    </row>
    <row r="637" spans="4:14" x14ac:dyDescent="0.25">
      <c r="D637" s="1"/>
      <c r="F637" s="1"/>
      <c r="J637" s="1"/>
      <c r="L637" s="1"/>
      <c r="N637" s="1"/>
    </row>
    <row r="638" spans="4:14" x14ac:dyDescent="0.25">
      <c r="D638" s="1"/>
      <c r="F638" s="1"/>
      <c r="J638" s="1"/>
      <c r="L638" s="1"/>
      <c r="N638" s="1"/>
    </row>
    <row r="639" spans="4:14" x14ac:dyDescent="0.25">
      <c r="D639" s="1"/>
      <c r="F639" s="1"/>
      <c r="H639" s="1"/>
      <c r="J639" s="1"/>
      <c r="L639" s="1"/>
      <c r="N639" s="1"/>
    </row>
    <row r="640" spans="4:14" x14ac:dyDescent="0.25">
      <c r="D640" s="1"/>
      <c r="F640" s="1"/>
      <c r="H640" s="1"/>
      <c r="L640" s="1"/>
      <c r="N640" s="1"/>
    </row>
    <row r="641" spans="4:14" x14ac:dyDescent="0.25">
      <c r="D641" s="1"/>
      <c r="F641" s="1"/>
      <c r="H641" s="1"/>
      <c r="L641" s="1"/>
      <c r="N641" s="1"/>
    </row>
    <row r="642" spans="4:14" x14ac:dyDescent="0.25">
      <c r="D642" s="1"/>
      <c r="F642" s="1"/>
      <c r="H642" s="1"/>
      <c r="L642" s="1"/>
      <c r="N642" s="1"/>
    </row>
    <row r="643" spans="4:14" x14ac:dyDescent="0.25">
      <c r="D643" s="1"/>
      <c r="F643" s="1"/>
      <c r="H643" s="1"/>
      <c r="L643" s="1"/>
      <c r="N643" s="1"/>
    </row>
    <row r="644" spans="4:14" x14ac:dyDescent="0.25">
      <c r="D644" s="1"/>
      <c r="F644" s="1"/>
      <c r="H644" s="1"/>
      <c r="L644" s="1"/>
      <c r="N644" s="1"/>
    </row>
    <row r="645" spans="4:14" x14ac:dyDescent="0.25">
      <c r="D645" s="1"/>
      <c r="F645" s="1"/>
      <c r="H645" s="1"/>
      <c r="J645" s="1"/>
      <c r="N645" s="1"/>
    </row>
    <row r="646" spans="4:14" x14ac:dyDescent="0.25">
      <c r="D646" s="1"/>
      <c r="F646" s="1"/>
      <c r="H646" s="1"/>
      <c r="J646" s="1"/>
      <c r="N646" s="1"/>
    </row>
    <row r="647" spans="4:14" x14ac:dyDescent="0.25">
      <c r="D647" s="1"/>
      <c r="F647" s="1"/>
      <c r="H647" s="1"/>
      <c r="J647" s="1"/>
      <c r="N647" s="1"/>
    </row>
    <row r="648" spans="4:14" x14ac:dyDescent="0.25">
      <c r="D648" s="1"/>
      <c r="F648" s="1"/>
      <c r="H648" s="1"/>
      <c r="J648" s="1"/>
      <c r="N648" s="1"/>
    </row>
    <row r="649" spans="4:14" x14ac:dyDescent="0.25">
      <c r="D649" s="1"/>
      <c r="F649" s="1"/>
      <c r="H649" s="1"/>
      <c r="J649" s="1"/>
      <c r="N649" s="1"/>
    </row>
    <row r="650" spans="4:14" x14ac:dyDescent="0.25">
      <c r="D650" s="1"/>
      <c r="F650" s="1"/>
      <c r="H650" s="1"/>
      <c r="J650" s="1"/>
      <c r="N650" s="1"/>
    </row>
    <row r="651" spans="4:14" x14ac:dyDescent="0.25">
      <c r="D651" s="1"/>
      <c r="F651" s="1"/>
      <c r="H651" s="1"/>
      <c r="J651" s="1"/>
      <c r="N651" s="1"/>
    </row>
    <row r="652" spans="4:14" x14ac:dyDescent="0.25">
      <c r="D652" s="1"/>
      <c r="F652" s="1"/>
      <c r="H652" s="1"/>
      <c r="J652" s="1"/>
      <c r="N652" s="1"/>
    </row>
    <row r="653" spans="4:14" x14ac:dyDescent="0.25">
      <c r="D653" s="1"/>
      <c r="F653" s="1"/>
      <c r="H653" s="1"/>
      <c r="J653" s="1"/>
      <c r="N653" s="1"/>
    </row>
    <row r="654" spans="4:14" x14ac:dyDescent="0.25">
      <c r="D654" s="1"/>
      <c r="F654" s="1"/>
      <c r="H654" s="1"/>
      <c r="J654" s="1"/>
      <c r="N654" s="1"/>
    </row>
    <row r="655" spans="4:14" x14ac:dyDescent="0.25">
      <c r="D655" s="1"/>
      <c r="F655" s="1"/>
      <c r="H655" s="1"/>
      <c r="J655" s="1"/>
      <c r="L655" s="1"/>
      <c r="N655" s="1"/>
    </row>
    <row r="656" spans="4:14" x14ac:dyDescent="0.25">
      <c r="D656" s="1"/>
      <c r="F656" s="1"/>
      <c r="H656" s="1"/>
      <c r="J656" s="1"/>
      <c r="L656" s="1"/>
      <c r="N656" s="1"/>
    </row>
    <row r="657" spans="4:14" x14ac:dyDescent="0.25">
      <c r="D657" s="1"/>
      <c r="F657" s="1"/>
      <c r="H657" s="1"/>
      <c r="J657" s="1"/>
      <c r="L657" s="1"/>
      <c r="N657" s="1"/>
    </row>
    <row r="658" spans="4:14" x14ac:dyDescent="0.25">
      <c r="D658" s="1"/>
      <c r="F658" s="1"/>
      <c r="H658" s="1"/>
      <c r="J658" s="1"/>
      <c r="L658" s="1"/>
      <c r="N658" s="1"/>
    </row>
    <row r="659" spans="4:14" x14ac:dyDescent="0.25">
      <c r="D659" s="1"/>
      <c r="F659" s="1"/>
      <c r="H659" s="1"/>
      <c r="J659" s="1"/>
      <c r="L659" s="1"/>
      <c r="N659" s="1"/>
    </row>
    <row r="660" spans="4:14" x14ac:dyDescent="0.25">
      <c r="D660" s="1"/>
      <c r="F660" s="1"/>
      <c r="H660" s="1"/>
      <c r="L660" s="1"/>
      <c r="N660" s="1"/>
    </row>
    <row r="661" spans="4:14" x14ac:dyDescent="0.25">
      <c r="D661" s="1"/>
      <c r="F661" s="1"/>
      <c r="H661" s="1"/>
      <c r="L661" s="1"/>
      <c r="N661" s="1"/>
    </row>
    <row r="662" spans="4:14" x14ac:dyDescent="0.25">
      <c r="D662" s="1"/>
      <c r="F662" s="1"/>
      <c r="H662" s="1"/>
      <c r="L662" s="1"/>
      <c r="N662" s="1"/>
    </row>
    <row r="663" spans="4:14" x14ac:dyDescent="0.25">
      <c r="D663" s="1"/>
      <c r="F663" s="1"/>
      <c r="H663" s="1"/>
      <c r="L663" s="1"/>
      <c r="N663" s="1"/>
    </row>
    <row r="664" spans="4:14" x14ac:dyDescent="0.25">
      <c r="D664" s="1"/>
      <c r="F664" s="1"/>
      <c r="H664" s="1"/>
      <c r="L664" s="1"/>
      <c r="N664" s="1"/>
    </row>
    <row r="665" spans="4:14" x14ac:dyDescent="0.25">
      <c r="D665" s="1"/>
      <c r="F665" s="1"/>
      <c r="H665" s="1"/>
      <c r="L665" s="1"/>
      <c r="N665" s="1"/>
    </row>
    <row r="666" spans="4:14" x14ac:dyDescent="0.25">
      <c r="D666" s="1"/>
      <c r="F666" s="1"/>
      <c r="H666" s="1"/>
      <c r="L666" s="1"/>
      <c r="N666" s="1"/>
    </row>
    <row r="667" spans="4:14" x14ac:dyDescent="0.25">
      <c r="F667" s="1"/>
      <c r="H667" s="1"/>
      <c r="L667" s="1"/>
      <c r="N667" s="1"/>
    </row>
    <row r="668" spans="4:14" x14ac:dyDescent="0.25">
      <c r="D668" s="1"/>
      <c r="F668" s="1"/>
      <c r="H668" s="1"/>
      <c r="L668" s="1"/>
      <c r="N668" s="1"/>
    </row>
    <row r="669" spans="4:14" x14ac:dyDescent="0.25">
      <c r="H669" s="1"/>
      <c r="L669" s="1"/>
      <c r="N669" s="1"/>
    </row>
    <row r="670" spans="4:14" x14ac:dyDescent="0.25">
      <c r="D670" s="1"/>
      <c r="F670" s="1"/>
      <c r="H670" s="1"/>
      <c r="N670" s="1"/>
    </row>
    <row r="671" spans="4:14" x14ac:dyDescent="0.25">
      <c r="D671" s="1"/>
      <c r="F671" s="1"/>
      <c r="H671" s="1"/>
      <c r="N671" s="1"/>
    </row>
    <row r="672" spans="4:14" x14ac:dyDescent="0.25">
      <c r="D672" s="1"/>
      <c r="F672" s="1"/>
      <c r="H672" s="1"/>
      <c r="N672" s="1"/>
    </row>
    <row r="673" spans="4:14" x14ac:dyDescent="0.25">
      <c r="D673" s="1"/>
      <c r="F673" s="1"/>
      <c r="H673" s="1"/>
      <c r="N673" s="1"/>
    </row>
    <row r="674" spans="4:14" x14ac:dyDescent="0.25">
      <c r="D674" s="1"/>
      <c r="F674" s="1"/>
      <c r="H674" s="1"/>
      <c r="N674" s="1"/>
    </row>
    <row r="675" spans="4:14" x14ac:dyDescent="0.25">
      <c r="D675" s="1"/>
      <c r="F675" s="1"/>
      <c r="H675" s="1"/>
      <c r="L675" s="1"/>
      <c r="N675" s="1"/>
    </row>
    <row r="676" spans="4:14" x14ac:dyDescent="0.25">
      <c r="D676" s="1"/>
      <c r="F676" s="1"/>
      <c r="H676" s="1"/>
      <c r="L676" s="1"/>
      <c r="N676" s="1"/>
    </row>
    <row r="677" spans="4:14" x14ac:dyDescent="0.25">
      <c r="D677" s="1"/>
      <c r="F677" s="1"/>
      <c r="H677" s="1"/>
      <c r="L677" s="1"/>
      <c r="N677" s="1"/>
    </row>
    <row r="678" spans="4:14" x14ac:dyDescent="0.25">
      <c r="D678" s="1"/>
      <c r="F678" s="1"/>
      <c r="H678" s="1"/>
      <c r="L678" s="1"/>
      <c r="N678" s="1"/>
    </row>
    <row r="679" spans="4:14" x14ac:dyDescent="0.25">
      <c r="D679" s="1"/>
      <c r="F679" s="1"/>
      <c r="H679" s="1"/>
      <c r="L679" s="1"/>
      <c r="N679" s="1"/>
    </row>
    <row r="680" spans="4:14" x14ac:dyDescent="0.25">
      <c r="D680" s="1"/>
      <c r="F680" s="1"/>
      <c r="H680" s="1"/>
      <c r="L680" s="1"/>
      <c r="N680" s="1"/>
    </row>
    <row r="681" spans="4:14" x14ac:dyDescent="0.25">
      <c r="D681" s="1"/>
      <c r="F681" s="1"/>
      <c r="H681" s="1"/>
      <c r="L681" s="1"/>
      <c r="N681" s="1"/>
    </row>
    <row r="682" spans="4:14" x14ac:dyDescent="0.25">
      <c r="D682" s="1"/>
      <c r="F682" s="1"/>
      <c r="H682" s="1"/>
      <c r="L682" s="1"/>
      <c r="N682" s="1"/>
    </row>
    <row r="683" spans="4:14" x14ac:dyDescent="0.25">
      <c r="D683" s="1"/>
      <c r="F683" s="1"/>
      <c r="H683" s="1"/>
      <c r="L683" s="1"/>
      <c r="N683" s="1"/>
    </row>
    <row r="684" spans="4:14" x14ac:dyDescent="0.25">
      <c r="D684" s="1"/>
      <c r="F684" s="1"/>
      <c r="H684" s="1"/>
      <c r="L684" s="1"/>
      <c r="N684" s="1"/>
    </row>
    <row r="685" spans="4:14" x14ac:dyDescent="0.25">
      <c r="D685" s="1"/>
      <c r="F685" s="1"/>
      <c r="H685" s="1"/>
      <c r="J685" s="1"/>
      <c r="L685" s="1"/>
      <c r="N685" s="1"/>
    </row>
    <row r="686" spans="4:14" x14ac:dyDescent="0.25">
      <c r="D686" s="1"/>
      <c r="F686" s="1"/>
      <c r="H686" s="1"/>
      <c r="J686" s="1"/>
      <c r="L686" s="1"/>
      <c r="N686" s="1"/>
    </row>
    <row r="687" spans="4:14" x14ac:dyDescent="0.25">
      <c r="D687" s="1"/>
      <c r="F687" s="1"/>
      <c r="H687" s="1"/>
      <c r="J687" s="1"/>
      <c r="L687" s="1"/>
      <c r="N687" s="1"/>
    </row>
    <row r="688" spans="4:14" x14ac:dyDescent="0.25">
      <c r="D688" s="1"/>
      <c r="F688" s="1"/>
      <c r="H688" s="1"/>
      <c r="J688" s="1"/>
      <c r="L688" s="1"/>
      <c r="N688" s="1"/>
    </row>
    <row r="689" spans="4:14" x14ac:dyDescent="0.25">
      <c r="D689" s="1"/>
      <c r="F689" s="1"/>
      <c r="H689" s="1"/>
      <c r="J689" s="1"/>
      <c r="L689" s="1"/>
      <c r="N689" s="1"/>
    </row>
    <row r="690" spans="4:14" x14ac:dyDescent="0.25">
      <c r="D690" s="1"/>
      <c r="F690" s="1"/>
      <c r="H690" s="1"/>
      <c r="J690" s="1"/>
      <c r="N690" s="1"/>
    </row>
    <row r="691" spans="4:14" x14ac:dyDescent="0.25">
      <c r="D691" s="1"/>
      <c r="F691" s="1"/>
      <c r="H691" s="1"/>
      <c r="J691" s="1"/>
      <c r="N691" s="1"/>
    </row>
    <row r="692" spans="4:14" x14ac:dyDescent="0.25">
      <c r="D692" s="1"/>
      <c r="F692" s="1"/>
      <c r="H692" s="1"/>
      <c r="J692" s="1"/>
      <c r="N692" s="1"/>
    </row>
    <row r="693" spans="4:14" x14ac:dyDescent="0.25">
      <c r="D693" s="1"/>
      <c r="F693" s="1"/>
      <c r="H693" s="1"/>
      <c r="J693" s="1"/>
      <c r="N693" s="1"/>
    </row>
    <row r="694" spans="4:14" x14ac:dyDescent="0.25">
      <c r="D694" s="1"/>
      <c r="F694" s="1"/>
      <c r="H694" s="1"/>
      <c r="J694" s="1"/>
      <c r="N694" s="1"/>
    </row>
    <row r="695" spans="4:14" x14ac:dyDescent="0.25">
      <c r="D695" s="1"/>
      <c r="F695" s="1"/>
      <c r="H695" s="1"/>
      <c r="J695" s="1"/>
      <c r="N695" s="1"/>
    </row>
    <row r="696" spans="4:14" x14ac:dyDescent="0.25">
      <c r="D696" s="1"/>
      <c r="H696" s="1"/>
      <c r="J696" s="1"/>
      <c r="N696" s="1"/>
    </row>
    <row r="697" spans="4:14" x14ac:dyDescent="0.25">
      <c r="D697" s="1"/>
      <c r="F697" s="1"/>
      <c r="H697" s="1"/>
      <c r="J697" s="1"/>
      <c r="N697" s="1"/>
    </row>
    <row r="698" spans="4:14" x14ac:dyDescent="0.25">
      <c r="D698" s="1"/>
      <c r="F698" s="1"/>
      <c r="H698" s="1"/>
      <c r="J698" s="1"/>
      <c r="N698" s="1"/>
    </row>
    <row r="699" spans="4:14" x14ac:dyDescent="0.25">
      <c r="D699" s="1"/>
      <c r="F699" s="1"/>
      <c r="H699" s="1"/>
      <c r="J699" s="1"/>
      <c r="N699" s="1"/>
    </row>
    <row r="700" spans="4:14" x14ac:dyDescent="0.25">
      <c r="D700" s="1"/>
      <c r="F700" s="1"/>
      <c r="H700" s="1"/>
      <c r="J700" s="1"/>
      <c r="N700" s="1"/>
    </row>
    <row r="701" spans="4:14" x14ac:dyDescent="0.25">
      <c r="D701" s="1"/>
      <c r="H701" s="1"/>
      <c r="J701" s="1"/>
      <c r="N701" s="1"/>
    </row>
    <row r="702" spans="4:14" x14ac:dyDescent="0.25">
      <c r="D702" s="1"/>
      <c r="F702" s="1"/>
      <c r="H702" s="1"/>
      <c r="J702" s="1"/>
      <c r="N702" s="1"/>
    </row>
    <row r="703" spans="4:14" x14ac:dyDescent="0.25">
      <c r="D703" s="1"/>
      <c r="F703" s="1"/>
      <c r="H703" s="1"/>
      <c r="J703" s="1"/>
      <c r="N703" s="1"/>
    </row>
    <row r="704" spans="4:14" x14ac:dyDescent="0.25">
      <c r="D704" s="1"/>
      <c r="F704" s="1"/>
      <c r="H704" s="1"/>
      <c r="J704" s="1"/>
      <c r="N704" s="1"/>
    </row>
    <row r="705" spans="4:14" x14ac:dyDescent="0.25">
      <c r="D705" s="1"/>
      <c r="J705" s="1"/>
      <c r="N705" s="1"/>
    </row>
    <row r="706" spans="4:14" x14ac:dyDescent="0.25">
      <c r="D706" s="1"/>
      <c r="J706" s="1"/>
      <c r="N706" s="1"/>
    </row>
    <row r="707" spans="4:14" x14ac:dyDescent="0.25">
      <c r="D707" s="1"/>
      <c r="J707" s="1"/>
      <c r="N707" s="1"/>
    </row>
    <row r="708" spans="4:14" x14ac:dyDescent="0.25">
      <c r="D708" s="1"/>
      <c r="J708" s="1"/>
      <c r="N708" s="1"/>
    </row>
    <row r="709" spans="4:14" x14ac:dyDescent="0.25">
      <c r="D709" s="1"/>
      <c r="J709" s="1"/>
      <c r="L709" s="1"/>
      <c r="N709" s="1"/>
    </row>
    <row r="710" spans="4:14" x14ac:dyDescent="0.25">
      <c r="J710" s="1"/>
      <c r="N710" s="1"/>
    </row>
    <row r="711" spans="4:14" x14ac:dyDescent="0.25">
      <c r="J711" s="1"/>
      <c r="N711" s="1"/>
    </row>
    <row r="712" spans="4:14" x14ac:dyDescent="0.25">
      <c r="J712" s="1"/>
      <c r="N712" s="1"/>
    </row>
    <row r="713" spans="4:14" x14ac:dyDescent="0.25">
      <c r="J713" s="1"/>
      <c r="N713" s="1"/>
    </row>
    <row r="714" spans="4:14" x14ac:dyDescent="0.25">
      <c r="D714" s="1"/>
      <c r="J714" s="1"/>
      <c r="L714" s="1"/>
      <c r="N714" s="1"/>
    </row>
    <row r="715" spans="4:14" x14ac:dyDescent="0.25">
      <c r="D715" s="1"/>
      <c r="F715" s="1"/>
      <c r="H715" s="1"/>
      <c r="J715" s="1"/>
      <c r="N715" s="1"/>
    </row>
    <row r="716" spans="4:14" x14ac:dyDescent="0.25">
      <c r="D716" s="1"/>
      <c r="F716" s="1"/>
      <c r="H716" s="1"/>
      <c r="J716" s="1"/>
      <c r="N716" s="1"/>
    </row>
    <row r="717" spans="4:14" x14ac:dyDescent="0.25">
      <c r="D717" s="1"/>
      <c r="F717" s="1"/>
      <c r="H717" s="1"/>
      <c r="J717" s="1"/>
      <c r="N717" s="1"/>
    </row>
    <row r="718" spans="4:14" x14ac:dyDescent="0.25">
      <c r="D718" s="1"/>
      <c r="F718" s="1"/>
      <c r="H718" s="1"/>
      <c r="J718" s="1"/>
      <c r="N718" s="1"/>
    </row>
    <row r="719" spans="4:14" x14ac:dyDescent="0.25">
      <c r="D719" s="1"/>
      <c r="F719" s="1"/>
      <c r="H719" s="1"/>
      <c r="J719" s="1"/>
      <c r="L719" s="1"/>
      <c r="N719" s="1"/>
    </row>
    <row r="720" spans="4:14" x14ac:dyDescent="0.25">
      <c r="D720" s="1"/>
      <c r="F720" s="1"/>
      <c r="H720" s="1"/>
      <c r="J720" s="1"/>
      <c r="N720" s="1"/>
    </row>
    <row r="721" spans="4:14" x14ac:dyDescent="0.25">
      <c r="D721" s="1"/>
      <c r="F721" s="1"/>
      <c r="H721" s="1"/>
      <c r="J721" s="1"/>
      <c r="N721" s="1"/>
    </row>
    <row r="722" spans="4:14" x14ac:dyDescent="0.25">
      <c r="D722" s="1"/>
      <c r="F722" s="1"/>
      <c r="H722" s="1"/>
      <c r="J722" s="1"/>
      <c r="N722" s="1"/>
    </row>
    <row r="723" spans="4:14" x14ac:dyDescent="0.25">
      <c r="D723" s="1"/>
      <c r="F723" s="1"/>
      <c r="H723" s="1"/>
      <c r="J723" s="1"/>
      <c r="N723" s="1"/>
    </row>
    <row r="724" spans="4:14" x14ac:dyDescent="0.25">
      <c r="D724" s="1"/>
      <c r="F724" s="1"/>
      <c r="H724" s="1"/>
      <c r="J724" s="1"/>
      <c r="N724" s="1"/>
    </row>
    <row r="725" spans="4:14" x14ac:dyDescent="0.25">
      <c r="D725" s="1"/>
      <c r="F725" s="1"/>
      <c r="H725" s="1"/>
      <c r="L725" s="1"/>
      <c r="N725" s="1"/>
    </row>
    <row r="726" spans="4:14" x14ac:dyDescent="0.25">
      <c r="D726" s="1"/>
      <c r="F726" s="1"/>
      <c r="H726" s="1"/>
      <c r="L726" s="1"/>
      <c r="N726" s="1"/>
    </row>
    <row r="727" spans="4:14" x14ac:dyDescent="0.25">
      <c r="D727" s="1"/>
      <c r="F727" s="1"/>
      <c r="H727" s="1"/>
      <c r="L727" s="1"/>
      <c r="N727" s="1"/>
    </row>
    <row r="728" spans="4:14" x14ac:dyDescent="0.25">
      <c r="D728" s="1"/>
      <c r="F728" s="1"/>
      <c r="H728" s="1"/>
      <c r="L728" s="1"/>
      <c r="N728" s="1"/>
    </row>
    <row r="729" spans="4:14" x14ac:dyDescent="0.25">
      <c r="D729" s="1"/>
      <c r="F729" s="1"/>
      <c r="H729" s="1"/>
      <c r="L729" s="1"/>
      <c r="N729" s="1"/>
    </row>
    <row r="730" spans="4:14" x14ac:dyDescent="0.25">
      <c r="D730" s="1"/>
      <c r="F730" s="1"/>
      <c r="L730" s="1"/>
      <c r="N730" s="1"/>
    </row>
    <row r="731" spans="4:14" x14ac:dyDescent="0.25">
      <c r="D731" s="1"/>
      <c r="F731" s="1"/>
      <c r="L731" s="1"/>
      <c r="N731" s="1"/>
    </row>
    <row r="732" spans="4:14" x14ac:dyDescent="0.25">
      <c r="D732" s="1"/>
      <c r="F732" s="1"/>
      <c r="L732" s="1"/>
      <c r="N732" s="1"/>
    </row>
    <row r="733" spans="4:14" x14ac:dyDescent="0.25">
      <c r="D733" s="1"/>
      <c r="F733" s="1"/>
      <c r="L733" s="1"/>
      <c r="N733" s="1"/>
    </row>
    <row r="734" spans="4:14" x14ac:dyDescent="0.25">
      <c r="D734" s="1"/>
      <c r="F734" s="1"/>
      <c r="H734" s="1"/>
      <c r="L734" s="1"/>
      <c r="N734" s="1"/>
    </row>
    <row r="735" spans="4:14" x14ac:dyDescent="0.25">
      <c r="D735" s="1"/>
      <c r="F735" s="1"/>
      <c r="J735" s="1"/>
      <c r="L735" s="1"/>
      <c r="N735" s="1"/>
    </row>
    <row r="736" spans="4:14" x14ac:dyDescent="0.25">
      <c r="D736" s="1"/>
      <c r="F736" s="1"/>
      <c r="J736" s="1"/>
      <c r="L736" s="1"/>
      <c r="N736" s="1"/>
    </row>
    <row r="737" spans="4:14" x14ac:dyDescent="0.25">
      <c r="D737" s="1"/>
      <c r="F737" s="1"/>
      <c r="J737" s="1"/>
      <c r="L737" s="1"/>
      <c r="N737" s="1"/>
    </row>
    <row r="738" spans="4:14" x14ac:dyDescent="0.25">
      <c r="D738" s="1"/>
      <c r="F738" s="1"/>
      <c r="J738" s="1"/>
      <c r="L738" s="1"/>
      <c r="N738" s="1"/>
    </row>
    <row r="739" spans="4:14" x14ac:dyDescent="0.25">
      <c r="D739" s="1"/>
      <c r="F739" s="1"/>
      <c r="H739" s="1"/>
      <c r="J739" s="1"/>
      <c r="L739" s="1"/>
      <c r="N739" s="1"/>
    </row>
    <row r="740" spans="4:14" x14ac:dyDescent="0.25">
      <c r="D740" s="1"/>
      <c r="F740" s="1"/>
      <c r="J740" s="1"/>
      <c r="N740" s="1"/>
    </row>
    <row r="741" spans="4:14" x14ac:dyDescent="0.25">
      <c r="D741" s="1"/>
      <c r="F741" s="1"/>
      <c r="J741" s="1"/>
      <c r="N741" s="1"/>
    </row>
    <row r="742" spans="4:14" x14ac:dyDescent="0.25">
      <c r="D742" s="1"/>
      <c r="F742" s="1"/>
      <c r="J742" s="1"/>
      <c r="N742" s="1"/>
    </row>
    <row r="743" spans="4:14" x14ac:dyDescent="0.25">
      <c r="D743" s="1"/>
      <c r="F743" s="1"/>
      <c r="J743" s="1"/>
      <c r="N743" s="1"/>
    </row>
    <row r="744" spans="4:14" x14ac:dyDescent="0.25">
      <c r="D744" s="1"/>
      <c r="F744" s="1"/>
      <c r="H744" s="1"/>
      <c r="J744" s="1"/>
      <c r="N744" s="1"/>
    </row>
    <row r="745" spans="4:14" x14ac:dyDescent="0.25">
      <c r="D745" s="1"/>
      <c r="F745" s="1"/>
      <c r="H745" s="1"/>
      <c r="J745" s="1"/>
      <c r="N745" s="1"/>
    </row>
    <row r="746" spans="4:14" x14ac:dyDescent="0.25">
      <c r="D746" s="1"/>
      <c r="F746" s="1"/>
      <c r="H746" s="1"/>
      <c r="J746" s="1"/>
      <c r="N746" s="1"/>
    </row>
    <row r="747" spans="4:14" x14ac:dyDescent="0.25">
      <c r="D747" s="1"/>
      <c r="F747" s="1"/>
      <c r="J747" s="1"/>
      <c r="N747" s="1"/>
    </row>
    <row r="748" spans="4:14" x14ac:dyDescent="0.25">
      <c r="D748" s="1"/>
      <c r="F748" s="1"/>
      <c r="H748" s="1"/>
      <c r="J748" s="1"/>
      <c r="N748" s="1"/>
    </row>
    <row r="749" spans="4:14" x14ac:dyDescent="0.25">
      <c r="D749" s="1"/>
      <c r="F749" s="1"/>
      <c r="J749" s="1"/>
      <c r="N749" s="1"/>
    </row>
    <row r="750" spans="4:14" x14ac:dyDescent="0.25">
      <c r="D750" s="1"/>
      <c r="F750" s="1"/>
      <c r="H750" s="1"/>
      <c r="J750" s="1"/>
      <c r="N750" s="1"/>
    </row>
    <row r="751" spans="4:14" x14ac:dyDescent="0.25">
      <c r="D751" s="1"/>
      <c r="F751" s="1"/>
      <c r="H751" s="1"/>
      <c r="J751" s="1"/>
      <c r="N751" s="1"/>
    </row>
    <row r="752" spans="4:14" x14ac:dyDescent="0.25">
      <c r="D752" s="1"/>
      <c r="F752" s="1"/>
      <c r="J752" s="1"/>
      <c r="N752" s="1"/>
    </row>
    <row r="753" spans="4:14" x14ac:dyDescent="0.25">
      <c r="D753" s="1"/>
      <c r="F753" s="1"/>
      <c r="H753" s="1"/>
      <c r="J753" s="1"/>
      <c r="N753" s="1"/>
    </row>
    <row r="754" spans="4:14" x14ac:dyDescent="0.25">
      <c r="D754" s="1"/>
      <c r="F754" s="1"/>
      <c r="J754" s="1"/>
      <c r="N754" s="1"/>
    </row>
    <row r="755" spans="4:14" x14ac:dyDescent="0.25">
      <c r="D755" s="1"/>
      <c r="F755" s="1"/>
      <c r="H755" s="1"/>
      <c r="J755" s="1"/>
      <c r="N755" s="1"/>
    </row>
    <row r="756" spans="4:14" x14ac:dyDescent="0.25">
      <c r="D756" s="1"/>
      <c r="F756" s="1"/>
      <c r="H756" s="1"/>
      <c r="J756" s="1"/>
      <c r="N756" s="1"/>
    </row>
    <row r="757" spans="4:14" x14ac:dyDescent="0.25">
      <c r="D757" s="1"/>
      <c r="F757" s="1"/>
      <c r="H757" s="1"/>
      <c r="J757" s="1"/>
      <c r="N757" s="1"/>
    </row>
    <row r="758" spans="4:14" x14ac:dyDescent="0.25">
      <c r="D758" s="1"/>
      <c r="F758" s="1"/>
      <c r="H758" s="1"/>
      <c r="J758" s="1"/>
      <c r="N758" s="1"/>
    </row>
    <row r="759" spans="4:14" x14ac:dyDescent="0.25">
      <c r="D759" s="1"/>
      <c r="F759" s="1"/>
      <c r="J759" s="1"/>
      <c r="N759" s="1"/>
    </row>
    <row r="760" spans="4:14" x14ac:dyDescent="0.25">
      <c r="D760" s="1"/>
      <c r="F760" s="1"/>
      <c r="H760" s="1"/>
      <c r="J760" s="1"/>
      <c r="N760" s="1"/>
    </row>
    <row r="761" spans="4:14" x14ac:dyDescent="0.25">
      <c r="D761" s="1"/>
      <c r="F761" s="1"/>
      <c r="H761" s="1"/>
      <c r="J761" s="1"/>
      <c r="N761" s="1"/>
    </row>
    <row r="762" spans="4:14" x14ac:dyDescent="0.25">
      <c r="D762" s="1"/>
      <c r="F762" s="1"/>
      <c r="H762" s="1"/>
      <c r="J762" s="1"/>
      <c r="N762" s="1"/>
    </row>
    <row r="763" spans="4:14" x14ac:dyDescent="0.25">
      <c r="D763" s="1"/>
      <c r="F763" s="1"/>
      <c r="H763" s="1"/>
      <c r="J763" s="1"/>
      <c r="N763" s="1"/>
    </row>
    <row r="764" spans="4:14" x14ac:dyDescent="0.25">
      <c r="D764" s="1"/>
      <c r="F764" s="1"/>
      <c r="H764" s="1"/>
      <c r="J764" s="1"/>
      <c r="N764" s="1"/>
    </row>
    <row r="765" spans="4:14" x14ac:dyDescent="0.25">
      <c r="D765" s="1"/>
      <c r="F765" s="1"/>
      <c r="H765" s="1"/>
      <c r="N765" s="1"/>
    </row>
    <row r="766" spans="4:14" x14ac:dyDescent="0.25">
      <c r="D766" s="1"/>
      <c r="F766" s="1"/>
      <c r="H766" s="1"/>
      <c r="N766" s="1"/>
    </row>
    <row r="767" spans="4:14" x14ac:dyDescent="0.25">
      <c r="D767" s="1"/>
      <c r="F767" s="1"/>
      <c r="H767" s="1"/>
      <c r="N767" s="1"/>
    </row>
    <row r="768" spans="4:14" x14ac:dyDescent="0.25">
      <c r="D768" s="1"/>
      <c r="F768" s="1"/>
      <c r="H768" s="1"/>
      <c r="N768" s="1"/>
    </row>
    <row r="769" spans="4:14" x14ac:dyDescent="0.25">
      <c r="D769" s="1"/>
      <c r="F769" s="1"/>
      <c r="H769" s="1"/>
      <c r="N769" s="1"/>
    </row>
    <row r="770" spans="4:14" x14ac:dyDescent="0.25">
      <c r="D770" s="1"/>
      <c r="F770" s="1"/>
      <c r="H770" s="1"/>
      <c r="N770" s="1"/>
    </row>
    <row r="771" spans="4:14" x14ac:dyDescent="0.25">
      <c r="D771" s="1"/>
      <c r="F771" s="1"/>
      <c r="H771" s="1"/>
      <c r="N771" s="1"/>
    </row>
    <row r="772" spans="4:14" x14ac:dyDescent="0.25">
      <c r="D772" s="1"/>
      <c r="F772" s="1"/>
      <c r="H772" s="1"/>
    </row>
    <row r="773" spans="4:14" x14ac:dyDescent="0.25">
      <c r="D773" s="1"/>
      <c r="F773" s="1"/>
      <c r="H773" s="1"/>
      <c r="N773" s="1"/>
    </row>
    <row r="774" spans="4:14" x14ac:dyDescent="0.25">
      <c r="D774" s="1"/>
      <c r="F774" s="1"/>
      <c r="H774" s="1"/>
      <c r="N774" s="1"/>
    </row>
    <row r="775" spans="4:14" x14ac:dyDescent="0.25">
      <c r="D775" s="1"/>
      <c r="F775" s="1"/>
      <c r="H775" s="1"/>
      <c r="N775" s="1"/>
    </row>
    <row r="776" spans="4:14" x14ac:dyDescent="0.25">
      <c r="D776" s="1"/>
      <c r="F776" s="1"/>
      <c r="H776" s="1"/>
      <c r="N776" s="1"/>
    </row>
    <row r="777" spans="4:14" x14ac:dyDescent="0.25">
      <c r="D777" s="1"/>
      <c r="F777" s="1"/>
      <c r="H777" s="1"/>
      <c r="N777" s="1"/>
    </row>
    <row r="778" spans="4:14" x14ac:dyDescent="0.25">
      <c r="D778" s="1"/>
      <c r="F778" s="1"/>
      <c r="H778" s="1"/>
      <c r="N778" s="1"/>
    </row>
    <row r="779" spans="4:14" x14ac:dyDescent="0.25">
      <c r="D779" s="1"/>
      <c r="F779" s="1"/>
      <c r="H779" s="1"/>
      <c r="N779" s="1"/>
    </row>
    <row r="780" spans="4:14" x14ac:dyDescent="0.25">
      <c r="D780" s="1"/>
      <c r="F780" s="1"/>
      <c r="H780" s="1"/>
      <c r="J780" s="1"/>
      <c r="N780" s="1"/>
    </row>
    <row r="781" spans="4:14" x14ac:dyDescent="0.25">
      <c r="D781" s="1"/>
      <c r="F781" s="1"/>
      <c r="H781" s="1"/>
      <c r="J781" s="1"/>
      <c r="N781" s="1"/>
    </row>
    <row r="782" spans="4:14" x14ac:dyDescent="0.25">
      <c r="D782" s="1"/>
      <c r="F782" s="1"/>
      <c r="H782" s="1"/>
      <c r="J782" s="1"/>
      <c r="N782" s="1"/>
    </row>
    <row r="783" spans="4:14" x14ac:dyDescent="0.25">
      <c r="D783" s="1"/>
      <c r="F783" s="1"/>
      <c r="H783" s="1"/>
      <c r="J783" s="1"/>
      <c r="N783" s="1"/>
    </row>
    <row r="784" spans="4:14" x14ac:dyDescent="0.25">
      <c r="D784" s="1"/>
      <c r="F784" s="1"/>
      <c r="H784" s="1"/>
      <c r="J784" s="1"/>
      <c r="N784" s="1"/>
    </row>
    <row r="785" spans="4:14" x14ac:dyDescent="0.25">
      <c r="D785" s="1"/>
      <c r="F785" s="1"/>
      <c r="H785" s="1"/>
      <c r="J785" s="1"/>
      <c r="N785" s="1"/>
    </row>
    <row r="786" spans="4:14" x14ac:dyDescent="0.25">
      <c r="D786" s="1"/>
      <c r="F786" s="1"/>
      <c r="H786" s="1"/>
      <c r="J786" s="1"/>
      <c r="N786" s="1"/>
    </row>
    <row r="787" spans="4:14" x14ac:dyDescent="0.25">
      <c r="D787" s="1"/>
      <c r="F787" s="1"/>
      <c r="H787" s="1"/>
      <c r="J787" s="1"/>
      <c r="N787" s="1"/>
    </row>
    <row r="788" spans="4:14" x14ac:dyDescent="0.25">
      <c r="D788" s="1"/>
      <c r="F788" s="1"/>
      <c r="H788" s="1"/>
      <c r="J788" s="1"/>
      <c r="N788" s="1"/>
    </row>
    <row r="789" spans="4:14" x14ac:dyDescent="0.25">
      <c r="D789" s="1"/>
      <c r="F789" s="1"/>
      <c r="H789" s="1"/>
      <c r="J789" s="1"/>
      <c r="N789" s="1"/>
    </row>
    <row r="790" spans="4:14" x14ac:dyDescent="0.25">
      <c r="D790" s="1"/>
      <c r="F790" s="1"/>
      <c r="H790" s="1"/>
      <c r="J790" s="1"/>
      <c r="N790" s="1"/>
    </row>
    <row r="791" spans="4:14" x14ac:dyDescent="0.25">
      <c r="D791" s="1"/>
      <c r="F791" s="1"/>
      <c r="H791" s="1"/>
      <c r="J791" s="1"/>
      <c r="N791" s="1"/>
    </row>
    <row r="792" spans="4:14" x14ac:dyDescent="0.25">
      <c r="D792" s="1"/>
      <c r="F792" s="1"/>
      <c r="H792" s="1"/>
      <c r="J792" s="1"/>
      <c r="N792" s="1"/>
    </row>
    <row r="793" spans="4:14" x14ac:dyDescent="0.25">
      <c r="D793" s="1"/>
      <c r="F793" s="1"/>
      <c r="H793" s="1"/>
      <c r="J793" s="1"/>
      <c r="N793" s="1"/>
    </row>
    <row r="794" spans="4:14" x14ac:dyDescent="0.25">
      <c r="D794" s="1"/>
      <c r="H794" s="1"/>
      <c r="J794" s="1"/>
      <c r="N794" s="1"/>
    </row>
    <row r="795" spans="4:14" x14ac:dyDescent="0.25">
      <c r="D795" s="1"/>
      <c r="F795" s="1"/>
      <c r="H795" s="1"/>
      <c r="J795" s="1"/>
      <c r="N795" s="1"/>
    </row>
    <row r="796" spans="4:14" x14ac:dyDescent="0.25">
      <c r="D796" s="1"/>
      <c r="F796" s="1"/>
      <c r="H796" s="1"/>
      <c r="J796" s="1"/>
      <c r="N796" s="1"/>
    </row>
    <row r="797" spans="4:14" x14ac:dyDescent="0.25">
      <c r="D797" s="1"/>
      <c r="F797" s="1"/>
      <c r="H797" s="1"/>
      <c r="J797" s="1"/>
      <c r="N797" s="1"/>
    </row>
    <row r="798" spans="4:14" x14ac:dyDescent="0.25">
      <c r="D798" s="1"/>
      <c r="F798" s="1"/>
      <c r="H798" s="1"/>
      <c r="J798" s="1"/>
      <c r="N798" s="1"/>
    </row>
    <row r="799" spans="4:14" x14ac:dyDescent="0.25">
      <c r="D799" s="1"/>
      <c r="F799" s="1"/>
      <c r="H799" s="1"/>
      <c r="J799" s="1"/>
      <c r="N799" s="1"/>
    </row>
    <row r="800" spans="4:14" x14ac:dyDescent="0.25">
      <c r="D800" s="1"/>
      <c r="F800" s="1"/>
      <c r="H800" s="1"/>
      <c r="J800" s="1"/>
      <c r="N800" s="1"/>
    </row>
    <row r="801" spans="4:14" x14ac:dyDescent="0.25">
      <c r="D801" s="1"/>
      <c r="F801" s="1"/>
      <c r="H801" s="1"/>
      <c r="J801" s="1"/>
      <c r="N801" s="1"/>
    </row>
    <row r="802" spans="4:14" x14ac:dyDescent="0.25">
      <c r="D802" s="1"/>
      <c r="F802" s="1"/>
      <c r="H802" s="1"/>
      <c r="J802" s="1"/>
      <c r="N802" s="1"/>
    </row>
    <row r="803" spans="4:14" x14ac:dyDescent="0.25">
      <c r="D803" s="1"/>
      <c r="F803" s="1"/>
      <c r="H803" s="1"/>
      <c r="J803" s="1"/>
      <c r="N803" s="1"/>
    </row>
    <row r="804" spans="4:14" x14ac:dyDescent="0.25">
      <c r="D804" s="1"/>
      <c r="F804" s="1"/>
      <c r="H804" s="1"/>
      <c r="J804" s="1"/>
      <c r="N804" s="1"/>
    </row>
    <row r="805" spans="4:14" x14ac:dyDescent="0.25">
      <c r="D805" s="1"/>
      <c r="F805" s="1"/>
      <c r="H805" s="1"/>
      <c r="J805" s="1"/>
      <c r="N805" s="1"/>
    </row>
    <row r="806" spans="4:14" x14ac:dyDescent="0.25">
      <c r="D806" s="1"/>
      <c r="F806" s="1"/>
      <c r="H806" s="1"/>
      <c r="J806" s="1"/>
      <c r="N806" s="1"/>
    </row>
    <row r="807" spans="4:14" x14ac:dyDescent="0.25">
      <c r="D807" s="1"/>
      <c r="F807" s="1"/>
      <c r="H807" s="1"/>
      <c r="J807" s="1"/>
      <c r="N807" s="1"/>
    </row>
    <row r="808" spans="4:14" x14ac:dyDescent="0.25">
      <c r="D808" s="1"/>
      <c r="F808" s="1"/>
      <c r="H808" s="1"/>
      <c r="J808" s="1"/>
      <c r="N808" s="1"/>
    </row>
    <row r="809" spans="4:14" x14ac:dyDescent="0.25">
      <c r="D809" s="1"/>
      <c r="F809" s="1"/>
      <c r="H809" s="1"/>
      <c r="J809" s="1"/>
      <c r="N809" s="1"/>
    </row>
    <row r="810" spans="4:14" x14ac:dyDescent="0.25">
      <c r="D810" s="1"/>
      <c r="H810" s="1"/>
      <c r="J810" s="1"/>
      <c r="N810" s="1"/>
    </row>
    <row r="811" spans="4:14" x14ac:dyDescent="0.25">
      <c r="D811" s="1"/>
      <c r="H811" s="1"/>
      <c r="J811" s="1"/>
      <c r="N811" s="1"/>
    </row>
    <row r="812" spans="4:14" x14ac:dyDescent="0.25">
      <c r="D812" s="1"/>
      <c r="H812" s="1"/>
      <c r="J812" s="1"/>
      <c r="N812" s="1"/>
    </row>
    <row r="813" spans="4:14" x14ac:dyDescent="0.25">
      <c r="D813" s="1"/>
      <c r="H813" s="1"/>
      <c r="J813" s="1"/>
      <c r="N813" s="1"/>
    </row>
    <row r="814" spans="4:14" x14ac:dyDescent="0.25">
      <c r="D814" s="1"/>
      <c r="F814" s="1"/>
      <c r="H814" s="1"/>
      <c r="J814" s="1"/>
      <c r="N814" s="1"/>
    </row>
    <row r="815" spans="4:14" x14ac:dyDescent="0.25">
      <c r="D815" s="1"/>
      <c r="F815" s="1"/>
      <c r="H815" s="1"/>
      <c r="J815" s="1"/>
      <c r="N815" s="1"/>
    </row>
    <row r="816" spans="4:14" x14ac:dyDescent="0.25">
      <c r="D816" s="1"/>
      <c r="F816" s="1"/>
      <c r="H816" s="1"/>
      <c r="J816" s="1"/>
      <c r="N816" s="1"/>
    </row>
    <row r="817" spans="4:14" x14ac:dyDescent="0.25">
      <c r="D817" s="1"/>
      <c r="F817" s="1"/>
      <c r="H817" s="1"/>
      <c r="J817" s="1"/>
      <c r="N817" s="1"/>
    </row>
    <row r="818" spans="4:14" x14ac:dyDescent="0.25">
      <c r="D818" s="1"/>
      <c r="F818" s="1"/>
      <c r="H818" s="1"/>
      <c r="J818" s="1"/>
      <c r="N818" s="1"/>
    </row>
    <row r="819" spans="4:14" x14ac:dyDescent="0.25">
      <c r="D819" s="1"/>
      <c r="F819" s="1"/>
      <c r="H819" s="1"/>
      <c r="J819" s="1"/>
      <c r="N819" s="1"/>
    </row>
    <row r="820" spans="4:14" x14ac:dyDescent="0.25">
      <c r="D820" s="1"/>
      <c r="F820" s="1"/>
      <c r="H820" s="1"/>
      <c r="L820" s="1"/>
      <c r="N820" s="1"/>
    </row>
    <row r="821" spans="4:14" x14ac:dyDescent="0.25">
      <c r="D821" s="1"/>
      <c r="F821" s="1"/>
      <c r="H821" s="1"/>
      <c r="L821" s="1"/>
      <c r="N821" s="1"/>
    </row>
    <row r="822" spans="4:14" x14ac:dyDescent="0.25">
      <c r="D822" s="1"/>
      <c r="F822" s="1"/>
      <c r="H822" s="1"/>
      <c r="L822" s="1"/>
      <c r="N822" s="1"/>
    </row>
    <row r="823" spans="4:14" x14ac:dyDescent="0.25">
      <c r="D823" s="1"/>
      <c r="F823" s="1"/>
      <c r="H823" s="1"/>
      <c r="L823" s="1"/>
      <c r="N823" s="1"/>
    </row>
    <row r="824" spans="4:14" x14ac:dyDescent="0.25">
      <c r="D824" s="1"/>
      <c r="F824" s="1"/>
      <c r="H824" s="1"/>
      <c r="L824" s="1"/>
      <c r="N824" s="1"/>
    </row>
    <row r="825" spans="4:14" x14ac:dyDescent="0.25">
      <c r="D825" s="1"/>
      <c r="F825" s="1"/>
      <c r="L825" s="1"/>
      <c r="N825" s="1"/>
    </row>
    <row r="826" spans="4:14" x14ac:dyDescent="0.25">
      <c r="D826" s="1"/>
      <c r="F826" s="1"/>
      <c r="L826" s="1"/>
      <c r="N826" s="1"/>
    </row>
    <row r="827" spans="4:14" x14ac:dyDescent="0.25">
      <c r="D827" s="1"/>
      <c r="F827" s="1"/>
      <c r="L827" s="1"/>
      <c r="N827" s="1"/>
    </row>
    <row r="828" spans="4:14" x14ac:dyDescent="0.25">
      <c r="D828" s="1"/>
      <c r="F828" s="1"/>
      <c r="L828" s="1"/>
      <c r="N828" s="1"/>
    </row>
    <row r="829" spans="4:14" x14ac:dyDescent="0.25">
      <c r="D829" s="1"/>
      <c r="F829" s="1"/>
      <c r="H829" s="1"/>
      <c r="L829" s="1"/>
      <c r="N829" s="1"/>
    </row>
    <row r="830" spans="4:14" x14ac:dyDescent="0.25">
      <c r="D830" s="1"/>
      <c r="F830" s="1"/>
      <c r="H830" s="1"/>
      <c r="L830" s="1"/>
      <c r="N830" s="1"/>
    </row>
    <row r="831" spans="4:14" x14ac:dyDescent="0.25">
      <c r="D831" s="1"/>
      <c r="F831" s="1"/>
      <c r="H831" s="1"/>
      <c r="L831" s="1"/>
      <c r="N831" s="1"/>
    </row>
    <row r="832" spans="4:14" x14ac:dyDescent="0.25">
      <c r="F832" s="1"/>
      <c r="H832" s="1"/>
      <c r="L832" s="1"/>
      <c r="N832" s="1"/>
    </row>
    <row r="833" spans="4:14" x14ac:dyDescent="0.25">
      <c r="D833" s="1"/>
      <c r="F833" s="1"/>
      <c r="H833" s="1"/>
      <c r="L833" s="1"/>
      <c r="N833" s="1"/>
    </row>
    <row r="834" spans="4:14" x14ac:dyDescent="0.25">
      <c r="D834" s="1"/>
      <c r="F834" s="1"/>
      <c r="H834" s="1"/>
      <c r="L834" s="1"/>
      <c r="N834" s="1"/>
    </row>
    <row r="835" spans="4:14" x14ac:dyDescent="0.25">
      <c r="D835" s="1"/>
      <c r="F835" s="1"/>
      <c r="H835" s="1"/>
      <c r="N835" s="1"/>
    </row>
    <row r="836" spans="4:14" x14ac:dyDescent="0.25">
      <c r="D836" s="1"/>
      <c r="F836" s="1"/>
      <c r="H836" s="1"/>
      <c r="N836" s="1"/>
    </row>
    <row r="837" spans="4:14" x14ac:dyDescent="0.25">
      <c r="D837" s="1"/>
      <c r="F837" s="1"/>
      <c r="H837" s="1"/>
      <c r="N837" s="1"/>
    </row>
    <row r="838" spans="4:14" x14ac:dyDescent="0.25">
      <c r="D838" s="1"/>
      <c r="F838" s="1"/>
      <c r="H838" s="1"/>
      <c r="N838" s="1"/>
    </row>
    <row r="839" spans="4:14" x14ac:dyDescent="0.25">
      <c r="D839" s="1"/>
      <c r="F839" s="1"/>
      <c r="H839" s="1"/>
      <c r="N839" s="1"/>
    </row>
    <row r="840" spans="4:14" x14ac:dyDescent="0.25">
      <c r="D840" s="1"/>
      <c r="F840" s="1"/>
      <c r="H840" s="1"/>
      <c r="J840" s="1"/>
      <c r="N840" s="1"/>
    </row>
    <row r="841" spans="4:14" x14ac:dyDescent="0.25">
      <c r="D841" s="1"/>
      <c r="F841" s="1"/>
      <c r="H841" s="1"/>
      <c r="J841" s="1"/>
      <c r="N841" s="1"/>
    </row>
    <row r="842" spans="4:14" x14ac:dyDescent="0.25">
      <c r="D842" s="1"/>
      <c r="F842" s="1"/>
      <c r="H842" s="1"/>
      <c r="J842" s="1"/>
      <c r="N842" s="1"/>
    </row>
    <row r="843" spans="4:14" x14ac:dyDescent="0.25">
      <c r="D843" s="1"/>
      <c r="F843" s="1"/>
      <c r="H843" s="1"/>
      <c r="J843" s="1"/>
      <c r="N843" s="1"/>
    </row>
    <row r="844" spans="4:14" x14ac:dyDescent="0.25">
      <c r="D844" s="1"/>
      <c r="F844" s="1"/>
      <c r="H844" s="1"/>
      <c r="J844" s="1"/>
      <c r="N844" s="1"/>
    </row>
    <row r="845" spans="4:14" x14ac:dyDescent="0.25">
      <c r="D845" s="1"/>
      <c r="F845" s="1"/>
      <c r="H845" s="1"/>
      <c r="J845" s="1"/>
      <c r="N845" s="1"/>
    </row>
    <row r="846" spans="4:14" x14ac:dyDescent="0.25">
      <c r="D846" s="1"/>
      <c r="F846" s="1"/>
      <c r="H846" s="1"/>
      <c r="J846" s="1"/>
      <c r="N846" s="1"/>
    </row>
    <row r="847" spans="4:14" x14ac:dyDescent="0.25">
      <c r="D847" s="1"/>
      <c r="F847" s="1"/>
      <c r="H847" s="1"/>
      <c r="J847" s="1"/>
      <c r="N847" s="1"/>
    </row>
    <row r="848" spans="4:14" x14ac:dyDescent="0.25">
      <c r="D848" s="1"/>
      <c r="F848" s="1"/>
      <c r="H848" s="1"/>
      <c r="J848" s="1"/>
      <c r="N848" s="1"/>
    </row>
    <row r="849" spans="4:14" x14ac:dyDescent="0.25">
      <c r="D849" s="1"/>
      <c r="F849" s="1"/>
      <c r="H849" s="1"/>
      <c r="J849" s="1"/>
      <c r="N849" s="1"/>
    </row>
    <row r="850" spans="4:14" x14ac:dyDescent="0.25">
      <c r="D850" s="1"/>
      <c r="J850" s="1"/>
      <c r="L850" s="1"/>
      <c r="N850" s="1"/>
    </row>
    <row r="851" spans="4:14" x14ac:dyDescent="0.25">
      <c r="D851" s="1"/>
      <c r="J851" s="1"/>
      <c r="L851" s="1"/>
      <c r="N851" s="1"/>
    </row>
    <row r="852" spans="4:14" x14ac:dyDescent="0.25">
      <c r="D852" s="1"/>
      <c r="J852" s="1"/>
      <c r="L852" s="1"/>
      <c r="N852" s="1"/>
    </row>
    <row r="853" spans="4:14" x14ac:dyDescent="0.25">
      <c r="D853" s="1"/>
      <c r="J853" s="1"/>
      <c r="L853" s="1"/>
      <c r="N853" s="1"/>
    </row>
    <row r="854" spans="4:14" x14ac:dyDescent="0.25">
      <c r="D854" s="1"/>
      <c r="J854" s="1"/>
      <c r="L854" s="1"/>
      <c r="N854" s="1"/>
    </row>
    <row r="855" spans="4:14" x14ac:dyDescent="0.25">
      <c r="D855" s="1"/>
      <c r="J855" s="1"/>
      <c r="L855" s="1"/>
      <c r="N855" s="1"/>
    </row>
    <row r="856" spans="4:14" x14ac:dyDescent="0.25">
      <c r="D856" s="1"/>
      <c r="J856" s="1"/>
      <c r="L856" s="1"/>
      <c r="N856" s="1"/>
    </row>
    <row r="857" spans="4:14" x14ac:dyDescent="0.25">
      <c r="D857" s="1"/>
      <c r="J857" s="1"/>
      <c r="L857" s="1"/>
      <c r="N857" s="1"/>
    </row>
    <row r="858" spans="4:14" x14ac:dyDescent="0.25">
      <c r="D858" s="1"/>
      <c r="J858" s="1"/>
      <c r="L858" s="1"/>
      <c r="N858" s="1"/>
    </row>
    <row r="859" spans="4:14" x14ac:dyDescent="0.25">
      <c r="D859" s="1"/>
      <c r="J859" s="1"/>
      <c r="L859" s="1"/>
      <c r="N859" s="1"/>
    </row>
    <row r="860" spans="4:14" x14ac:dyDescent="0.25">
      <c r="D860" s="1"/>
      <c r="J860" s="1"/>
      <c r="L860" s="1"/>
      <c r="N860" s="1"/>
    </row>
    <row r="861" spans="4:14" x14ac:dyDescent="0.25">
      <c r="D861" s="1"/>
      <c r="J861" s="1"/>
      <c r="L861" s="1"/>
      <c r="N861" s="1"/>
    </row>
    <row r="862" spans="4:14" x14ac:dyDescent="0.25">
      <c r="D862" s="1"/>
      <c r="J862" s="1"/>
      <c r="L862" s="1"/>
      <c r="N862" s="1"/>
    </row>
    <row r="863" spans="4:14" x14ac:dyDescent="0.25">
      <c r="D863" s="1"/>
      <c r="J863" s="1"/>
      <c r="L863" s="1"/>
      <c r="N863" s="1"/>
    </row>
    <row r="864" spans="4:14" x14ac:dyDescent="0.25">
      <c r="D864" s="1"/>
      <c r="J864" s="1"/>
      <c r="L864" s="1"/>
      <c r="N864" s="1"/>
    </row>
    <row r="865" spans="4:14" x14ac:dyDescent="0.25">
      <c r="D865" s="1"/>
      <c r="F865" s="1"/>
      <c r="H865" s="1"/>
      <c r="J865" s="1"/>
      <c r="N865" s="1"/>
    </row>
    <row r="866" spans="4:14" x14ac:dyDescent="0.25">
      <c r="D866" s="1"/>
      <c r="F866" s="1"/>
      <c r="H866" s="1"/>
      <c r="J866" s="1"/>
      <c r="N866" s="1"/>
    </row>
    <row r="867" spans="4:14" x14ac:dyDescent="0.25">
      <c r="D867" s="1"/>
      <c r="F867" s="1"/>
      <c r="H867" s="1"/>
      <c r="J867" s="1"/>
      <c r="N867" s="1"/>
    </row>
    <row r="868" spans="4:14" x14ac:dyDescent="0.25">
      <c r="D868" s="1"/>
      <c r="F868" s="1"/>
      <c r="H868" s="1"/>
      <c r="J868" s="1"/>
      <c r="N868" s="1"/>
    </row>
    <row r="869" spans="4:14" x14ac:dyDescent="0.25">
      <c r="D869" s="1"/>
      <c r="F869" s="1"/>
      <c r="H869" s="1"/>
      <c r="J869" s="1"/>
      <c r="N869" s="1"/>
    </row>
    <row r="870" spans="4:14" x14ac:dyDescent="0.25">
      <c r="D870" s="1"/>
      <c r="F870" s="1"/>
      <c r="H870" s="1"/>
      <c r="J870" s="1"/>
      <c r="N870" s="1"/>
    </row>
    <row r="871" spans="4:14" x14ac:dyDescent="0.25">
      <c r="D871" s="1"/>
      <c r="F871" s="1"/>
      <c r="H871" s="1"/>
      <c r="J871" s="1"/>
      <c r="N871" s="1"/>
    </row>
    <row r="872" spans="4:14" x14ac:dyDescent="0.25">
      <c r="D872" s="1"/>
      <c r="F872" s="1"/>
      <c r="H872" s="1"/>
      <c r="J872" s="1"/>
      <c r="N872" s="1"/>
    </row>
    <row r="873" spans="4:14" x14ac:dyDescent="0.25">
      <c r="D873" s="1"/>
      <c r="F873" s="1"/>
      <c r="H873" s="1"/>
      <c r="J873" s="1"/>
      <c r="N873" s="1"/>
    </row>
    <row r="874" spans="4:14" x14ac:dyDescent="0.25">
      <c r="D874" s="1"/>
      <c r="F874" s="1"/>
      <c r="H874" s="1"/>
      <c r="J874" s="1"/>
      <c r="N874" s="1"/>
    </row>
    <row r="875" spans="4:14" x14ac:dyDescent="0.25">
      <c r="D875" s="1"/>
      <c r="F875" s="1"/>
      <c r="H875" s="1"/>
      <c r="N875" s="1"/>
    </row>
    <row r="876" spans="4:14" x14ac:dyDescent="0.25">
      <c r="D876" s="1"/>
      <c r="F876" s="1"/>
      <c r="H876" s="1"/>
      <c r="N876" s="1"/>
    </row>
    <row r="877" spans="4:14" x14ac:dyDescent="0.25">
      <c r="D877" s="1"/>
      <c r="F877" s="1"/>
      <c r="H877" s="1"/>
      <c r="N877" s="1"/>
    </row>
    <row r="878" spans="4:14" x14ac:dyDescent="0.25">
      <c r="D878" s="1"/>
      <c r="F878" s="1"/>
      <c r="H878" s="1"/>
      <c r="N878" s="1"/>
    </row>
    <row r="879" spans="4:14" x14ac:dyDescent="0.25">
      <c r="D879" s="1"/>
      <c r="F879" s="1"/>
      <c r="H879" s="1"/>
      <c r="N879" s="1"/>
    </row>
    <row r="880" spans="4:14" x14ac:dyDescent="0.25">
      <c r="D880" s="1"/>
      <c r="F880" s="1"/>
      <c r="H880" s="1"/>
      <c r="N880" s="1"/>
    </row>
    <row r="881" spans="4:14" x14ac:dyDescent="0.25">
      <c r="D881" s="1"/>
      <c r="F881" s="1"/>
      <c r="H881" s="1"/>
      <c r="N881" s="1"/>
    </row>
    <row r="882" spans="4:14" x14ac:dyDescent="0.25">
      <c r="D882" s="1"/>
      <c r="F882" s="1"/>
      <c r="H882" s="1"/>
      <c r="N882" s="1"/>
    </row>
    <row r="883" spans="4:14" x14ac:dyDescent="0.25">
      <c r="D883" s="1"/>
      <c r="F883" s="1"/>
      <c r="H883" s="1"/>
      <c r="N883" s="1"/>
    </row>
    <row r="884" spans="4:14" x14ac:dyDescent="0.25">
      <c r="D884" s="1"/>
      <c r="F884" s="1"/>
      <c r="H884" s="1"/>
      <c r="N884" s="1"/>
    </row>
    <row r="885" spans="4:14" x14ac:dyDescent="0.25">
      <c r="D885" s="1"/>
      <c r="F885" s="1"/>
      <c r="H885" s="1"/>
      <c r="N885" s="1"/>
    </row>
    <row r="886" spans="4:14" x14ac:dyDescent="0.25">
      <c r="D886" s="1"/>
      <c r="F886" s="1"/>
      <c r="H886" s="1"/>
      <c r="N886" s="1"/>
    </row>
    <row r="887" spans="4:14" x14ac:dyDescent="0.25">
      <c r="D887" s="1"/>
      <c r="F887" s="1"/>
      <c r="H887" s="1"/>
      <c r="N887" s="1"/>
    </row>
    <row r="888" spans="4:14" x14ac:dyDescent="0.25">
      <c r="D888" s="1"/>
      <c r="F888" s="1"/>
      <c r="H888" s="1"/>
      <c r="N888" s="1"/>
    </row>
    <row r="889" spans="4:14" x14ac:dyDescent="0.25">
      <c r="D889" s="1"/>
      <c r="F889" s="1"/>
      <c r="H889" s="1"/>
      <c r="N889" s="1"/>
    </row>
    <row r="890" spans="4:14" x14ac:dyDescent="0.25">
      <c r="D890" s="1"/>
      <c r="F890" s="1"/>
      <c r="H890" s="1"/>
      <c r="J890" s="1"/>
      <c r="N890" s="1"/>
    </row>
    <row r="891" spans="4:14" x14ac:dyDescent="0.25">
      <c r="D891" s="1"/>
      <c r="F891" s="1"/>
      <c r="H891" s="1"/>
      <c r="J891" s="1"/>
      <c r="N891" s="1"/>
    </row>
    <row r="892" spans="4:14" x14ac:dyDescent="0.25">
      <c r="D892" s="1"/>
      <c r="F892" s="1"/>
      <c r="H892" s="1"/>
      <c r="J892" s="1"/>
      <c r="N892" s="1"/>
    </row>
    <row r="893" spans="4:14" x14ac:dyDescent="0.25">
      <c r="D893" s="1"/>
      <c r="F893" s="1"/>
      <c r="H893" s="1"/>
      <c r="J893" s="1"/>
      <c r="N893" s="1"/>
    </row>
    <row r="894" spans="4:14" x14ac:dyDescent="0.25">
      <c r="D894" s="1"/>
      <c r="F894" s="1"/>
      <c r="H894" s="1"/>
      <c r="J894" s="1"/>
      <c r="N894" s="1"/>
    </row>
    <row r="895" spans="4:14" x14ac:dyDescent="0.25">
      <c r="D895" s="1"/>
      <c r="F895" s="1"/>
      <c r="H895" s="1"/>
      <c r="J895" s="1"/>
      <c r="N895" s="1"/>
    </row>
    <row r="896" spans="4:14" x14ac:dyDescent="0.25">
      <c r="D896" s="1"/>
      <c r="F896" s="1"/>
      <c r="H896" s="1"/>
      <c r="J896" s="1"/>
      <c r="N896" s="1"/>
    </row>
    <row r="897" spans="4:14" x14ac:dyDescent="0.25">
      <c r="D897" s="1"/>
      <c r="F897" s="1"/>
      <c r="H897" s="1"/>
      <c r="J897" s="1"/>
      <c r="N897" s="1"/>
    </row>
    <row r="898" spans="4:14" x14ac:dyDescent="0.25">
      <c r="D898" s="1"/>
      <c r="F898" s="1"/>
      <c r="H898" s="1"/>
      <c r="J898" s="1"/>
      <c r="N898" s="1"/>
    </row>
    <row r="899" spans="4:14" x14ac:dyDescent="0.25">
      <c r="D899" s="1"/>
      <c r="F899" s="1"/>
      <c r="H899" s="1"/>
      <c r="J899" s="1"/>
      <c r="N899" s="1"/>
    </row>
    <row r="900" spans="4:14" x14ac:dyDescent="0.25">
      <c r="D900" s="1"/>
      <c r="F900" s="1"/>
      <c r="H900" s="1"/>
      <c r="J900" s="1"/>
      <c r="N900" s="1"/>
    </row>
    <row r="901" spans="4:14" x14ac:dyDescent="0.25">
      <c r="D901" s="1"/>
      <c r="H901" s="1"/>
      <c r="J901" s="1"/>
      <c r="N901" s="1"/>
    </row>
    <row r="902" spans="4:14" x14ac:dyDescent="0.25">
      <c r="D902" s="1"/>
      <c r="F902" s="1"/>
      <c r="H902" s="1"/>
      <c r="J902" s="1"/>
      <c r="N902" s="1"/>
    </row>
    <row r="903" spans="4:14" x14ac:dyDescent="0.25">
      <c r="D903" s="1"/>
      <c r="F903" s="1"/>
      <c r="H903" s="1"/>
      <c r="J903" s="1"/>
      <c r="N903" s="1"/>
    </row>
    <row r="904" spans="4:14" x14ac:dyDescent="0.25">
      <c r="D904" s="1"/>
      <c r="F904" s="1"/>
      <c r="H904" s="1"/>
      <c r="J904" s="1"/>
      <c r="N904" s="1"/>
    </row>
    <row r="905" spans="4:14" x14ac:dyDescent="0.25">
      <c r="D905" s="1"/>
      <c r="F905" s="1"/>
      <c r="H905" s="1"/>
      <c r="J905" s="1"/>
      <c r="N905" s="1"/>
    </row>
    <row r="906" spans="4:14" x14ac:dyDescent="0.25">
      <c r="D906" s="1"/>
      <c r="F906" s="1"/>
      <c r="H906" s="1"/>
      <c r="J906" s="1"/>
      <c r="N906" s="1"/>
    </row>
    <row r="907" spans="4:14" x14ac:dyDescent="0.25">
      <c r="D907" s="1"/>
      <c r="F907" s="1"/>
      <c r="H907" s="1"/>
      <c r="J907" s="1"/>
      <c r="N907" s="1"/>
    </row>
    <row r="908" spans="4:14" x14ac:dyDescent="0.25">
      <c r="D908" s="1"/>
      <c r="F908" s="1"/>
      <c r="H908" s="1"/>
      <c r="J908" s="1"/>
      <c r="N908" s="1"/>
    </row>
    <row r="909" spans="4:14" x14ac:dyDescent="0.25">
      <c r="D909" s="1"/>
      <c r="F909" s="1"/>
      <c r="H909" s="1"/>
      <c r="J909" s="1"/>
      <c r="N909" s="1"/>
    </row>
    <row r="910" spans="4:14" x14ac:dyDescent="0.25">
      <c r="D910" s="1"/>
      <c r="F910" s="1"/>
      <c r="H910" s="1"/>
      <c r="J910" s="1"/>
      <c r="N910" s="1"/>
    </row>
    <row r="911" spans="4:14" x14ac:dyDescent="0.25">
      <c r="D911" s="1"/>
      <c r="F911" s="1"/>
      <c r="H911" s="1"/>
      <c r="J911" s="1"/>
      <c r="N911" s="1"/>
    </row>
    <row r="912" spans="4:14" x14ac:dyDescent="0.25">
      <c r="D912" s="1"/>
      <c r="H912" s="1"/>
      <c r="J912" s="1"/>
      <c r="N912" s="1"/>
    </row>
    <row r="913" spans="4:14" x14ac:dyDescent="0.25">
      <c r="D913" s="1"/>
      <c r="F913" s="1"/>
      <c r="H913" s="1"/>
      <c r="J913" s="1"/>
      <c r="N913" s="1"/>
    </row>
    <row r="914" spans="4:14" x14ac:dyDescent="0.25">
      <c r="D914" s="1"/>
      <c r="F914" s="1"/>
      <c r="H914" s="1"/>
      <c r="J914" s="1"/>
      <c r="N914" s="1"/>
    </row>
    <row r="915" spans="4:14" x14ac:dyDescent="0.25">
      <c r="D915" s="1"/>
      <c r="F915" s="1"/>
      <c r="H915" s="1"/>
      <c r="J915" s="1"/>
      <c r="N915" s="1"/>
    </row>
    <row r="916" spans="4:14" x14ac:dyDescent="0.25">
      <c r="D916" s="1"/>
      <c r="F916" s="1"/>
      <c r="H916" s="1"/>
      <c r="J916" s="1"/>
      <c r="N916" s="1"/>
    </row>
    <row r="917" spans="4:14" x14ac:dyDescent="0.25">
      <c r="D917" s="1"/>
      <c r="H917" s="1"/>
      <c r="J917" s="1"/>
      <c r="N917" s="1"/>
    </row>
    <row r="918" spans="4:14" x14ac:dyDescent="0.25">
      <c r="D918" s="1"/>
      <c r="F918" s="1"/>
      <c r="H918" s="1"/>
      <c r="J918" s="1"/>
      <c r="N918" s="1"/>
    </row>
    <row r="919" spans="4:14" x14ac:dyDescent="0.25">
      <c r="D919" s="1"/>
      <c r="F919" s="1"/>
      <c r="H919" s="1"/>
      <c r="J919" s="1"/>
      <c r="N919" s="1"/>
    </row>
    <row r="920" spans="4:14" x14ac:dyDescent="0.25">
      <c r="D920" s="1"/>
      <c r="F920" s="1"/>
      <c r="H920" s="1"/>
      <c r="J920" s="1"/>
      <c r="N920" s="1"/>
    </row>
    <row r="921" spans="4:14" x14ac:dyDescent="0.25">
      <c r="D921" s="1"/>
      <c r="H921" s="1"/>
      <c r="J921" s="1"/>
      <c r="N921" s="1"/>
    </row>
    <row r="922" spans="4:14" x14ac:dyDescent="0.25">
      <c r="D922" s="1"/>
      <c r="J922" s="1"/>
      <c r="N922" s="1"/>
    </row>
    <row r="923" spans="4:14" x14ac:dyDescent="0.25">
      <c r="D923" s="1"/>
      <c r="F923" s="1"/>
      <c r="H923" s="1"/>
      <c r="J923" s="1"/>
      <c r="N923" s="1"/>
    </row>
    <row r="924" spans="4:14" x14ac:dyDescent="0.25">
      <c r="D924" s="1"/>
      <c r="F924" s="1"/>
      <c r="H924" s="1"/>
      <c r="J924" s="1"/>
      <c r="N924" s="1"/>
    </row>
    <row r="925" spans="4:14" x14ac:dyDescent="0.25">
      <c r="D925" s="1"/>
      <c r="F925" s="1"/>
      <c r="H925" s="1"/>
      <c r="J925" s="1"/>
      <c r="N925" s="1"/>
    </row>
    <row r="926" spans="4:14" x14ac:dyDescent="0.25">
      <c r="D926" s="1"/>
      <c r="F926" s="1"/>
      <c r="H926" s="1"/>
      <c r="J926" s="1"/>
      <c r="N926" s="1"/>
    </row>
    <row r="927" spans="4:14" x14ac:dyDescent="0.25">
      <c r="D927" s="1"/>
      <c r="F927" s="1"/>
      <c r="H927" s="1"/>
      <c r="J927" s="1"/>
      <c r="N927" s="1"/>
    </row>
    <row r="928" spans="4:14" x14ac:dyDescent="0.25">
      <c r="D928" s="1"/>
      <c r="F928" s="1"/>
      <c r="H928" s="1"/>
      <c r="J928" s="1"/>
      <c r="N928" s="1"/>
    </row>
    <row r="929" spans="4:14" x14ac:dyDescent="0.25">
      <c r="D929" s="1"/>
      <c r="F929" s="1"/>
      <c r="H929" s="1"/>
      <c r="J929" s="1"/>
      <c r="N929" s="1"/>
    </row>
    <row r="930" spans="4:14" x14ac:dyDescent="0.25">
      <c r="D930" s="1"/>
      <c r="F930" s="1"/>
      <c r="H930" s="1"/>
      <c r="J930" s="1"/>
      <c r="N930" s="1"/>
    </row>
    <row r="931" spans="4:14" x14ac:dyDescent="0.25">
      <c r="D931" s="1"/>
      <c r="F931" s="1"/>
      <c r="H931" s="1"/>
      <c r="J931" s="1"/>
      <c r="N931" s="1"/>
    </row>
    <row r="932" spans="4:14" x14ac:dyDescent="0.25">
      <c r="D932" s="1"/>
      <c r="F932" s="1"/>
      <c r="H932" s="1"/>
      <c r="J932" s="1"/>
      <c r="N932" s="1"/>
    </row>
    <row r="933" spans="4:14" x14ac:dyDescent="0.25">
      <c r="D933" s="1"/>
      <c r="F933" s="1"/>
      <c r="H933" s="1"/>
      <c r="J933" s="1"/>
      <c r="N933" s="1"/>
    </row>
    <row r="934" spans="4:14" x14ac:dyDescent="0.25">
      <c r="D934" s="1"/>
      <c r="F934" s="1"/>
      <c r="H934" s="1"/>
      <c r="J934" s="1"/>
      <c r="N934" s="1"/>
    </row>
    <row r="935" spans="4:14" x14ac:dyDescent="0.25">
      <c r="D935" s="1"/>
      <c r="F935" s="1"/>
      <c r="H935" s="1"/>
      <c r="J935" s="1"/>
      <c r="N935" s="1"/>
    </row>
    <row r="936" spans="4:14" x14ac:dyDescent="0.25">
      <c r="D936" s="1"/>
      <c r="F936" s="1"/>
      <c r="H936" s="1"/>
      <c r="J936" s="1"/>
      <c r="N936" s="1"/>
    </row>
    <row r="937" spans="4:14" x14ac:dyDescent="0.25">
      <c r="D937" s="1"/>
      <c r="F937" s="1"/>
      <c r="H937" s="1"/>
      <c r="J937" s="1"/>
      <c r="N937" s="1"/>
    </row>
    <row r="938" spans="4:14" x14ac:dyDescent="0.25">
      <c r="D938" s="1"/>
      <c r="F938" s="1"/>
      <c r="H938" s="1"/>
      <c r="J938" s="1"/>
      <c r="N938" s="1"/>
    </row>
    <row r="939" spans="4:14" x14ac:dyDescent="0.25">
      <c r="D939" s="1"/>
      <c r="F939" s="1"/>
      <c r="H939" s="1"/>
      <c r="J939" s="1"/>
      <c r="N939" s="1"/>
    </row>
    <row r="940" spans="4:14" x14ac:dyDescent="0.25">
      <c r="D940" s="1"/>
      <c r="F940" s="1"/>
      <c r="H940" s="1"/>
      <c r="J940" s="1"/>
      <c r="N940" s="1"/>
    </row>
    <row r="941" spans="4:14" x14ac:dyDescent="0.25">
      <c r="D941" s="1"/>
      <c r="F941" s="1"/>
      <c r="H941" s="1"/>
      <c r="J941" s="1"/>
      <c r="N941" s="1"/>
    </row>
    <row r="942" spans="4:14" x14ac:dyDescent="0.25">
      <c r="D942" s="1"/>
      <c r="F942" s="1"/>
      <c r="H942" s="1"/>
      <c r="J942" s="1"/>
      <c r="N942" s="1"/>
    </row>
    <row r="943" spans="4:14" x14ac:dyDescent="0.25">
      <c r="D943" s="1"/>
      <c r="F943" s="1"/>
      <c r="H943" s="1"/>
      <c r="J943" s="1"/>
      <c r="N943" s="1"/>
    </row>
    <row r="944" spans="4:14" x14ac:dyDescent="0.25">
      <c r="D944" s="1"/>
      <c r="F944" s="1"/>
      <c r="H944" s="1"/>
      <c r="J944" s="1"/>
      <c r="N944" s="1"/>
    </row>
    <row r="945" spans="4:14" x14ac:dyDescent="0.25">
      <c r="D945" s="1"/>
      <c r="F945" s="1"/>
      <c r="J945" s="1"/>
      <c r="N945" s="1"/>
    </row>
    <row r="946" spans="4:14" x14ac:dyDescent="0.25">
      <c r="D946" s="1"/>
      <c r="F946" s="1"/>
      <c r="J946" s="1"/>
      <c r="N946" s="1"/>
    </row>
    <row r="947" spans="4:14" x14ac:dyDescent="0.25">
      <c r="D947" s="1"/>
      <c r="F947" s="1"/>
      <c r="J947" s="1"/>
      <c r="N947" s="1"/>
    </row>
    <row r="948" spans="4:14" x14ac:dyDescent="0.25">
      <c r="D948" s="1"/>
      <c r="F948" s="1"/>
      <c r="J948" s="1"/>
      <c r="N948" s="1"/>
    </row>
    <row r="949" spans="4:14" x14ac:dyDescent="0.25">
      <c r="D949" s="1"/>
      <c r="F949" s="1"/>
      <c r="H949" s="1"/>
      <c r="J949" s="1"/>
      <c r="N949" s="1"/>
    </row>
    <row r="950" spans="4:14" x14ac:dyDescent="0.25">
      <c r="D950" s="1"/>
      <c r="F950" s="1"/>
      <c r="H950" s="1"/>
      <c r="J950" s="1"/>
      <c r="N950" s="1"/>
    </row>
    <row r="951" spans="4:14" x14ac:dyDescent="0.25">
      <c r="D951" s="1"/>
      <c r="F951" s="1"/>
      <c r="J951" s="1"/>
      <c r="N951" s="1"/>
    </row>
    <row r="952" spans="4:14" x14ac:dyDescent="0.25">
      <c r="D952" s="1"/>
      <c r="F952" s="1"/>
      <c r="J952" s="1"/>
      <c r="N952" s="1"/>
    </row>
    <row r="953" spans="4:14" x14ac:dyDescent="0.25">
      <c r="D953" s="1"/>
      <c r="F953" s="1"/>
      <c r="H953" s="1"/>
      <c r="J953" s="1"/>
      <c r="N953" s="1"/>
    </row>
    <row r="954" spans="4:14" x14ac:dyDescent="0.25">
      <c r="D954" s="1"/>
      <c r="F954" s="1"/>
      <c r="H954" s="1"/>
      <c r="J954" s="1"/>
      <c r="N954" s="1"/>
    </row>
    <row r="955" spans="4:14" x14ac:dyDescent="0.25">
      <c r="D955" s="1"/>
      <c r="F955" s="1"/>
      <c r="H955" s="1"/>
      <c r="J955" s="1"/>
      <c r="N955" s="1"/>
    </row>
    <row r="956" spans="4:14" x14ac:dyDescent="0.25">
      <c r="D956" s="1"/>
      <c r="F956" s="1"/>
      <c r="J956" s="1"/>
      <c r="N956" s="1"/>
    </row>
    <row r="957" spans="4:14" x14ac:dyDescent="0.25">
      <c r="D957" s="1"/>
      <c r="F957" s="1"/>
      <c r="J957" s="1"/>
      <c r="N957" s="1"/>
    </row>
    <row r="958" spans="4:14" x14ac:dyDescent="0.25">
      <c r="D958" s="1"/>
      <c r="F958" s="1"/>
      <c r="H958" s="1"/>
      <c r="J958" s="1"/>
      <c r="N958" s="1"/>
    </row>
    <row r="959" spans="4:14" x14ac:dyDescent="0.25">
      <c r="D959" s="1"/>
      <c r="F959" s="1"/>
      <c r="H959" s="1"/>
      <c r="J959" s="1"/>
      <c r="N959" s="1"/>
    </row>
    <row r="960" spans="4:14" x14ac:dyDescent="0.25">
      <c r="D960" s="1"/>
      <c r="F960" s="1"/>
      <c r="H960" s="1"/>
      <c r="N960" s="1"/>
    </row>
    <row r="961" spans="4:14" x14ac:dyDescent="0.25">
      <c r="D961" s="1"/>
      <c r="F961" s="1"/>
      <c r="H961" s="1"/>
      <c r="N961" s="1"/>
    </row>
    <row r="962" spans="4:14" x14ac:dyDescent="0.25">
      <c r="D962" s="1"/>
      <c r="F962" s="1"/>
      <c r="H962" s="1"/>
      <c r="N962" s="1"/>
    </row>
    <row r="963" spans="4:14" x14ac:dyDescent="0.25">
      <c r="D963" s="1"/>
      <c r="F963" s="1"/>
      <c r="H963" s="1"/>
      <c r="N963" s="1"/>
    </row>
    <row r="964" spans="4:14" x14ac:dyDescent="0.25">
      <c r="D964" s="1"/>
      <c r="F964" s="1"/>
      <c r="H964" s="1"/>
      <c r="N964" s="1"/>
    </row>
    <row r="965" spans="4:14" x14ac:dyDescent="0.25">
      <c r="D965" s="1"/>
      <c r="F965" s="1"/>
      <c r="H965" s="1"/>
      <c r="L965" s="1"/>
      <c r="N965" s="1"/>
    </row>
    <row r="966" spans="4:14" x14ac:dyDescent="0.25">
      <c r="D966" s="1"/>
      <c r="F966" s="1"/>
      <c r="H966" s="1"/>
      <c r="L966" s="1"/>
      <c r="N966" s="1"/>
    </row>
    <row r="967" spans="4:14" x14ac:dyDescent="0.25">
      <c r="D967" s="1"/>
      <c r="F967" s="1"/>
      <c r="H967" s="1"/>
      <c r="L967" s="1"/>
      <c r="N967" s="1"/>
    </row>
    <row r="968" spans="4:14" x14ac:dyDescent="0.25">
      <c r="D968" s="1"/>
      <c r="F968" s="1"/>
      <c r="H968" s="1"/>
      <c r="L968" s="1"/>
      <c r="N968" s="1"/>
    </row>
    <row r="969" spans="4:14" x14ac:dyDescent="0.25">
      <c r="D969" s="1"/>
      <c r="F969" s="1"/>
      <c r="H969" s="1"/>
      <c r="L969" s="1"/>
      <c r="N969" s="1"/>
    </row>
    <row r="970" spans="4:14" x14ac:dyDescent="0.25">
      <c r="D970" s="1"/>
      <c r="F970" s="1"/>
      <c r="H970" s="1"/>
      <c r="L970" s="1"/>
      <c r="N970" s="1"/>
    </row>
    <row r="971" spans="4:14" x14ac:dyDescent="0.25">
      <c r="D971" s="1"/>
      <c r="F971" s="1"/>
      <c r="H971" s="1"/>
      <c r="L971" s="1"/>
      <c r="N971" s="1"/>
    </row>
    <row r="972" spans="4:14" x14ac:dyDescent="0.25">
      <c r="D972" s="1"/>
      <c r="F972" s="1"/>
      <c r="H972" s="1"/>
      <c r="L972" s="1"/>
      <c r="N972" s="1"/>
    </row>
    <row r="973" spans="4:14" x14ac:dyDescent="0.25">
      <c r="D973" s="1"/>
      <c r="F973" s="1"/>
      <c r="H973" s="1"/>
      <c r="L973" s="1"/>
      <c r="N973" s="1"/>
    </row>
    <row r="974" spans="4:14" x14ac:dyDescent="0.25">
      <c r="D974" s="1"/>
      <c r="F974" s="1"/>
      <c r="H974" s="1"/>
      <c r="L974" s="1"/>
      <c r="N974" s="1"/>
    </row>
    <row r="975" spans="4:14" x14ac:dyDescent="0.25">
      <c r="D975" s="1"/>
      <c r="L975" s="1"/>
      <c r="N975" s="1"/>
    </row>
    <row r="976" spans="4:14" x14ac:dyDescent="0.25">
      <c r="D976" s="1"/>
      <c r="L976" s="1"/>
      <c r="N976" s="1"/>
    </row>
    <row r="977" spans="4:14" x14ac:dyDescent="0.25">
      <c r="D977" s="1"/>
      <c r="L977" s="1"/>
      <c r="N977" s="1"/>
    </row>
    <row r="978" spans="4:14" x14ac:dyDescent="0.25">
      <c r="D978" s="1"/>
      <c r="L978" s="1"/>
      <c r="N978" s="1"/>
    </row>
    <row r="979" spans="4:14" x14ac:dyDescent="0.25">
      <c r="D979" s="1"/>
      <c r="F979" s="1"/>
      <c r="H979" s="1"/>
      <c r="L979" s="1"/>
      <c r="N979" s="1"/>
    </row>
    <row r="980" spans="4:14" x14ac:dyDescent="0.25">
      <c r="D980" s="1"/>
      <c r="L980" s="1"/>
      <c r="N980" s="1"/>
    </row>
    <row r="981" spans="4:14" x14ac:dyDescent="0.25">
      <c r="D981" s="1"/>
      <c r="L981" s="1"/>
      <c r="N981" s="1"/>
    </row>
    <row r="982" spans="4:14" x14ac:dyDescent="0.25">
      <c r="D982" s="1"/>
      <c r="L982" s="1"/>
      <c r="N982" s="1"/>
    </row>
    <row r="983" spans="4:14" x14ac:dyDescent="0.25">
      <c r="D983" s="1"/>
      <c r="L983" s="1"/>
      <c r="N983" s="1"/>
    </row>
    <row r="984" spans="4:14" x14ac:dyDescent="0.25">
      <c r="D984" s="1"/>
      <c r="F984" s="1"/>
      <c r="H984" s="1"/>
      <c r="L984" s="1"/>
      <c r="N984" s="1"/>
    </row>
    <row r="985" spans="4:14" x14ac:dyDescent="0.25">
      <c r="D985" s="1"/>
      <c r="L985" s="1"/>
      <c r="N985" s="1"/>
    </row>
    <row r="986" spans="4:14" x14ac:dyDescent="0.25">
      <c r="D986" s="1"/>
      <c r="L986" s="1"/>
      <c r="N986" s="1"/>
    </row>
    <row r="987" spans="4:14" x14ac:dyDescent="0.25">
      <c r="D987" s="1"/>
      <c r="L987" s="1"/>
      <c r="N987" s="1"/>
    </row>
    <row r="988" spans="4:14" x14ac:dyDescent="0.25">
      <c r="D988" s="1"/>
      <c r="L988" s="1"/>
      <c r="N988" s="1"/>
    </row>
    <row r="989" spans="4:14" x14ac:dyDescent="0.25">
      <c r="D989" s="1"/>
      <c r="J989" s="1"/>
      <c r="L989" s="1"/>
      <c r="N989" s="1"/>
    </row>
    <row r="990" spans="4:14" x14ac:dyDescent="0.25">
      <c r="D990" s="1"/>
      <c r="F990" s="1"/>
      <c r="H990" s="1"/>
      <c r="L990" s="1"/>
      <c r="N990" s="1"/>
    </row>
    <row r="991" spans="4:14" x14ac:dyDescent="0.25">
      <c r="D991" s="1"/>
      <c r="F991" s="1"/>
      <c r="H991" s="1"/>
      <c r="L991" s="1"/>
      <c r="N991" s="1"/>
    </row>
    <row r="992" spans="4:14" x14ac:dyDescent="0.25">
      <c r="D992" s="1"/>
      <c r="F992" s="1"/>
      <c r="H992" s="1"/>
      <c r="L992" s="1"/>
      <c r="N992" s="1"/>
    </row>
    <row r="993" spans="4:14" x14ac:dyDescent="0.25">
      <c r="D993" s="1"/>
      <c r="F993" s="1"/>
      <c r="H993" s="1"/>
      <c r="L993" s="1"/>
      <c r="N993" s="1"/>
    </row>
    <row r="994" spans="4:14" x14ac:dyDescent="0.25">
      <c r="D994" s="1"/>
      <c r="F994" s="1"/>
      <c r="H994" s="1"/>
      <c r="J994" s="1"/>
      <c r="L994" s="1"/>
      <c r="N994" s="1"/>
    </row>
    <row r="995" spans="4:14" x14ac:dyDescent="0.25">
      <c r="D995" s="1"/>
      <c r="F995" s="1"/>
      <c r="H995" s="1"/>
      <c r="N995" s="1"/>
    </row>
    <row r="996" spans="4:14" x14ac:dyDescent="0.25">
      <c r="D996" s="1"/>
      <c r="F996" s="1"/>
      <c r="H996" s="1"/>
      <c r="N996" s="1"/>
    </row>
    <row r="997" spans="4:14" x14ac:dyDescent="0.25">
      <c r="D997" s="1"/>
      <c r="F997" s="1"/>
      <c r="H997" s="1"/>
      <c r="N997" s="1"/>
    </row>
    <row r="998" spans="4:14" x14ac:dyDescent="0.25">
      <c r="D998" s="1"/>
      <c r="F998" s="1"/>
      <c r="H998" s="1"/>
      <c r="N998" s="1"/>
    </row>
    <row r="999" spans="4:14" x14ac:dyDescent="0.25">
      <c r="D999" s="1"/>
      <c r="F999" s="1"/>
      <c r="H999" s="1"/>
      <c r="J999" s="1"/>
      <c r="N999" s="1"/>
    </row>
    <row r="1000" spans="4:14" x14ac:dyDescent="0.25">
      <c r="D1000" s="1"/>
      <c r="F1000" s="1"/>
      <c r="H1000" s="1"/>
      <c r="N1000" s="1"/>
    </row>
    <row r="1001" spans="4:14" x14ac:dyDescent="0.25">
      <c r="D1001" s="1"/>
      <c r="F1001" s="1"/>
      <c r="H1001" s="1"/>
      <c r="N1001" s="1"/>
    </row>
    <row r="1002" spans="4:14" x14ac:dyDescent="0.25">
      <c r="D1002" s="1"/>
      <c r="F1002" s="1"/>
      <c r="H1002" s="1"/>
      <c r="N1002" s="1"/>
    </row>
    <row r="1003" spans="4:14" x14ac:dyDescent="0.25">
      <c r="D1003" s="1"/>
      <c r="F1003" s="1"/>
      <c r="H1003" s="1"/>
      <c r="N1003" s="1"/>
    </row>
    <row r="1004" spans="4:14" x14ac:dyDescent="0.25">
      <c r="D1004" s="1"/>
      <c r="F1004" s="1"/>
      <c r="H1004" s="1"/>
      <c r="N1004" s="1"/>
    </row>
    <row r="1005" spans="4:14" x14ac:dyDescent="0.25">
      <c r="D1005" s="1"/>
      <c r="F1005" s="1"/>
      <c r="H1005" s="1"/>
      <c r="L1005" s="1"/>
      <c r="N1005" s="1"/>
    </row>
    <row r="1006" spans="4:14" x14ac:dyDescent="0.25">
      <c r="D1006" s="1"/>
      <c r="F1006" s="1"/>
      <c r="H1006" s="1"/>
      <c r="L1006" s="1"/>
      <c r="N1006" s="1"/>
    </row>
    <row r="1007" spans="4:14" x14ac:dyDescent="0.25">
      <c r="D1007" s="1"/>
      <c r="F1007" s="1"/>
      <c r="H1007" s="1"/>
      <c r="L1007" s="1"/>
      <c r="N1007" s="1"/>
    </row>
    <row r="1008" spans="4:14" x14ac:dyDescent="0.25">
      <c r="D1008" s="1"/>
      <c r="F1008" s="1"/>
      <c r="H1008" s="1"/>
      <c r="L1008" s="1"/>
      <c r="N1008" s="1"/>
    </row>
    <row r="1009" spans="4:14" x14ac:dyDescent="0.25">
      <c r="D1009" s="1"/>
      <c r="F1009" s="1"/>
      <c r="H1009" s="1"/>
      <c r="L1009" s="1"/>
      <c r="N1009" s="1"/>
    </row>
    <row r="1010" spans="4:14" x14ac:dyDescent="0.25">
      <c r="D1010" s="1"/>
      <c r="F1010" s="1"/>
      <c r="H1010" s="1"/>
      <c r="J1010" s="1"/>
      <c r="L1010" s="1"/>
      <c r="N1010" s="1"/>
    </row>
    <row r="1011" spans="4:14" x14ac:dyDescent="0.25">
      <c r="D1011" s="1"/>
      <c r="F1011" s="1"/>
      <c r="H1011" s="1"/>
      <c r="J1011" s="1"/>
      <c r="L1011" s="1"/>
      <c r="N1011" s="1"/>
    </row>
    <row r="1012" spans="4:14" x14ac:dyDescent="0.25">
      <c r="D1012" s="1"/>
      <c r="F1012" s="1"/>
      <c r="H1012" s="1"/>
      <c r="J1012" s="1"/>
      <c r="L1012" s="1"/>
      <c r="N1012" s="1"/>
    </row>
    <row r="1013" spans="4:14" x14ac:dyDescent="0.25">
      <c r="D1013" s="1"/>
      <c r="F1013" s="1"/>
      <c r="H1013" s="1"/>
      <c r="J1013" s="1"/>
      <c r="L1013" s="1"/>
      <c r="N1013" s="1"/>
    </row>
    <row r="1014" spans="4:14" x14ac:dyDescent="0.25">
      <c r="D1014" s="1"/>
      <c r="F1014" s="1"/>
      <c r="H1014" s="1"/>
      <c r="J1014" s="1"/>
      <c r="L1014" s="1"/>
      <c r="N1014" s="1"/>
    </row>
    <row r="1015" spans="4:14" x14ac:dyDescent="0.25">
      <c r="D1015" s="1"/>
      <c r="F1015" s="1"/>
      <c r="H1015" s="1"/>
      <c r="J1015" s="1"/>
      <c r="L1015" s="1"/>
      <c r="N1015" s="1"/>
    </row>
    <row r="1016" spans="4:14" x14ac:dyDescent="0.25">
      <c r="D1016" s="1"/>
      <c r="F1016" s="1"/>
      <c r="H1016" s="1"/>
      <c r="J1016" s="1"/>
      <c r="L1016" s="1"/>
      <c r="N1016" s="1"/>
    </row>
    <row r="1017" spans="4:14" x14ac:dyDescent="0.25">
      <c r="D1017" s="1"/>
      <c r="F1017" s="1"/>
      <c r="H1017" s="1"/>
      <c r="J1017" s="1"/>
      <c r="L1017" s="1"/>
      <c r="N1017" s="1"/>
    </row>
    <row r="1018" spans="4:14" x14ac:dyDescent="0.25">
      <c r="D1018" s="1"/>
      <c r="F1018" s="1"/>
      <c r="H1018" s="1"/>
      <c r="J1018" s="1"/>
      <c r="L1018" s="1"/>
      <c r="N1018" s="1"/>
    </row>
    <row r="1019" spans="4:14" x14ac:dyDescent="0.25">
      <c r="D1019" s="1"/>
      <c r="F1019" s="1"/>
      <c r="H1019" s="1"/>
      <c r="J1019" s="1"/>
      <c r="L1019" s="1"/>
      <c r="N1019" s="1"/>
    </row>
    <row r="1020" spans="4:14" x14ac:dyDescent="0.25">
      <c r="D1020" s="1"/>
      <c r="F1020" s="1"/>
      <c r="H1020" s="1"/>
      <c r="J1020" s="1"/>
      <c r="N1020" s="1"/>
    </row>
    <row r="1021" spans="4:14" x14ac:dyDescent="0.25">
      <c r="D1021" s="1"/>
      <c r="F1021" s="1"/>
      <c r="H1021" s="1"/>
      <c r="J1021" s="1"/>
      <c r="N1021" s="1"/>
    </row>
    <row r="1022" spans="4:14" x14ac:dyDescent="0.25">
      <c r="D1022" s="1"/>
      <c r="F1022" s="1"/>
      <c r="H1022" s="1"/>
      <c r="J1022" s="1"/>
      <c r="N1022" s="1"/>
    </row>
    <row r="1023" spans="4:14" x14ac:dyDescent="0.25">
      <c r="D1023" s="1"/>
      <c r="F1023" s="1"/>
      <c r="H1023" s="1"/>
      <c r="J1023" s="1"/>
      <c r="N1023" s="1"/>
    </row>
    <row r="1024" spans="4:14" x14ac:dyDescent="0.25">
      <c r="D1024" s="1"/>
      <c r="F1024" s="1"/>
      <c r="H1024" s="1"/>
      <c r="J1024" s="1"/>
      <c r="N1024" s="1"/>
    </row>
    <row r="1025" spans="4:14" x14ac:dyDescent="0.25">
      <c r="D1025" s="1"/>
      <c r="F1025" s="1"/>
      <c r="H1025" s="1"/>
      <c r="J1025" s="1"/>
      <c r="N1025" s="1"/>
    </row>
    <row r="1026" spans="4:14" x14ac:dyDescent="0.25">
      <c r="D1026" s="1"/>
      <c r="F1026" s="1"/>
      <c r="H1026" s="1"/>
      <c r="J1026" s="1"/>
      <c r="N1026" s="1"/>
    </row>
    <row r="1027" spans="4:14" x14ac:dyDescent="0.25">
      <c r="D1027" s="1"/>
      <c r="F1027" s="1"/>
      <c r="H1027" s="1"/>
      <c r="J1027" s="1"/>
      <c r="N1027" s="1"/>
    </row>
    <row r="1028" spans="4:14" x14ac:dyDescent="0.25">
      <c r="D1028" s="1"/>
      <c r="F1028" s="1"/>
      <c r="H1028" s="1"/>
      <c r="J1028" s="1"/>
      <c r="N1028" s="1"/>
    </row>
    <row r="1029" spans="4:14" x14ac:dyDescent="0.25">
      <c r="D1029" s="1"/>
      <c r="F1029" s="1"/>
      <c r="H1029" s="1"/>
      <c r="J1029" s="1"/>
      <c r="N1029" s="1"/>
    </row>
    <row r="1030" spans="4:14" x14ac:dyDescent="0.25">
      <c r="D1030" s="1"/>
      <c r="J1030" s="1"/>
      <c r="N1030" s="1"/>
    </row>
    <row r="1031" spans="4:14" x14ac:dyDescent="0.25">
      <c r="D1031" s="1"/>
      <c r="J1031" s="1"/>
      <c r="N1031" s="1"/>
    </row>
    <row r="1032" spans="4:14" x14ac:dyDescent="0.25">
      <c r="D1032" s="1"/>
      <c r="J1032" s="1"/>
      <c r="N1032" s="1"/>
    </row>
    <row r="1033" spans="4:14" x14ac:dyDescent="0.25">
      <c r="D1033" s="1"/>
      <c r="J1033" s="1"/>
      <c r="N1033" s="1"/>
    </row>
    <row r="1034" spans="4:14" x14ac:dyDescent="0.25">
      <c r="D1034" s="1"/>
      <c r="J1034" s="1"/>
      <c r="N1034" s="1"/>
    </row>
    <row r="1035" spans="4:14" x14ac:dyDescent="0.25">
      <c r="D1035" s="1"/>
      <c r="F1035" s="1"/>
      <c r="H1035" s="1"/>
      <c r="J1035" s="1"/>
      <c r="N1035" s="1"/>
    </row>
    <row r="1036" spans="4:14" x14ac:dyDescent="0.25">
      <c r="D1036" s="1"/>
      <c r="F1036" s="1"/>
      <c r="H1036" s="1"/>
      <c r="J1036" s="1"/>
      <c r="N1036" s="1"/>
    </row>
    <row r="1037" spans="4:14" x14ac:dyDescent="0.25">
      <c r="D1037" s="1"/>
      <c r="F1037" s="1"/>
      <c r="H1037" s="1"/>
      <c r="J1037" s="1"/>
      <c r="N1037" s="1"/>
    </row>
    <row r="1038" spans="4:14" x14ac:dyDescent="0.25">
      <c r="D1038" s="1"/>
      <c r="F1038" s="1"/>
      <c r="H1038" s="1"/>
      <c r="J1038" s="1"/>
      <c r="N1038" s="1"/>
    </row>
    <row r="1039" spans="4:14" x14ac:dyDescent="0.25">
      <c r="D1039" s="1"/>
      <c r="F1039" s="1"/>
      <c r="H1039" s="1"/>
      <c r="J1039" s="1"/>
      <c r="N1039" s="1"/>
    </row>
    <row r="1040" spans="4:14" x14ac:dyDescent="0.25">
      <c r="D1040" s="1"/>
      <c r="F1040" s="1"/>
      <c r="H1040" s="1"/>
      <c r="J1040" s="1"/>
      <c r="N1040" s="1"/>
    </row>
    <row r="1041" spans="4:14" x14ac:dyDescent="0.25">
      <c r="D1041" s="1"/>
      <c r="F1041" s="1"/>
      <c r="H1041" s="1"/>
      <c r="J1041" s="1"/>
      <c r="N1041" s="1"/>
    </row>
    <row r="1042" spans="4:14" x14ac:dyDescent="0.25">
      <c r="D1042" s="1"/>
      <c r="F1042" s="1"/>
      <c r="H1042" s="1"/>
      <c r="J1042" s="1"/>
      <c r="N1042" s="1"/>
    </row>
    <row r="1043" spans="4:14" x14ac:dyDescent="0.25">
      <c r="D1043" s="1"/>
      <c r="F1043" s="1"/>
      <c r="H1043" s="1"/>
      <c r="J1043" s="1"/>
      <c r="N1043" s="1"/>
    </row>
    <row r="1044" spans="4:14" x14ac:dyDescent="0.25">
      <c r="D1044" s="1"/>
      <c r="F1044" s="1"/>
      <c r="H1044" s="1"/>
      <c r="J1044" s="1"/>
      <c r="N1044" s="1"/>
    </row>
    <row r="1045" spans="4:14" x14ac:dyDescent="0.25">
      <c r="D1045" s="1"/>
      <c r="F1045" s="1"/>
      <c r="H1045" s="1"/>
      <c r="J1045" s="1"/>
      <c r="N1045" s="1"/>
    </row>
    <row r="1046" spans="4:14" x14ac:dyDescent="0.25">
      <c r="D1046" s="1"/>
      <c r="F1046" s="1"/>
      <c r="H1046" s="1"/>
      <c r="J1046" s="1"/>
      <c r="N1046" s="1"/>
    </row>
    <row r="1047" spans="4:14" x14ac:dyDescent="0.25">
      <c r="D1047" s="1"/>
      <c r="F1047" s="1"/>
      <c r="H1047" s="1"/>
      <c r="J1047" s="1"/>
      <c r="N1047" s="1"/>
    </row>
    <row r="1048" spans="4:14" x14ac:dyDescent="0.25">
      <c r="D1048" s="1"/>
      <c r="F1048" s="1"/>
      <c r="H1048" s="1"/>
      <c r="J1048" s="1"/>
      <c r="N1048" s="1"/>
    </row>
    <row r="1049" spans="4:14" x14ac:dyDescent="0.25">
      <c r="D1049" s="1"/>
      <c r="F1049" s="1"/>
      <c r="H1049" s="1"/>
      <c r="J1049" s="1"/>
      <c r="N1049" s="1"/>
    </row>
    <row r="1050" spans="4:14" x14ac:dyDescent="0.25">
      <c r="D1050" s="1"/>
      <c r="F1050" s="1"/>
      <c r="H1050" s="1"/>
      <c r="J1050" s="1"/>
      <c r="N1050" s="1"/>
    </row>
    <row r="1051" spans="4:14" x14ac:dyDescent="0.25">
      <c r="D1051" s="1"/>
      <c r="F1051" s="1"/>
      <c r="H1051" s="1"/>
      <c r="J1051" s="1"/>
      <c r="N1051" s="1"/>
    </row>
    <row r="1052" spans="4:14" x14ac:dyDescent="0.25">
      <c r="D1052" s="1"/>
      <c r="F1052" s="1"/>
      <c r="H1052" s="1"/>
      <c r="J1052" s="1"/>
      <c r="N1052" s="1"/>
    </row>
    <row r="1053" spans="4:14" x14ac:dyDescent="0.25">
      <c r="D1053" s="1"/>
      <c r="F1053" s="1"/>
      <c r="H1053" s="1"/>
      <c r="J1053" s="1"/>
      <c r="N1053" s="1"/>
    </row>
    <row r="1054" spans="4:14" x14ac:dyDescent="0.25">
      <c r="D1054" s="1"/>
      <c r="F1054" s="1"/>
      <c r="H1054" s="1"/>
      <c r="J1054" s="1"/>
      <c r="N1054" s="1"/>
    </row>
    <row r="1055" spans="4:14" x14ac:dyDescent="0.25">
      <c r="D1055" s="1"/>
      <c r="F1055" s="1"/>
      <c r="H1055" s="1"/>
      <c r="J1055" s="1"/>
      <c r="N1055" s="1"/>
    </row>
    <row r="1056" spans="4:14" x14ac:dyDescent="0.25">
      <c r="D1056" s="1"/>
      <c r="F1056" s="1"/>
      <c r="H1056" s="1"/>
      <c r="J1056" s="1"/>
      <c r="N1056" s="1"/>
    </row>
    <row r="1057" spans="4:14" x14ac:dyDescent="0.25">
      <c r="D1057" s="1"/>
      <c r="F1057" s="1"/>
      <c r="H1057" s="1"/>
      <c r="J1057" s="1"/>
      <c r="N1057" s="1"/>
    </row>
    <row r="1058" spans="4:14" x14ac:dyDescent="0.25">
      <c r="D1058" s="1"/>
      <c r="F1058" s="1"/>
      <c r="H1058" s="1"/>
      <c r="J1058" s="1"/>
      <c r="N1058" s="1"/>
    </row>
    <row r="1059" spans="4:14" x14ac:dyDescent="0.25">
      <c r="D1059" s="1"/>
      <c r="F1059" s="1"/>
      <c r="H1059" s="1"/>
      <c r="J1059" s="1"/>
      <c r="N1059" s="1"/>
    </row>
    <row r="1060" spans="4:14" x14ac:dyDescent="0.25">
      <c r="D1060" s="1"/>
      <c r="F1060" s="1"/>
      <c r="H1060" s="1"/>
      <c r="J1060" s="1"/>
      <c r="N1060" s="1"/>
    </row>
    <row r="1061" spans="4:14" x14ac:dyDescent="0.25">
      <c r="D1061" s="1"/>
      <c r="F1061" s="1"/>
      <c r="H1061" s="1"/>
      <c r="J1061" s="1"/>
      <c r="N1061" s="1"/>
    </row>
    <row r="1062" spans="4:14" x14ac:dyDescent="0.25">
      <c r="D1062" s="1"/>
      <c r="F1062" s="1"/>
      <c r="H1062" s="1"/>
      <c r="J1062" s="1"/>
      <c r="N1062" s="1"/>
    </row>
    <row r="1063" spans="4:14" x14ac:dyDescent="0.25">
      <c r="D1063" s="1"/>
      <c r="F1063" s="1"/>
      <c r="H1063" s="1"/>
      <c r="J1063" s="1"/>
      <c r="N1063" s="1"/>
    </row>
    <row r="1064" spans="4:14" x14ac:dyDescent="0.25">
      <c r="D1064" s="1"/>
      <c r="F1064" s="1"/>
      <c r="H1064" s="1"/>
      <c r="J1064" s="1"/>
      <c r="N1064" s="1"/>
    </row>
    <row r="1065" spans="4:14" x14ac:dyDescent="0.25">
      <c r="D1065" s="1"/>
      <c r="J1065" s="1"/>
      <c r="N1065" s="1"/>
    </row>
    <row r="1066" spans="4:14" x14ac:dyDescent="0.25">
      <c r="D1066" s="1"/>
      <c r="J1066" s="1"/>
      <c r="N1066" s="1"/>
    </row>
    <row r="1067" spans="4:14" x14ac:dyDescent="0.25">
      <c r="D1067" s="1"/>
      <c r="J1067" s="1"/>
      <c r="N1067" s="1"/>
    </row>
    <row r="1068" spans="4:14" x14ac:dyDescent="0.25">
      <c r="D1068" s="1"/>
      <c r="J1068" s="1"/>
      <c r="N1068" s="1"/>
    </row>
    <row r="1069" spans="4:14" x14ac:dyDescent="0.25">
      <c r="D1069" s="1"/>
      <c r="J1069" s="1"/>
      <c r="N1069" s="1"/>
    </row>
    <row r="1070" spans="4:14" x14ac:dyDescent="0.25">
      <c r="D1070" s="1"/>
      <c r="F1070" s="1"/>
      <c r="H1070" s="1"/>
      <c r="J1070" s="1"/>
      <c r="N1070" s="1"/>
    </row>
    <row r="1071" spans="4:14" x14ac:dyDescent="0.25">
      <c r="D1071" s="1"/>
      <c r="F1071" s="1"/>
      <c r="H1071" s="1"/>
      <c r="J1071" s="1"/>
      <c r="N1071" s="1"/>
    </row>
    <row r="1072" spans="4:14" x14ac:dyDescent="0.25">
      <c r="D1072" s="1"/>
      <c r="F1072" s="1"/>
      <c r="H1072" s="1"/>
      <c r="J1072" s="1"/>
      <c r="N1072" s="1"/>
    </row>
    <row r="1073" spans="4:14" x14ac:dyDescent="0.25">
      <c r="D1073" s="1"/>
      <c r="F1073" s="1"/>
      <c r="H1073" s="1"/>
      <c r="J1073" s="1"/>
      <c r="N1073" s="1"/>
    </row>
    <row r="1074" spans="4:14" x14ac:dyDescent="0.25">
      <c r="D1074" s="1"/>
      <c r="F1074" s="1"/>
      <c r="H1074" s="1"/>
      <c r="J1074" s="1"/>
      <c r="N1074" s="1"/>
    </row>
    <row r="1075" spans="4:14" x14ac:dyDescent="0.25">
      <c r="D1075" s="1"/>
      <c r="F1075" s="1"/>
      <c r="H1075" s="1"/>
      <c r="J1075" s="1"/>
      <c r="N1075" s="1"/>
    </row>
    <row r="1076" spans="4:14" x14ac:dyDescent="0.25">
      <c r="D1076" s="1"/>
      <c r="F1076" s="1"/>
      <c r="H1076" s="1"/>
      <c r="J1076" s="1"/>
      <c r="N1076" s="1"/>
    </row>
    <row r="1077" spans="4:14" x14ac:dyDescent="0.25">
      <c r="D1077" s="1"/>
      <c r="F1077" s="1"/>
      <c r="H1077" s="1"/>
      <c r="J1077" s="1"/>
      <c r="N1077" s="1"/>
    </row>
    <row r="1078" spans="4:14" x14ac:dyDescent="0.25">
      <c r="D1078" s="1"/>
      <c r="F1078" s="1"/>
      <c r="H1078" s="1"/>
      <c r="J1078" s="1"/>
      <c r="N1078" s="1"/>
    </row>
    <row r="1079" spans="4:14" x14ac:dyDescent="0.25">
      <c r="D1079" s="1"/>
      <c r="F1079" s="1"/>
      <c r="H1079" s="1"/>
      <c r="J1079" s="1"/>
      <c r="L1079" s="1"/>
      <c r="N1079" s="1"/>
    </row>
    <row r="1080" spans="4:14" x14ac:dyDescent="0.25">
      <c r="D1080" s="1"/>
      <c r="F1080" s="1"/>
      <c r="H1080" s="1"/>
      <c r="N1080" s="1"/>
    </row>
    <row r="1081" spans="4:14" x14ac:dyDescent="0.25">
      <c r="D1081" s="1"/>
      <c r="F1081" s="1"/>
      <c r="H1081" s="1"/>
      <c r="N1081" s="1"/>
    </row>
    <row r="1082" spans="4:14" x14ac:dyDescent="0.25">
      <c r="D1082" s="1"/>
      <c r="F1082" s="1"/>
      <c r="H1082" s="1"/>
    </row>
    <row r="1083" spans="4:14" x14ac:dyDescent="0.25">
      <c r="D1083" s="1"/>
      <c r="F1083" s="1"/>
      <c r="H1083" s="1"/>
      <c r="N1083" s="1"/>
    </row>
    <row r="1084" spans="4:14" x14ac:dyDescent="0.25">
      <c r="D1084" s="1"/>
      <c r="F1084" s="1"/>
      <c r="H1084" s="1"/>
      <c r="L1084" s="1"/>
      <c r="N1084" s="1"/>
    </row>
    <row r="1085" spans="4:14" x14ac:dyDescent="0.25">
      <c r="D1085" s="1"/>
      <c r="F1085" s="1"/>
      <c r="H1085" s="1"/>
      <c r="N1085" s="1"/>
    </row>
    <row r="1086" spans="4:14" x14ac:dyDescent="0.25">
      <c r="F1086" s="1"/>
    </row>
    <row r="1087" spans="4:14" x14ac:dyDescent="0.25">
      <c r="D1087" s="1"/>
      <c r="F1087" s="1"/>
    </row>
    <row r="1088" spans="4:14" x14ac:dyDescent="0.25">
      <c r="D1088" s="1"/>
      <c r="F1088" s="1"/>
      <c r="H1088" s="1"/>
      <c r="N1088" s="1"/>
    </row>
    <row r="1089" spans="4:14" x14ac:dyDescent="0.25">
      <c r="D1089" s="1"/>
      <c r="F1089" s="1"/>
      <c r="H1089" s="1"/>
      <c r="L1089" s="1"/>
      <c r="N1089" s="1"/>
    </row>
    <row r="1090" spans="4:14" x14ac:dyDescent="0.25">
      <c r="D1090" s="1"/>
      <c r="F1090" s="1"/>
      <c r="H1090" s="1"/>
      <c r="N1090" s="1"/>
    </row>
    <row r="1091" spans="4:14" x14ac:dyDescent="0.25">
      <c r="F1091" s="1"/>
    </row>
    <row r="1092" spans="4:14" x14ac:dyDescent="0.25">
      <c r="D1092" s="1"/>
      <c r="F1092" s="1"/>
    </row>
    <row r="1093" spans="4:14" x14ac:dyDescent="0.25">
      <c r="D1093" s="1"/>
      <c r="F1093" s="1"/>
      <c r="H1093" s="1"/>
      <c r="N1093" s="1"/>
    </row>
    <row r="1094" spans="4:14" x14ac:dyDescent="0.25">
      <c r="D1094" s="1"/>
      <c r="F1094" s="1"/>
      <c r="H1094" s="1"/>
      <c r="L1094" s="1"/>
      <c r="N1094" s="1"/>
    </row>
    <row r="1095" spans="4:14" x14ac:dyDescent="0.25">
      <c r="D1095" s="1"/>
      <c r="F1095" s="1"/>
      <c r="H1095" s="1"/>
      <c r="J1095" s="1"/>
      <c r="N1095" s="1"/>
    </row>
    <row r="1096" spans="4:14" x14ac:dyDescent="0.25">
      <c r="D1096" s="1"/>
      <c r="J1096" s="1"/>
      <c r="N1096" s="1"/>
    </row>
    <row r="1097" spans="4:14" x14ac:dyDescent="0.25">
      <c r="D1097" s="1"/>
      <c r="J1097" s="1"/>
      <c r="N1097" s="1"/>
    </row>
    <row r="1098" spans="4:14" x14ac:dyDescent="0.25">
      <c r="D1098" s="1"/>
      <c r="F1098" s="1"/>
      <c r="H1098" s="1"/>
      <c r="J1098" s="1"/>
      <c r="N1098" s="1"/>
    </row>
    <row r="1099" spans="4:14" x14ac:dyDescent="0.25">
      <c r="D1099" s="1"/>
      <c r="J1099" s="1"/>
      <c r="L1099" s="1"/>
      <c r="N1099" s="1"/>
    </row>
    <row r="1100" spans="4:14" x14ac:dyDescent="0.25">
      <c r="D1100" s="1"/>
      <c r="F1100" s="1"/>
      <c r="H1100" s="1"/>
      <c r="J1100" s="1"/>
      <c r="N1100" s="1"/>
    </row>
    <row r="1101" spans="4:14" x14ac:dyDescent="0.25">
      <c r="D1101" s="1"/>
      <c r="F1101" s="1"/>
      <c r="H1101" s="1"/>
      <c r="J1101" s="1"/>
      <c r="N1101" s="1"/>
    </row>
    <row r="1102" spans="4:14" x14ac:dyDescent="0.25">
      <c r="D1102" s="1"/>
      <c r="F1102" s="1"/>
      <c r="H1102" s="1"/>
      <c r="J1102" s="1"/>
      <c r="N1102" s="1"/>
    </row>
    <row r="1103" spans="4:14" x14ac:dyDescent="0.25">
      <c r="D1103" s="1"/>
      <c r="F1103" s="1"/>
      <c r="H1103" s="1"/>
      <c r="J1103" s="1"/>
      <c r="N1103" s="1"/>
    </row>
    <row r="1104" spans="4:14" x14ac:dyDescent="0.25">
      <c r="D1104" s="1"/>
      <c r="F1104" s="1"/>
      <c r="H1104" s="1"/>
      <c r="J1104" s="1"/>
      <c r="L1104" s="1"/>
      <c r="N1104" s="1"/>
    </row>
    <row r="1105" spans="4:14" x14ac:dyDescent="0.25">
      <c r="D1105" s="1"/>
      <c r="F1105" s="1"/>
      <c r="H1105" s="1"/>
      <c r="J1105" s="1"/>
      <c r="N1105" s="1"/>
    </row>
    <row r="1106" spans="4:14" x14ac:dyDescent="0.25">
      <c r="D1106" s="1"/>
      <c r="F1106" s="1"/>
      <c r="H1106" s="1"/>
      <c r="J1106" s="1"/>
      <c r="N1106" s="1"/>
    </row>
    <row r="1107" spans="4:14" x14ac:dyDescent="0.25">
      <c r="D1107" s="1"/>
      <c r="F1107" s="1"/>
      <c r="H1107" s="1"/>
      <c r="J1107" s="1"/>
      <c r="N1107" s="1"/>
    </row>
    <row r="1108" spans="4:14" x14ac:dyDescent="0.25">
      <c r="D1108" s="1"/>
      <c r="F1108" s="1"/>
      <c r="H1108" s="1"/>
      <c r="J1108" s="1"/>
      <c r="N1108" s="1"/>
    </row>
    <row r="1109" spans="4:14" x14ac:dyDescent="0.25">
      <c r="D1109" s="1"/>
      <c r="F1109" s="1"/>
      <c r="H1109" s="1"/>
      <c r="J1109" s="1"/>
      <c r="N1109" s="1"/>
    </row>
    <row r="1110" spans="4:14" x14ac:dyDescent="0.25">
      <c r="D1110" s="1"/>
      <c r="F1110" s="1"/>
      <c r="H1110" s="1"/>
      <c r="N1110" s="1"/>
    </row>
    <row r="1111" spans="4:14" x14ac:dyDescent="0.25">
      <c r="D1111" s="1"/>
      <c r="F1111" s="1"/>
      <c r="H1111" s="1"/>
      <c r="N1111" s="1"/>
    </row>
    <row r="1112" spans="4:14" x14ac:dyDescent="0.25">
      <c r="D1112" s="1"/>
      <c r="F1112" s="1"/>
      <c r="H1112" s="1"/>
      <c r="N1112" s="1"/>
    </row>
    <row r="1113" spans="4:14" x14ac:dyDescent="0.25">
      <c r="D1113" s="1"/>
      <c r="F1113" s="1"/>
      <c r="H1113" s="1"/>
      <c r="N1113" s="1"/>
    </row>
    <row r="1114" spans="4:14" x14ac:dyDescent="0.25">
      <c r="D1114" s="1"/>
      <c r="F1114" s="1"/>
      <c r="H1114" s="1"/>
      <c r="J1114" s="1"/>
      <c r="N1114" s="1"/>
    </row>
    <row r="1115" spans="4:14" x14ac:dyDescent="0.25">
      <c r="D1115" s="1"/>
      <c r="F1115" s="1"/>
      <c r="H1115" s="1"/>
      <c r="N1115" s="1"/>
    </row>
    <row r="1116" spans="4:14" x14ac:dyDescent="0.25">
      <c r="D1116" s="1"/>
      <c r="F1116" s="1"/>
      <c r="H1116" s="1"/>
      <c r="N1116" s="1"/>
    </row>
    <row r="1117" spans="4:14" x14ac:dyDescent="0.25">
      <c r="D1117" s="1"/>
      <c r="F1117" s="1"/>
      <c r="H1117" s="1"/>
      <c r="N1117" s="1"/>
    </row>
    <row r="1118" spans="4:14" x14ac:dyDescent="0.25">
      <c r="D1118" s="1"/>
      <c r="F1118" s="1"/>
      <c r="H1118" s="1"/>
      <c r="N1118" s="1"/>
    </row>
    <row r="1119" spans="4:14" x14ac:dyDescent="0.25">
      <c r="D1119" s="1"/>
      <c r="F1119" s="1"/>
      <c r="H1119" s="1"/>
      <c r="J1119" s="1"/>
      <c r="N1119" s="1"/>
    </row>
    <row r="1120" spans="4:14" x14ac:dyDescent="0.25">
      <c r="D1120" s="1"/>
      <c r="H1120" s="1"/>
      <c r="L1120" s="1"/>
      <c r="N1120" s="1"/>
    </row>
    <row r="1121" spans="4:14" x14ac:dyDescent="0.25">
      <c r="D1121" s="1"/>
      <c r="H1121" s="1"/>
      <c r="L1121" s="1"/>
      <c r="N1121" s="1"/>
    </row>
    <row r="1122" spans="4:14" x14ac:dyDescent="0.25">
      <c r="D1122" s="1"/>
      <c r="H1122" s="1"/>
      <c r="L1122" s="1"/>
      <c r="N1122" s="1"/>
    </row>
    <row r="1123" spans="4:14" x14ac:dyDescent="0.25">
      <c r="D1123" s="1"/>
      <c r="H1123" s="1"/>
      <c r="L1123" s="1"/>
      <c r="N1123" s="1"/>
    </row>
    <row r="1124" spans="4:14" x14ac:dyDescent="0.25">
      <c r="D1124" s="1"/>
      <c r="F1124" s="1"/>
      <c r="H1124" s="1"/>
      <c r="J1124" s="1"/>
      <c r="L1124" s="1"/>
      <c r="N1124" s="1"/>
    </row>
    <row r="1125" spans="4:14" x14ac:dyDescent="0.25">
      <c r="D1125" s="1"/>
      <c r="H1125" s="1"/>
      <c r="J1125" s="1"/>
      <c r="L1125" s="1"/>
      <c r="N1125" s="1"/>
    </row>
    <row r="1126" spans="4:14" x14ac:dyDescent="0.25">
      <c r="D1126" s="1"/>
      <c r="H1126" s="1"/>
      <c r="J1126" s="1"/>
      <c r="L1126" s="1"/>
      <c r="N1126" s="1"/>
    </row>
    <row r="1127" spans="4:14" x14ac:dyDescent="0.25">
      <c r="D1127" s="1"/>
      <c r="H1127" s="1"/>
      <c r="J1127" s="1"/>
      <c r="L1127" s="1"/>
      <c r="N1127" s="1"/>
    </row>
    <row r="1128" spans="4:14" x14ac:dyDescent="0.25">
      <c r="D1128" s="1"/>
      <c r="H1128" s="1"/>
      <c r="J1128" s="1"/>
      <c r="L1128" s="1"/>
      <c r="N1128" s="1"/>
    </row>
    <row r="1129" spans="4:14" x14ac:dyDescent="0.25">
      <c r="D1129" s="1"/>
      <c r="F1129" s="1"/>
      <c r="H1129" s="1"/>
      <c r="J1129" s="1"/>
      <c r="L1129" s="1"/>
      <c r="N1129" s="1"/>
    </row>
    <row r="1130" spans="4:14" x14ac:dyDescent="0.25">
      <c r="D1130" s="1"/>
      <c r="J1130" s="1"/>
      <c r="L1130" s="1"/>
      <c r="N1130" s="1"/>
    </row>
    <row r="1131" spans="4:14" x14ac:dyDescent="0.25">
      <c r="D1131" s="1"/>
      <c r="J1131" s="1"/>
      <c r="L1131" s="1"/>
      <c r="N1131" s="1"/>
    </row>
    <row r="1132" spans="4:14" x14ac:dyDescent="0.25">
      <c r="D1132" s="1"/>
      <c r="J1132" s="1"/>
      <c r="L1132" s="1"/>
      <c r="N1132" s="1"/>
    </row>
    <row r="1133" spans="4:14" x14ac:dyDescent="0.25">
      <c r="D1133" s="1"/>
      <c r="J1133" s="1"/>
      <c r="L1133" s="1"/>
      <c r="N1133" s="1"/>
    </row>
    <row r="1134" spans="4:14" x14ac:dyDescent="0.25">
      <c r="D1134" s="1"/>
      <c r="J1134" s="1"/>
      <c r="L1134" s="1"/>
      <c r="N1134" s="1"/>
    </row>
    <row r="1135" spans="4:14" x14ac:dyDescent="0.25">
      <c r="D1135" s="1"/>
      <c r="F1135" s="1"/>
      <c r="H1135" s="1"/>
      <c r="J1135" s="1"/>
      <c r="N1135" s="1"/>
    </row>
    <row r="1136" spans="4:14" x14ac:dyDescent="0.25">
      <c r="D1136" s="1"/>
      <c r="F1136" s="1"/>
      <c r="H1136" s="1"/>
      <c r="J1136" s="1"/>
      <c r="N1136" s="1"/>
    </row>
    <row r="1137" spans="4:14" x14ac:dyDescent="0.25">
      <c r="D1137" s="1"/>
      <c r="H1137" s="1"/>
      <c r="J1137" s="1"/>
      <c r="N1137" s="1"/>
    </row>
    <row r="1138" spans="4:14" x14ac:dyDescent="0.25">
      <c r="D1138" s="1"/>
      <c r="F1138" s="1"/>
      <c r="H1138" s="1"/>
      <c r="J1138" s="1"/>
      <c r="N1138" s="1"/>
    </row>
    <row r="1139" spans="4:14" x14ac:dyDescent="0.25">
      <c r="D1139" s="1"/>
      <c r="F1139" s="1"/>
      <c r="H1139" s="1"/>
      <c r="J1139" s="1"/>
      <c r="N1139" s="1"/>
    </row>
    <row r="1140" spans="4:14" x14ac:dyDescent="0.25">
      <c r="D1140" s="1"/>
      <c r="F1140" s="1"/>
      <c r="H1140" s="1"/>
      <c r="J1140" s="1"/>
      <c r="N1140" s="1"/>
    </row>
    <row r="1141" spans="4:14" x14ac:dyDescent="0.25">
      <c r="D1141" s="1"/>
      <c r="F1141" s="1"/>
      <c r="H1141" s="1"/>
      <c r="J1141" s="1"/>
      <c r="N1141" s="1"/>
    </row>
    <row r="1142" spans="4:14" x14ac:dyDescent="0.25">
      <c r="D1142" s="1"/>
      <c r="H1142" s="1"/>
      <c r="J1142" s="1"/>
      <c r="N1142" s="1"/>
    </row>
    <row r="1143" spans="4:14" x14ac:dyDescent="0.25">
      <c r="D1143" s="1"/>
      <c r="F1143" s="1"/>
      <c r="H1143" s="1"/>
      <c r="J1143" s="1"/>
      <c r="N1143" s="1"/>
    </row>
    <row r="1144" spans="4:14" x14ac:dyDescent="0.25">
      <c r="D1144" s="1"/>
      <c r="F1144" s="1"/>
      <c r="H1144" s="1"/>
      <c r="J1144" s="1"/>
      <c r="N1144" s="1"/>
    </row>
    <row r="1145" spans="4:14" x14ac:dyDescent="0.25">
      <c r="D1145" s="1"/>
      <c r="F1145" s="1"/>
      <c r="H1145" s="1"/>
      <c r="J1145" s="1"/>
      <c r="N1145" s="1"/>
    </row>
    <row r="1146" spans="4:14" x14ac:dyDescent="0.25">
      <c r="D1146" s="1"/>
      <c r="F1146" s="1"/>
      <c r="H1146" s="1"/>
      <c r="J1146" s="1"/>
      <c r="N1146" s="1"/>
    </row>
    <row r="1147" spans="4:14" x14ac:dyDescent="0.25">
      <c r="D1147" s="1"/>
      <c r="F1147" s="1"/>
      <c r="H1147" s="1"/>
      <c r="J1147" s="1"/>
      <c r="N1147" s="1"/>
    </row>
    <row r="1148" spans="4:14" x14ac:dyDescent="0.25">
      <c r="D1148" s="1"/>
      <c r="F1148" s="1"/>
      <c r="H1148" s="1"/>
      <c r="J1148" s="1"/>
      <c r="N1148" s="1"/>
    </row>
    <row r="1149" spans="4:14" x14ac:dyDescent="0.25">
      <c r="D1149" s="1"/>
      <c r="F1149" s="1"/>
      <c r="H1149" s="1"/>
      <c r="J1149" s="1"/>
      <c r="N1149" s="1"/>
    </row>
    <row r="1150" spans="4:14" x14ac:dyDescent="0.25">
      <c r="D1150" s="1"/>
      <c r="F1150" s="1"/>
      <c r="H1150" s="1"/>
      <c r="J1150" s="1"/>
      <c r="N1150" s="1"/>
    </row>
    <row r="1151" spans="4:14" x14ac:dyDescent="0.25">
      <c r="D1151" s="1"/>
      <c r="F1151" s="1"/>
      <c r="H1151" s="1"/>
      <c r="J1151" s="1"/>
      <c r="N1151" s="1"/>
    </row>
    <row r="1152" spans="4:14" x14ac:dyDescent="0.25">
      <c r="D1152" s="1"/>
      <c r="F1152" s="1"/>
      <c r="H1152" s="1"/>
      <c r="J1152" s="1"/>
      <c r="N1152" s="1"/>
    </row>
    <row r="1153" spans="4:14" x14ac:dyDescent="0.25">
      <c r="D1153" s="1"/>
      <c r="F1153" s="1"/>
      <c r="H1153" s="1"/>
      <c r="J1153" s="1"/>
      <c r="N1153" s="1"/>
    </row>
    <row r="1154" spans="4:14" x14ac:dyDescent="0.25">
      <c r="D1154" s="1"/>
      <c r="F1154" s="1"/>
      <c r="H1154" s="1"/>
      <c r="J1154" s="1"/>
      <c r="N1154" s="1"/>
    </row>
    <row r="1155" spans="4:14" x14ac:dyDescent="0.25">
      <c r="D1155" s="1"/>
      <c r="F1155" s="1"/>
      <c r="H1155" s="1"/>
      <c r="J1155" s="1"/>
      <c r="N1155" s="1"/>
    </row>
    <row r="1156" spans="4:14" x14ac:dyDescent="0.25">
      <c r="D1156" s="1"/>
      <c r="F1156" s="1"/>
      <c r="H1156" s="1"/>
      <c r="J1156" s="1"/>
      <c r="N1156" s="1"/>
    </row>
    <row r="1157" spans="4:14" x14ac:dyDescent="0.25">
      <c r="D1157" s="1"/>
      <c r="F1157" s="1"/>
      <c r="H1157" s="1"/>
      <c r="J1157" s="1"/>
      <c r="N1157" s="1"/>
    </row>
    <row r="1158" spans="4:14" x14ac:dyDescent="0.25">
      <c r="D1158" s="1"/>
      <c r="F1158" s="1"/>
      <c r="H1158" s="1"/>
      <c r="J1158" s="1"/>
      <c r="N1158" s="1"/>
    </row>
    <row r="1159" spans="4:14" x14ac:dyDescent="0.25">
      <c r="D1159" s="1"/>
      <c r="F1159" s="1"/>
      <c r="H1159" s="1"/>
      <c r="J1159" s="1"/>
      <c r="N1159" s="1"/>
    </row>
    <row r="1160" spans="4:14" x14ac:dyDescent="0.25">
      <c r="D1160" s="1"/>
      <c r="F1160" s="1"/>
      <c r="H1160" s="1"/>
      <c r="J1160" s="1"/>
      <c r="N1160" s="1"/>
    </row>
    <row r="1161" spans="4:14" x14ac:dyDescent="0.25">
      <c r="D1161" s="1"/>
      <c r="F1161" s="1"/>
      <c r="H1161" s="1"/>
      <c r="J1161" s="1"/>
      <c r="N1161" s="1"/>
    </row>
    <row r="1162" spans="4:14" x14ac:dyDescent="0.25">
      <c r="D1162" s="1"/>
      <c r="F1162" s="1"/>
      <c r="H1162" s="1"/>
      <c r="J1162" s="1"/>
      <c r="N1162" s="1"/>
    </row>
    <row r="1163" spans="4:14" x14ac:dyDescent="0.25">
      <c r="D1163" s="1"/>
      <c r="F1163" s="1"/>
      <c r="H1163" s="1"/>
      <c r="J1163" s="1"/>
      <c r="N1163" s="1"/>
    </row>
    <row r="1164" spans="4:14" x14ac:dyDescent="0.25">
      <c r="D1164" s="1"/>
      <c r="F1164" s="1"/>
      <c r="H1164" s="1"/>
      <c r="J1164" s="1"/>
      <c r="N1164" s="1"/>
    </row>
    <row r="1165" spans="4:14" x14ac:dyDescent="0.25">
      <c r="D1165" s="1"/>
      <c r="F1165" s="1"/>
      <c r="H1165" s="1"/>
      <c r="J1165" s="1"/>
      <c r="N1165" s="1"/>
    </row>
    <row r="1166" spans="4:14" x14ac:dyDescent="0.25">
      <c r="D1166" s="1"/>
      <c r="F1166" s="1"/>
      <c r="H1166" s="1"/>
      <c r="J1166" s="1"/>
      <c r="N1166" s="1"/>
    </row>
    <row r="1167" spans="4:14" x14ac:dyDescent="0.25">
      <c r="D1167" s="1"/>
      <c r="F1167" s="1"/>
      <c r="H1167" s="1"/>
      <c r="J1167" s="1"/>
      <c r="N1167" s="1"/>
    </row>
    <row r="1168" spans="4:14" x14ac:dyDescent="0.25">
      <c r="D1168" s="1"/>
      <c r="F1168" s="1"/>
      <c r="H1168" s="1"/>
      <c r="J1168" s="1"/>
      <c r="N1168" s="1"/>
    </row>
    <row r="1169" spans="4:14" x14ac:dyDescent="0.25">
      <c r="D1169" s="1"/>
      <c r="F1169" s="1"/>
      <c r="H1169" s="1"/>
      <c r="J1169" s="1"/>
      <c r="N1169" s="1"/>
    </row>
    <row r="1170" spans="4:14" x14ac:dyDescent="0.25">
      <c r="D1170" s="1"/>
      <c r="F1170" s="1"/>
      <c r="H1170" s="1"/>
      <c r="N1170" s="1"/>
    </row>
    <row r="1171" spans="4:14" x14ac:dyDescent="0.25">
      <c r="D1171" s="1"/>
      <c r="F1171" s="1"/>
      <c r="H1171" s="1"/>
      <c r="N1171" s="1"/>
    </row>
    <row r="1172" spans="4:14" x14ac:dyDescent="0.25">
      <c r="D1172" s="1"/>
      <c r="F1172" s="1"/>
      <c r="H1172" s="1"/>
      <c r="N1172" s="1"/>
    </row>
    <row r="1173" spans="4:14" x14ac:dyDescent="0.25">
      <c r="D1173" s="1"/>
      <c r="F1173" s="1"/>
      <c r="H1173" s="1"/>
      <c r="N1173" s="1"/>
    </row>
    <row r="1174" spans="4:14" x14ac:dyDescent="0.25">
      <c r="D1174" s="1"/>
      <c r="F1174" s="1"/>
      <c r="H1174" s="1"/>
      <c r="N1174" s="1"/>
    </row>
    <row r="1175" spans="4:14" x14ac:dyDescent="0.25">
      <c r="D1175" s="1"/>
      <c r="F1175" s="1"/>
      <c r="L1175" s="1"/>
      <c r="N1175" s="1"/>
    </row>
    <row r="1176" spans="4:14" x14ac:dyDescent="0.25">
      <c r="D1176" s="1"/>
      <c r="F1176" s="1"/>
      <c r="L1176" s="1"/>
      <c r="N1176" s="1"/>
    </row>
    <row r="1177" spans="4:14" x14ac:dyDescent="0.25">
      <c r="D1177" s="1"/>
      <c r="F1177" s="1"/>
      <c r="L1177" s="1"/>
      <c r="N1177" s="1"/>
    </row>
    <row r="1178" spans="4:14" x14ac:dyDescent="0.25">
      <c r="D1178" s="1"/>
      <c r="F1178" s="1"/>
      <c r="L1178" s="1"/>
      <c r="N1178" s="1"/>
    </row>
    <row r="1179" spans="4:14" x14ac:dyDescent="0.25">
      <c r="D1179" s="1"/>
      <c r="F1179" s="1"/>
      <c r="H1179" s="1"/>
      <c r="L1179" s="1"/>
      <c r="N1179" s="1"/>
    </row>
    <row r="1180" spans="4:14" x14ac:dyDescent="0.25">
      <c r="D1180" s="1"/>
      <c r="F1180" s="1"/>
      <c r="J1180" s="1"/>
      <c r="L1180" s="1"/>
      <c r="N1180" s="1"/>
    </row>
    <row r="1181" spans="4:14" x14ac:dyDescent="0.25">
      <c r="D1181" s="1"/>
      <c r="F1181" s="1"/>
      <c r="J1181" s="1"/>
      <c r="L1181" s="1"/>
      <c r="N1181" s="1"/>
    </row>
    <row r="1182" spans="4:14" x14ac:dyDescent="0.25">
      <c r="D1182" s="1"/>
      <c r="F1182" s="1"/>
      <c r="J1182" s="1"/>
      <c r="L1182" s="1"/>
      <c r="N1182" s="1"/>
    </row>
    <row r="1183" spans="4:14" x14ac:dyDescent="0.25">
      <c r="D1183" s="1"/>
      <c r="F1183" s="1"/>
      <c r="J1183" s="1"/>
      <c r="L1183" s="1"/>
      <c r="N1183" s="1"/>
    </row>
    <row r="1184" spans="4:14" x14ac:dyDescent="0.25">
      <c r="D1184" s="1"/>
      <c r="F1184" s="1"/>
      <c r="H1184" s="1"/>
      <c r="J1184" s="1"/>
      <c r="L1184" s="1"/>
      <c r="N1184" s="1"/>
    </row>
    <row r="1185" spans="4:14" x14ac:dyDescent="0.25">
      <c r="D1185" s="1"/>
      <c r="F1185" s="1"/>
      <c r="H1185" s="1"/>
      <c r="J1185" s="1"/>
      <c r="L1185" s="1"/>
      <c r="N1185" s="1"/>
    </row>
    <row r="1186" spans="4:14" x14ac:dyDescent="0.25">
      <c r="D1186" s="1"/>
      <c r="F1186" s="1"/>
      <c r="H1186" s="1"/>
      <c r="J1186" s="1"/>
      <c r="L1186" s="1"/>
      <c r="N1186" s="1"/>
    </row>
    <row r="1187" spans="4:14" x14ac:dyDescent="0.25">
      <c r="D1187" s="1"/>
      <c r="F1187" s="1"/>
      <c r="H1187" s="1"/>
      <c r="J1187" s="1"/>
      <c r="L1187" s="1"/>
      <c r="N1187" s="1"/>
    </row>
    <row r="1188" spans="4:14" x14ac:dyDescent="0.25">
      <c r="D1188" s="1"/>
      <c r="F1188" s="1"/>
      <c r="H1188" s="1"/>
      <c r="J1188" s="1"/>
      <c r="L1188" s="1"/>
      <c r="N1188" s="1"/>
    </row>
    <row r="1189" spans="4:14" x14ac:dyDescent="0.25">
      <c r="D1189" s="1"/>
      <c r="F1189" s="1"/>
      <c r="H1189" s="1"/>
      <c r="J1189" s="1"/>
      <c r="L1189" s="1"/>
      <c r="N1189" s="1"/>
    </row>
    <row r="1190" spans="4:14" x14ac:dyDescent="0.25">
      <c r="D1190" s="1"/>
      <c r="F1190" s="1"/>
      <c r="H1190" s="1"/>
      <c r="J1190" s="1"/>
      <c r="N1190" s="1"/>
    </row>
    <row r="1191" spans="4:14" x14ac:dyDescent="0.25">
      <c r="D1191" s="1"/>
      <c r="F1191" s="1"/>
      <c r="H1191" s="1"/>
      <c r="J1191" s="1"/>
      <c r="N1191" s="1"/>
    </row>
    <row r="1192" spans="4:14" x14ac:dyDescent="0.25">
      <c r="D1192" s="1"/>
      <c r="F1192" s="1"/>
      <c r="H1192" s="1"/>
      <c r="J1192" s="1"/>
      <c r="N1192" s="1"/>
    </row>
    <row r="1193" spans="4:14" x14ac:dyDescent="0.25">
      <c r="D1193" s="1"/>
      <c r="F1193" s="1"/>
      <c r="H1193" s="1"/>
      <c r="J1193" s="1"/>
      <c r="N1193" s="1"/>
    </row>
    <row r="1194" spans="4:14" x14ac:dyDescent="0.25">
      <c r="D1194" s="1"/>
      <c r="F1194" s="1"/>
      <c r="H1194" s="1"/>
      <c r="J1194" s="1"/>
      <c r="N1194" s="1"/>
    </row>
    <row r="1195" spans="4:14" x14ac:dyDescent="0.25">
      <c r="D1195" s="1"/>
      <c r="F1195" s="1"/>
      <c r="H1195" s="1"/>
      <c r="J1195" s="1"/>
      <c r="N1195" s="1"/>
    </row>
    <row r="1196" spans="4:14" x14ac:dyDescent="0.25">
      <c r="D1196" s="1"/>
      <c r="F1196" s="1"/>
      <c r="H1196" s="1"/>
      <c r="J1196" s="1"/>
      <c r="N1196" s="1"/>
    </row>
    <row r="1197" spans="4:14" x14ac:dyDescent="0.25">
      <c r="D1197" s="1"/>
      <c r="F1197" s="1"/>
      <c r="H1197" s="1"/>
      <c r="J1197" s="1"/>
      <c r="N1197" s="1"/>
    </row>
    <row r="1198" spans="4:14" x14ac:dyDescent="0.25">
      <c r="D1198" s="1"/>
      <c r="F1198" s="1"/>
      <c r="H1198" s="1"/>
      <c r="J1198" s="1"/>
      <c r="N1198" s="1"/>
    </row>
    <row r="1199" spans="4:14" x14ac:dyDescent="0.25">
      <c r="D1199" s="1"/>
      <c r="F1199" s="1"/>
      <c r="H1199" s="1"/>
      <c r="J1199" s="1"/>
      <c r="L1199" s="1"/>
      <c r="N1199" s="1"/>
    </row>
    <row r="1200" spans="4:14" x14ac:dyDescent="0.25">
      <c r="D1200" s="1"/>
      <c r="F1200" s="1"/>
      <c r="H1200" s="1"/>
      <c r="J1200" s="1"/>
      <c r="N1200" s="1"/>
    </row>
    <row r="1201" spans="4:14" x14ac:dyDescent="0.25">
      <c r="D1201" s="1"/>
      <c r="F1201" s="1"/>
      <c r="H1201" s="1"/>
      <c r="J1201" s="1"/>
      <c r="N1201" s="1"/>
    </row>
    <row r="1202" spans="4:14" x14ac:dyDescent="0.25">
      <c r="D1202" s="1"/>
      <c r="F1202" s="1"/>
      <c r="J1202" s="1"/>
      <c r="N1202" s="1"/>
    </row>
    <row r="1203" spans="4:14" x14ac:dyDescent="0.25">
      <c r="D1203" s="1"/>
      <c r="F1203" s="1"/>
      <c r="H1203" s="1"/>
      <c r="J1203" s="1"/>
      <c r="N1203" s="1"/>
    </row>
    <row r="1204" spans="4:14" x14ac:dyDescent="0.25">
      <c r="D1204" s="1"/>
      <c r="F1204" s="1"/>
      <c r="H1204" s="1"/>
      <c r="J1204" s="1"/>
      <c r="L1204" s="1"/>
      <c r="N1204" s="1"/>
    </row>
    <row r="1205" spans="4:14" x14ac:dyDescent="0.25">
      <c r="D1205" s="1"/>
      <c r="F1205" s="1"/>
      <c r="H1205" s="1"/>
      <c r="N1205" s="1"/>
    </row>
    <row r="1206" spans="4:14" x14ac:dyDescent="0.25">
      <c r="D1206" s="1"/>
      <c r="F1206" s="1"/>
      <c r="H1206" s="1"/>
      <c r="N1206" s="1"/>
    </row>
    <row r="1207" spans="4:14" x14ac:dyDescent="0.25">
      <c r="D1207" s="1"/>
      <c r="F1207" s="1"/>
      <c r="H1207" s="1"/>
    </row>
    <row r="1208" spans="4:14" x14ac:dyDescent="0.25">
      <c r="D1208" s="1"/>
      <c r="F1208" s="1"/>
      <c r="H1208" s="1"/>
      <c r="N1208" s="1"/>
    </row>
    <row r="1209" spans="4:14" x14ac:dyDescent="0.25">
      <c r="D1209" s="1"/>
      <c r="F1209" s="1"/>
      <c r="H1209" s="1"/>
      <c r="L1209" s="1"/>
      <c r="N1209" s="1"/>
    </row>
    <row r="1210" spans="4:14" x14ac:dyDescent="0.25">
      <c r="D1210" s="1"/>
      <c r="F1210" s="1"/>
      <c r="H1210" s="1"/>
      <c r="N1210" s="1"/>
    </row>
    <row r="1211" spans="4:14" x14ac:dyDescent="0.25">
      <c r="D1211" s="1"/>
      <c r="F1211" s="1"/>
      <c r="H1211" s="1"/>
      <c r="N1211" s="1"/>
    </row>
    <row r="1212" spans="4:14" x14ac:dyDescent="0.25">
      <c r="D1212" s="1"/>
      <c r="F1212" s="1"/>
      <c r="H1212" s="1"/>
      <c r="N1212" s="1"/>
    </row>
    <row r="1213" spans="4:14" x14ac:dyDescent="0.25">
      <c r="D1213" s="1"/>
      <c r="F1213" s="1"/>
      <c r="H1213" s="1"/>
      <c r="N1213" s="1"/>
    </row>
    <row r="1214" spans="4:14" x14ac:dyDescent="0.25">
      <c r="D1214" s="1"/>
      <c r="F1214" s="1"/>
      <c r="H1214" s="1"/>
      <c r="N1214" s="1"/>
    </row>
    <row r="1215" spans="4:14" x14ac:dyDescent="0.25">
      <c r="D1215" s="1"/>
      <c r="F1215" s="1"/>
      <c r="H1215" s="1"/>
      <c r="J1215" s="1"/>
      <c r="N1215" s="1"/>
    </row>
    <row r="1216" spans="4:14" x14ac:dyDescent="0.25">
      <c r="D1216" s="1"/>
      <c r="F1216" s="1"/>
      <c r="H1216" s="1"/>
      <c r="J1216" s="1"/>
      <c r="N1216" s="1"/>
    </row>
    <row r="1217" spans="4:14" x14ac:dyDescent="0.25">
      <c r="D1217" s="1"/>
      <c r="F1217" s="1"/>
      <c r="H1217" s="1"/>
      <c r="J1217" s="1"/>
      <c r="N1217" s="1"/>
    </row>
    <row r="1218" spans="4:14" x14ac:dyDescent="0.25">
      <c r="D1218" s="1"/>
      <c r="F1218" s="1"/>
      <c r="H1218" s="1"/>
      <c r="J1218" s="1"/>
      <c r="N1218" s="1"/>
    </row>
    <row r="1219" spans="4:14" x14ac:dyDescent="0.25">
      <c r="D1219" s="1"/>
      <c r="F1219" s="1"/>
      <c r="H1219" s="1"/>
      <c r="J1219" s="1"/>
      <c r="N1219" s="1"/>
    </row>
    <row r="1220" spans="4:14" x14ac:dyDescent="0.25">
      <c r="D1220" s="1"/>
      <c r="F1220" s="1"/>
      <c r="H1220" s="1"/>
      <c r="J1220" s="1"/>
      <c r="N1220" s="1"/>
    </row>
    <row r="1221" spans="4:14" x14ac:dyDescent="0.25">
      <c r="D1221" s="1"/>
      <c r="F1221" s="1"/>
      <c r="H1221" s="1"/>
      <c r="J1221" s="1"/>
      <c r="N1221" s="1"/>
    </row>
    <row r="1222" spans="4:14" x14ac:dyDescent="0.25">
      <c r="D1222" s="1"/>
      <c r="F1222" s="1"/>
      <c r="H1222" s="1"/>
      <c r="J1222" s="1"/>
      <c r="N1222" s="1"/>
    </row>
    <row r="1223" spans="4:14" x14ac:dyDescent="0.25">
      <c r="D1223" s="1"/>
      <c r="F1223" s="1"/>
      <c r="H1223" s="1"/>
      <c r="J1223" s="1"/>
      <c r="N1223" s="1"/>
    </row>
    <row r="1224" spans="4:14" x14ac:dyDescent="0.25">
      <c r="D1224" s="1"/>
      <c r="F1224" s="1"/>
      <c r="H1224" s="1"/>
      <c r="J1224" s="1"/>
      <c r="N1224" s="1"/>
    </row>
    <row r="1225" spans="4:14" x14ac:dyDescent="0.25">
      <c r="D1225" s="1"/>
      <c r="F1225" s="1"/>
      <c r="H1225" s="1"/>
      <c r="J1225" s="1"/>
      <c r="N1225" s="1"/>
    </row>
    <row r="1226" spans="4:14" x14ac:dyDescent="0.25">
      <c r="D1226" s="1"/>
      <c r="F1226" s="1"/>
      <c r="H1226" s="1"/>
      <c r="J1226" s="1"/>
      <c r="N1226" s="1"/>
    </row>
    <row r="1227" spans="4:14" x14ac:dyDescent="0.25">
      <c r="D1227" s="1"/>
      <c r="F1227" s="1"/>
      <c r="H1227" s="1"/>
      <c r="J1227" s="1"/>
      <c r="N1227" s="1"/>
    </row>
    <row r="1228" spans="4:14" x14ac:dyDescent="0.25">
      <c r="D1228" s="1"/>
      <c r="F1228" s="1"/>
      <c r="H1228" s="1"/>
      <c r="J1228" s="1"/>
      <c r="N1228" s="1"/>
    </row>
    <row r="1229" spans="4:14" x14ac:dyDescent="0.25">
      <c r="D1229" s="1"/>
      <c r="F1229" s="1"/>
      <c r="H1229" s="1"/>
      <c r="J1229" s="1"/>
      <c r="N1229" s="1"/>
    </row>
    <row r="1230" spans="4:14" x14ac:dyDescent="0.25">
      <c r="D1230" s="1"/>
      <c r="F1230" s="1"/>
      <c r="H1230" s="1"/>
      <c r="N1230" s="1"/>
    </row>
    <row r="1231" spans="4:14" x14ac:dyDescent="0.25">
      <c r="D1231" s="1"/>
      <c r="F1231" s="1"/>
      <c r="H1231" s="1"/>
      <c r="N1231" s="1"/>
    </row>
    <row r="1232" spans="4:14" x14ac:dyDescent="0.25">
      <c r="D1232" s="1"/>
      <c r="F1232" s="1"/>
      <c r="H1232" s="1"/>
      <c r="N1232" s="1"/>
    </row>
    <row r="1233" spans="4:14" x14ac:dyDescent="0.25">
      <c r="D1233" s="1"/>
      <c r="F1233" s="1"/>
      <c r="H1233" s="1"/>
      <c r="N1233" s="1"/>
    </row>
    <row r="1234" spans="4:14" x14ac:dyDescent="0.25">
      <c r="D1234" s="1"/>
      <c r="F1234" s="1"/>
      <c r="H1234" s="1"/>
      <c r="N1234" s="1"/>
    </row>
    <row r="1235" spans="4:14" x14ac:dyDescent="0.25">
      <c r="D1235" s="1"/>
      <c r="F1235" s="1"/>
      <c r="H1235" s="1"/>
      <c r="N1235" s="1"/>
    </row>
    <row r="1236" spans="4:14" x14ac:dyDescent="0.25">
      <c r="F1236" s="1"/>
      <c r="H1236" s="1"/>
      <c r="N1236" s="1"/>
    </row>
    <row r="1237" spans="4:14" x14ac:dyDescent="0.25">
      <c r="D1237" s="1"/>
      <c r="F1237" s="1"/>
      <c r="H1237" s="1"/>
      <c r="N1237" s="1"/>
    </row>
    <row r="1238" spans="4:14" x14ac:dyDescent="0.25">
      <c r="D1238" s="1"/>
      <c r="F1238" s="1"/>
      <c r="H1238" s="1"/>
      <c r="N1238" s="1"/>
    </row>
    <row r="1239" spans="4:14" x14ac:dyDescent="0.25">
      <c r="D1239" s="1"/>
      <c r="F1239" s="1"/>
      <c r="H1239" s="1"/>
      <c r="L1239" s="1"/>
      <c r="N1239" s="1"/>
    </row>
    <row r="1240" spans="4:14" x14ac:dyDescent="0.25">
      <c r="D1240" s="1"/>
      <c r="F1240" s="1"/>
      <c r="H1240" s="1"/>
      <c r="N1240" s="1"/>
    </row>
    <row r="1241" spans="4:14" x14ac:dyDescent="0.25">
      <c r="F1241" s="1"/>
      <c r="H1241" s="1"/>
    </row>
    <row r="1242" spans="4:14" x14ac:dyDescent="0.25">
      <c r="F1242" s="1"/>
      <c r="H1242" s="1"/>
    </row>
    <row r="1243" spans="4:14" x14ac:dyDescent="0.25">
      <c r="D1243" s="1"/>
      <c r="F1243" s="1"/>
      <c r="H1243" s="1"/>
      <c r="N1243" s="1"/>
    </row>
    <row r="1244" spans="4:14" x14ac:dyDescent="0.25">
      <c r="D1244" s="1"/>
      <c r="F1244" s="1"/>
      <c r="H1244" s="1"/>
      <c r="L1244" s="1"/>
      <c r="N1244" s="1"/>
    </row>
    <row r="1245" spans="4:14" x14ac:dyDescent="0.25">
      <c r="D1245" s="1"/>
      <c r="F1245" s="1"/>
      <c r="H1245" s="1"/>
      <c r="N1245" s="1"/>
    </row>
    <row r="1246" spans="4:14" x14ac:dyDescent="0.25">
      <c r="D1246" s="1"/>
      <c r="F1246" s="1"/>
      <c r="H1246" s="1"/>
    </row>
    <row r="1247" spans="4:14" x14ac:dyDescent="0.25">
      <c r="D1247" s="1"/>
      <c r="F1247" s="1"/>
      <c r="H1247" s="1"/>
    </row>
    <row r="1248" spans="4:14" x14ac:dyDescent="0.25">
      <c r="D1248" s="1"/>
      <c r="F1248" s="1"/>
      <c r="H1248" s="1"/>
      <c r="N1248" s="1"/>
    </row>
    <row r="1249" spans="4:14" x14ac:dyDescent="0.25">
      <c r="D1249" s="1"/>
      <c r="F1249" s="1"/>
      <c r="H1249" s="1"/>
      <c r="L1249" s="1"/>
      <c r="N1249" s="1"/>
    </row>
    <row r="1250" spans="4:14" x14ac:dyDescent="0.25">
      <c r="D1250" s="1"/>
      <c r="F1250" s="1"/>
      <c r="H1250" s="1"/>
      <c r="N1250" s="1"/>
    </row>
    <row r="1251" spans="4:14" x14ac:dyDescent="0.25">
      <c r="D1251" s="1"/>
      <c r="F1251" s="1"/>
      <c r="H1251" s="1"/>
      <c r="N1251" s="1"/>
    </row>
    <row r="1252" spans="4:14" x14ac:dyDescent="0.25">
      <c r="D1252" s="1"/>
      <c r="F1252" s="1"/>
      <c r="H1252" s="1"/>
      <c r="N1252" s="1"/>
    </row>
    <row r="1253" spans="4:14" x14ac:dyDescent="0.25">
      <c r="D1253" s="1"/>
      <c r="F1253" s="1"/>
      <c r="H1253" s="1"/>
      <c r="N1253" s="1"/>
    </row>
    <row r="1254" spans="4:14" x14ac:dyDescent="0.25">
      <c r="D1254" s="1"/>
      <c r="F1254" s="1"/>
      <c r="H1254" s="1"/>
      <c r="N1254" s="1"/>
    </row>
    <row r="1255" spans="4:14" x14ac:dyDescent="0.25">
      <c r="D1255" s="1"/>
      <c r="F1255" s="1"/>
      <c r="H1255" s="1"/>
      <c r="N1255" s="1"/>
    </row>
    <row r="1256" spans="4:14" x14ac:dyDescent="0.25">
      <c r="D1256" s="1"/>
      <c r="F1256" s="1"/>
      <c r="H1256" s="1"/>
      <c r="N1256" s="1"/>
    </row>
    <row r="1257" spans="4:14" x14ac:dyDescent="0.25">
      <c r="D1257" s="1"/>
      <c r="F1257" s="1"/>
      <c r="H1257" s="1"/>
      <c r="N1257" s="1"/>
    </row>
    <row r="1258" spans="4:14" x14ac:dyDescent="0.25">
      <c r="D1258" s="1"/>
      <c r="F1258" s="1"/>
      <c r="H1258" s="1"/>
      <c r="N1258" s="1"/>
    </row>
    <row r="1259" spans="4:14" x14ac:dyDescent="0.25">
      <c r="D1259" s="1"/>
      <c r="F1259" s="1"/>
      <c r="H1259" s="1"/>
      <c r="N1259" s="1"/>
    </row>
    <row r="1260" spans="4:14" x14ac:dyDescent="0.25">
      <c r="D1260" s="1"/>
      <c r="F1260" s="1"/>
      <c r="H1260" s="1"/>
      <c r="N1260" s="1"/>
    </row>
    <row r="1261" spans="4:14" x14ac:dyDescent="0.25">
      <c r="D1261" s="1"/>
      <c r="F1261" s="1"/>
      <c r="H1261" s="1"/>
      <c r="N1261" s="1"/>
    </row>
    <row r="1262" spans="4:14" x14ac:dyDescent="0.25">
      <c r="D1262" s="1"/>
      <c r="F1262" s="1"/>
      <c r="H1262" s="1"/>
      <c r="N1262" s="1"/>
    </row>
    <row r="1263" spans="4:14" x14ac:dyDescent="0.25">
      <c r="D1263" s="1"/>
      <c r="F1263" s="1"/>
      <c r="H1263" s="1"/>
      <c r="N1263" s="1"/>
    </row>
    <row r="1264" spans="4:14" x14ac:dyDescent="0.25">
      <c r="D1264" s="1"/>
      <c r="F1264" s="1"/>
      <c r="H1264" s="1"/>
      <c r="N1264" s="1"/>
    </row>
    <row r="1265" spans="4:14" x14ac:dyDescent="0.25">
      <c r="D1265" s="1"/>
      <c r="F1265" s="1"/>
      <c r="H1265" s="1"/>
      <c r="N1265" s="1"/>
    </row>
    <row r="1266" spans="4:14" x14ac:dyDescent="0.25">
      <c r="D1266" s="1"/>
      <c r="F1266" s="1"/>
      <c r="H1266" s="1"/>
      <c r="N1266" s="1"/>
    </row>
    <row r="1267" spans="4:14" x14ac:dyDescent="0.25">
      <c r="D1267" s="1"/>
      <c r="F1267" s="1"/>
      <c r="H1267" s="1"/>
      <c r="N1267" s="1"/>
    </row>
    <row r="1268" spans="4:14" x14ac:dyDescent="0.25">
      <c r="D1268" s="1"/>
      <c r="F1268" s="1"/>
      <c r="H1268" s="1"/>
      <c r="N1268" s="1"/>
    </row>
    <row r="1269" spans="4:14" x14ac:dyDescent="0.25">
      <c r="D1269" s="1"/>
      <c r="F1269" s="1"/>
      <c r="H1269" s="1"/>
      <c r="N1269" s="1"/>
    </row>
    <row r="1270" spans="4:14" x14ac:dyDescent="0.25">
      <c r="D1270" s="1"/>
      <c r="F1270" s="1"/>
      <c r="H1270" s="1"/>
      <c r="J1270" s="1"/>
      <c r="N1270" s="1"/>
    </row>
    <row r="1271" spans="4:14" x14ac:dyDescent="0.25">
      <c r="D1271" s="1"/>
      <c r="F1271" s="1"/>
      <c r="H1271" s="1"/>
      <c r="J1271" s="1"/>
      <c r="N1271" s="1"/>
    </row>
    <row r="1272" spans="4:14" x14ac:dyDescent="0.25">
      <c r="D1272" s="1"/>
      <c r="F1272" s="1"/>
      <c r="H1272" s="1"/>
      <c r="J1272" s="1"/>
      <c r="N1272" s="1"/>
    </row>
    <row r="1273" spans="4:14" x14ac:dyDescent="0.25">
      <c r="D1273" s="1"/>
      <c r="F1273" s="1"/>
      <c r="H1273" s="1"/>
      <c r="J1273" s="1"/>
      <c r="N1273" s="1"/>
    </row>
    <row r="1274" spans="4:14" x14ac:dyDescent="0.25">
      <c r="D1274" s="1"/>
      <c r="F1274" s="1"/>
      <c r="H1274" s="1"/>
      <c r="J1274" s="1"/>
      <c r="N1274" s="1"/>
    </row>
    <row r="1275" spans="4:14" x14ac:dyDescent="0.25">
      <c r="D1275" s="1"/>
      <c r="F1275" s="1"/>
      <c r="H1275" s="1"/>
      <c r="J1275" s="1"/>
      <c r="N1275" s="1"/>
    </row>
    <row r="1276" spans="4:14" x14ac:dyDescent="0.25">
      <c r="D1276" s="1"/>
      <c r="F1276" s="1"/>
      <c r="H1276" s="1"/>
      <c r="J1276" s="1"/>
      <c r="N1276" s="1"/>
    </row>
    <row r="1277" spans="4:14" x14ac:dyDescent="0.25">
      <c r="D1277" s="1"/>
      <c r="F1277" s="1"/>
      <c r="H1277" s="1"/>
      <c r="J1277" s="1"/>
      <c r="N1277" s="1"/>
    </row>
    <row r="1278" spans="4:14" x14ac:dyDescent="0.25">
      <c r="D1278" s="1"/>
      <c r="F1278" s="1"/>
      <c r="H1278" s="1"/>
      <c r="J1278" s="1"/>
      <c r="N1278" s="1"/>
    </row>
    <row r="1279" spans="4:14" x14ac:dyDescent="0.25">
      <c r="D1279" s="1"/>
      <c r="F1279" s="1"/>
      <c r="H1279" s="1"/>
      <c r="J1279" s="1"/>
      <c r="N1279" s="1"/>
    </row>
    <row r="1280" spans="4:14" x14ac:dyDescent="0.25">
      <c r="D1280" s="1"/>
      <c r="F1280" s="1"/>
      <c r="H1280" s="1"/>
      <c r="J1280" s="1"/>
      <c r="N1280" s="1"/>
    </row>
    <row r="1281" spans="4:14" x14ac:dyDescent="0.25">
      <c r="D1281" s="1"/>
      <c r="F1281" s="1"/>
      <c r="H1281" s="1"/>
      <c r="J1281" s="1"/>
      <c r="N1281" s="1"/>
    </row>
    <row r="1282" spans="4:14" x14ac:dyDescent="0.25">
      <c r="D1282" s="1"/>
      <c r="F1282" s="1"/>
      <c r="H1282" s="1"/>
      <c r="J1282" s="1"/>
      <c r="N1282" s="1"/>
    </row>
    <row r="1283" spans="4:14" x14ac:dyDescent="0.25">
      <c r="D1283" s="1"/>
      <c r="F1283" s="1"/>
      <c r="H1283" s="1"/>
      <c r="J1283" s="1"/>
      <c r="N1283" s="1"/>
    </row>
    <row r="1284" spans="4:14" x14ac:dyDescent="0.25">
      <c r="D1284" s="1"/>
      <c r="H1284" s="1"/>
      <c r="J1284" s="1"/>
      <c r="N1284" s="1"/>
    </row>
    <row r="1285" spans="4:14" x14ac:dyDescent="0.25">
      <c r="D1285" s="1"/>
      <c r="F1285" s="1"/>
      <c r="H1285" s="1"/>
      <c r="J1285" s="1"/>
      <c r="L1285" s="1"/>
      <c r="N1285" s="1"/>
    </row>
    <row r="1286" spans="4:14" x14ac:dyDescent="0.25">
      <c r="D1286" s="1"/>
      <c r="F1286" s="1"/>
      <c r="H1286" s="1"/>
      <c r="J1286" s="1"/>
      <c r="L1286" s="1"/>
      <c r="N1286" s="1"/>
    </row>
    <row r="1287" spans="4:14" x14ac:dyDescent="0.25">
      <c r="D1287" s="1"/>
      <c r="F1287" s="1"/>
      <c r="H1287" s="1"/>
      <c r="J1287" s="1"/>
      <c r="L1287" s="1"/>
      <c r="N1287" s="1"/>
    </row>
    <row r="1288" spans="4:14" x14ac:dyDescent="0.25">
      <c r="D1288" s="1"/>
      <c r="F1288" s="1"/>
      <c r="H1288" s="1"/>
      <c r="J1288" s="1"/>
      <c r="L1288" s="1"/>
      <c r="N1288" s="1"/>
    </row>
    <row r="1289" spans="4:14" x14ac:dyDescent="0.25">
      <c r="D1289" s="1"/>
      <c r="H1289" s="1"/>
      <c r="J1289" s="1"/>
      <c r="L1289" s="1"/>
      <c r="N1289" s="1"/>
    </row>
    <row r="1290" spans="4:14" x14ac:dyDescent="0.25">
      <c r="D1290" s="1"/>
      <c r="F1290" s="1"/>
      <c r="H1290" s="1"/>
      <c r="L1290" s="1"/>
      <c r="N1290" s="1"/>
    </row>
    <row r="1291" spans="4:14" x14ac:dyDescent="0.25">
      <c r="D1291" s="1"/>
      <c r="F1291" s="1"/>
      <c r="H1291" s="1"/>
      <c r="L1291" s="1"/>
      <c r="N1291" s="1"/>
    </row>
    <row r="1292" spans="4:14" x14ac:dyDescent="0.25">
      <c r="D1292" s="1"/>
      <c r="F1292" s="1"/>
      <c r="H1292" s="1"/>
      <c r="L1292" s="1"/>
      <c r="N1292" s="1"/>
    </row>
    <row r="1293" spans="4:14" x14ac:dyDescent="0.25">
      <c r="D1293" s="1"/>
      <c r="F1293" s="1"/>
      <c r="H1293" s="1"/>
      <c r="L1293" s="1"/>
      <c r="N1293" s="1"/>
    </row>
    <row r="1294" spans="4:14" x14ac:dyDescent="0.25">
      <c r="D1294" s="1"/>
      <c r="F1294" s="1"/>
      <c r="H1294" s="1"/>
      <c r="L1294" s="1"/>
      <c r="N1294" s="1"/>
    </row>
    <row r="1295" spans="4:14" x14ac:dyDescent="0.25">
      <c r="D1295" s="1"/>
      <c r="F1295" s="1"/>
      <c r="H1295" s="1"/>
      <c r="L1295" s="1"/>
      <c r="N1295" s="1"/>
    </row>
    <row r="1296" spans="4:14" x14ac:dyDescent="0.25">
      <c r="D1296" s="1"/>
      <c r="F1296" s="1"/>
      <c r="H1296" s="1"/>
      <c r="L1296" s="1"/>
      <c r="N1296" s="1"/>
    </row>
    <row r="1297" spans="4:14" x14ac:dyDescent="0.25">
      <c r="D1297" s="1"/>
      <c r="F1297" s="1"/>
      <c r="H1297" s="1"/>
      <c r="L1297" s="1"/>
      <c r="N1297" s="1"/>
    </row>
    <row r="1298" spans="4:14" x14ac:dyDescent="0.25">
      <c r="D1298" s="1"/>
      <c r="F1298" s="1"/>
      <c r="H1298" s="1"/>
      <c r="L1298" s="1"/>
      <c r="N1298" s="1"/>
    </row>
    <row r="1299" spans="4:14" x14ac:dyDescent="0.25">
      <c r="D1299" s="1"/>
      <c r="F1299" s="1"/>
      <c r="H1299" s="1"/>
      <c r="L1299" s="1"/>
      <c r="N1299" s="1"/>
    </row>
    <row r="1300" spans="4:14" x14ac:dyDescent="0.25">
      <c r="D1300" s="1"/>
      <c r="F1300" s="1"/>
      <c r="H1300" s="1"/>
      <c r="L1300" s="1"/>
      <c r="N1300" s="1"/>
    </row>
    <row r="1301" spans="4:14" x14ac:dyDescent="0.25">
      <c r="D1301" s="1"/>
      <c r="F1301" s="1"/>
      <c r="H1301" s="1"/>
      <c r="L1301" s="1"/>
      <c r="N1301" s="1"/>
    </row>
    <row r="1302" spans="4:14" x14ac:dyDescent="0.25">
      <c r="D1302" s="1"/>
      <c r="F1302" s="1"/>
      <c r="H1302" s="1"/>
      <c r="L1302" s="1"/>
      <c r="N1302" s="1"/>
    </row>
    <row r="1303" spans="4:14" x14ac:dyDescent="0.25">
      <c r="D1303" s="1"/>
      <c r="F1303" s="1"/>
      <c r="H1303" s="1"/>
      <c r="L1303" s="1"/>
      <c r="N1303" s="1"/>
    </row>
    <row r="1304" spans="4:14" x14ac:dyDescent="0.25">
      <c r="D1304" s="1"/>
      <c r="F1304" s="1"/>
      <c r="H1304" s="1"/>
      <c r="L1304" s="1"/>
      <c r="N1304" s="1"/>
    </row>
    <row r="1305" spans="4:14" x14ac:dyDescent="0.25">
      <c r="D1305" s="1"/>
      <c r="F1305" s="1"/>
      <c r="H1305" s="1"/>
      <c r="L1305" s="1"/>
      <c r="N1305" s="1"/>
    </row>
    <row r="1306" spans="4:14" x14ac:dyDescent="0.25">
      <c r="D1306" s="1"/>
      <c r="F1306" s="1"/>
      <c r="H1306" s="1"/>
      <c r="L1306" s="1"/>
      <c r="N1306" s="1"/>
    </row>
    <row r="1307" spans="4:14" x14ac:dyDescent="0.25">
      <c r="D1307" s="1"/>
      <c r="F1307" s="1"/>
      <c r="H1307" s="1"/>
      <c r="L1307" s="1"/>
      <c r="N1307" s="1"/>
    </row>
    <row r="1308" spans="4:14" x14ac:dyDescent="0.25">
      <c r="D1308" s="1"/>
      <c r="F1308" s="1"/>
      <c r="H1308" s="1"/>
      <c r="L1308" s="1"/>
      <c r="N1308" s="1"/>
    </row>
    <row r="1309" spans="4:14" x14ac:dyDescent="0.25">
      <c r="D1309" s="1"/>
      <c r="F1309" s="1"/>
      <c r="H1309" s="1"/>
      <c r="L1309" s="1"/>
      <c r="N1309" s="1"/>
    </row>
    <row r="1310" spans="4:14" x14ac:dyDescent="0.25">
      <c r="D1310" s="1"/>
      <c r="F1310" s="1"/>
      <c r="L1310" s="1"/>
      <c r="N1310" s="1"/>
    </row>
    <row r="1311" spans="4:14" x14ac:dyDescent="0.25">
      <c r="D1311" s="1"/>
      <c r="F1311" s="1"/>
      <c r="L1311" s="1"/>
      <c r="N1311" s="1"/>
    </row>
    <row r="1312" spans="4:14" x14ac:dyDescent="0.25">
      <c r="F1312" s="1"/>
      <c r="L1312" s="1"/>
      <c r="N1312" s="1"/>
    </row>
    <row r="1313" spans="4:14" x14ac:dyDescent="0.25">
      <c r="D1313" s="1"/>
      <c r="F1313" s="1"/>
      <c r="L1313" s="1"/>
      <c r="N1313" s="1"/>
    </row>
    <row r="1314" spans="4:14" x14ac:dyDescent="0.25">
      <c r="D1314" s="1"/>
      <c r="F1314" s="1"/>
      <c r="H1314" s="1"/>
      <c r="L1314" s="1"/>
      <c r="N1314" s="1"/>
    </row>
    <row r="1315" spans="4:14" x14ac:dyDescent="0.25">
      <c r="D1315" s="1"/>
      <c r="F1315" s="1"/>
      <c r="N1315" s="1"/>
    </row>
    <row r="1316" spans="4:14" x14ac:dyDescent="0.25">
      <c r="D1316" s="1"/>
      <c r="F1316" s="1"/>
      <c r="N1316" s="1"/>
    </row>
    <row r="1317" spans="4:14" x14ac:dyDescent="0.25">
      <c r="F1317" s="1"/>
      <c r="N1317" s="1"/>
    </row>
    <row r="1318" spans="4:14" x14ac:dyDescent="0.25">
      <c r="D1318" s="1"/>
      <c r="F1318" s="1"/>
      <c r="N1318" s="1"/>
    </row>
    <row r="1319" spans="4:14" x14ac:dyDescent="0.25">
      <c r="D1319" s="1"/>
      <c r="F1319" s="1"/>
      <c r="H1319" s="1"/>
      <c r="L1319" s="1"/>
      <c r="N1319" s="1"/>
    </row>
    <row r="1320" spans="4:14" x14ac:dyDescent="0.25">
      <c r="D1320" s="1"/>
      <c r="F1320" s="1"/>
      <c r="N1320" s="1"/>
    </row>
    <row r="1321" spans="4:14" x14ac:dyDescent="0.25">
      <c r="D1321" s="1"/>
      <c r="F1321" s="1"/>
      <c r="N1321" s="1"/>
    </row>
    <row r="1322" spans="4:14" x14ac:dyDescent="0.25">
      <c r="D1322" s="1"/>
      <c r="F1322" s="1"/>
      <c r="N1322" s="1"/>
    </row>
    <row r="1323" spans="4:14" x14ac:dyDescent="0.25">
      <c r="D1323" s="1"/>
      <c r="F1323" s="1"/>
      <c r="N1323" s="1"/>
    </row>
    <row r="1324" spans="4:14" x14ac:dyDescent="0.25">
      <c r="D1324" s="1"/>
      <c r="F1324" s="1"/>
      <c r="H1324" s="1"/>
      <c r="L1324" s="1"/>
      <c r="N1324" s="1"/>
    </row>
    <row r="1325" spans="4:14" x14ac:dyDescent="0.25">
      <c r="D1325" s="1"/>
      <c r="F1325" s="1"/>
      <c r="N1325" s="1"/>
    </row>
    <row r="1326" spans="4:14" x14ac:dyDescent="0.25">
      <c r="D1326" s="1"/>
      <c r="F1326" s="1"/>
      <c r="N1326" s="1"/>
    </row>
    <row r="1327" spans="4:14" x14ac:dyDescent="0.25">
      <c r="D1327" s="1"/>
      <c r="F1327" s="1"/>
      <c r="N1327" s="1"/>
    </row>
    <row r="1328" spans="4:14" x14ac:dyDescent="0.25">
      <c r="D1328" s="1"/>
      <c r="F1328" s="1"/>
      <c r="N1328" s="1"/>
    </row>
    <row r="1329" spans="4:14" x14ac:dyDescent="0.25">
      <c r="D1329" s="1"/>
      <c r="F1329" s="1"/>
      <c r="H1329" s="1"/>
      <c r="J1329" s="1"/>
      <c r="N1329" s="1"/>
    </row>
    <row r="1330" spans="4:14" x14ac:dyDescent="0.25">
      <c r="D1330" s="1"/>
      <c r="F1330" s="1"/>
      <c r="N1330" s="1"/>
    </row>
    <row r="1331" spans="4:14" x14ac:dyDescent="0.25">
      <c r="D1331" s="1"/>
      <c r="F1331" s="1"/>
      <c r="N1331" s="1"/>
    </row>
    <row r="1332" spans="4:14" x14ac:dyDescent="0.25">
      <c r="D1332" s="1"/>
      <c r="F1332" s="1"/>
      <c r="N1332" s="1"/>
    </row>
    <row r="1333" spans="4:14" x14ac:dyDescent="0.25">
      <c r="D1333" s="1"/>
      <c r="F1333" s="1"/>
      <c r="N1333" s="1"/>
    </row>
    <row r="1334" spans="4:14" x14ac:dyDescent="0.25">
      <c r="D1334" s="1"/>
      <c r="F1334" s="1"/>
      <c r="H1334" s="1"/>
      <c r="J1334" s="1"/>
      <c r="L1334" s="1"/>
      <c r="N1334" s="1"/>
    </row>
    <row r="1335" spans="4:14" x14ac:dyDescent="0.25">
      <c r="L1335" s="1"/>
      <c r="N1335" s="1"/>
    </row>
    <row r="1336" spans="4:14" x14ac:dyDescent="0.25">
      <c r="L1336" s="1"/>
      <c r="N1336" s="1"/>
    </row>
    <row r="1337" spans="4:14" x14ac:dyDescent="0.25">
      <c r="L1337" s="1"/>
      <c r="N1337" s="1"/>
    </row>
    <row r="1338" spans="4:14" x14ac:dyDescent="0.25">
      <c r="L1338" s="1"/>
      <c r="N1338" s="1"/>
    </row>
    <row r="1339" spans="4:14" x14ac:dyDescent="0.25">
      <c r="D1339" s="1"/>
      <c r="J1339" s="1"/>
      <c r="L1339" s="1"/>
      <c r="N1339" s="1"/>
    </row>
    <row r="1340" spans="4:14" x14ac:dyDescent="0.25">
      <c r="L1340" s="1"/>
      <c r="N1340" s="1"/>
    </row>
    <row r="1341" spans="4:14" x14ac:dyDescent="0.25">
      <c r="L1341" s="1"/>
      <c r="N1341" s="1"/>
    </row>
    <row r="1342" spans="4:14" x14ac:dyDescent="0.25">
      <c r="L1342" s="1"/>
      <c r="N1342" s="1"/>
    </row>
    <row r="1343" spans="4:14" x14ac:dyDescent="0.25">
      <c r="L1343" s="1"/>
      <c r="N1343" s="1"/>
    </row>
    <row r="1344" spans="4:14" x14ac:dyDescent="0.25">
      <c r="L1344" s="1"/>
      <c r="N1344" s="1"/>
    </row>
    <row r="1345" spans="4:14" x14ac:dyDescent="0.25">
      <c r="D1345" s="1"/>
      <c r="F1345" s="1"/>
      <c r="H1345" s="1"/>
      <c r="L1345" s="1"/>
      <c r="N1345" s="1"/>
    </row>
    <row r="1346" spans="4:14" x14ac:dyDescent="0.25">
      <c r="D1346" s="1"/>
      <c r="F1346" s="1"/>
      <c r="H1346" s="1"/>
      <c r="L1346" s="1"/>
      <c r="N1346" s="1"/>
    </row>
    <row r="1347" spans="4:14" x14ac:dyDescent="0.25">
      <c r="F1347" s="1"/>
      <c r="H1347" s="1"/>
      <c r="L1347" s="1"/>
      <c r="N1347" s="1"/>
    </row>
    <row r="1348" spans="4:14" x14ac:dyDescent="0.25">
      <c r="D1348" s="1"/>
      <c r="F1348" s="1"/>
      <c r="H1348" s="1"/>
      <c r="L1348" s="1"/>
      <c r="N1348" s="1"/>
    </row>
    <row r="1349" spans="4:14" x14ac:dyDescent="0.25">
      <c r="F1349" s="1"/>
      <c r="H1349" s="1"/>
      <c r="L1349" s="1"/>
      <c r="N1349" s="1"/>
    </row>
    <row r="1350" spans="4:14" x14ac:dyDescent="0.25">
      <c r="D1350" s="1"/>
      <c r="F1350" s="1"/>
      <c r="H1350" s="1"/>
      <c r="L1350" s="1"/>
      <c r="N1350" s="1"/>
    </row>
    <row r="1351" spans="4:14" x14ac:dyDescent="0.25">
      <c r="D1351" s="1"/>
      <c r="F1351" s="1"/>
      <c r="H1351" s="1"/>
      <c r="L1351" s="1"/>
      <c r="N1351" s="1"/>
    </row>
    <row r="1352" spans="4:14" x14ac:dyDescent="0.25">
      <c r="D1352" s="1"/>
      <c r="F1352" s="1"/>
      <c r="H1352" s="1"/>
      <c r="L1352" s="1"/>
      <c r="N1352" s="1"/>
    </row>
    <row r="1353" spans="4:14" x14ac:dyDescent="0.25">
      <c r="D1353" s="1"/>
      <c r="F1353" s="1"/>
      <c r="H1353" s="1"/>
      <c r="L1353" s="1"/>
      <c r="N1353" s="1"/>
    </row>
    <row r="1354" spans="4:14" x14ac:dyDescent="0.25">
      <c r="D1354" s="1"/>
      <c r="F1354" s="1"/>
      <c r="H1354" s="1"/>
      <c r="L1354" s="1"/>
      <c r="N1354" s="1"/>
    </row>
    <row r="1355" spans="4:14" x14ac:dyDescent="0.25">
      <c r="D1355" s="1"/>
      <c r="F1355" s="1"/>
      <c r="H1355" s="1"/>
      <c r="N1355" s="1"/>
    </row>
    <row r="1356" spans="4:14" x14ac:dyDescent="0.25">
      <c r="D1356" s="1"/>
      <c r="F1356" s="1"/>
      <c r="H1356" s="1"/>
      <c r="N1356" s="1"/>
    </row>
    <row r="1357" spans="4:14" x14ac:dyDescent="0.25">
      <c r="D1357" s="1"/>
      <c r="F1357" s="1"/>
      <c r="H1357" s="1"/>
      <c r="N1357" s="1"/>
    </row>
    <row r="1358" spans="4:14" x14ac:dyDescent="0.25">
      <c r="D1358" s="1"/>
      <c r="F1358" s="1"/>
      <c r="H1358" s="1"/>
      <c r="N1358" s="1"/>
    </row>
    <row r="1359" spans="4:14" x14ac:dyDescent="0.25">
      <c r="D1359" s="1"/>
      <c r="F1359" s="1"/>
      <c r="H1359" s="1"/>
      <c r="L1359" s="1"/>
      <c r="N1359" s="1"/>
    </row>
    <row r="1360" spans="4:14" x14ac:dyDescent="0.25">
      <c r="D1360" s="1"/>
      <c r="F1360" s="1"/>
      <c r="H1360" s="1"/>
      <c r="N1360" s="1"/>
    </row>
    <row r="1361" spans="4:14" x14ac:dyDescent="0.25">
      <c r="D1361" s="1"/>
      <c r="F1361" s="1"/>
      <c r="H1361" s="1"/>
      <c r="N1361" s="1"/>
    </row>
    <row r="1362" spans="4:14" x14ac:dyDescent="0.25">
      <c r="D1362" s="1"/>
      <c r="F1362" s="1"/>
      <c r="H1362" s="1"/>
      <c r="N1362" s="1"/>
    </row>
    <row r="1363" spans="4:14" x14ac:dyDescent="0.25">
      <c r="D1363" s="1"/>
      <c r="F1363" s="1"/>
      <c r="H1363" s="1"/>
      <c r="N1363" s="1"/>
    </row>
    <row r="1364" spans="4:14" x14ac:dyDescent="0.25">
      <c r="D1364" s="1"/>
      <c r="F1364" s="1"/>
      <c r="H1364" s="1"/>
      <c r="L1364" s="1"/>
      <c r="N1364" s="1"/>
    </row>
    <row r="1365" spans="4:14" x14ac:dyDescent="0.25">
      <c r="D1365" s="1"/>
      <c r="F1365" s="1"/>
      <c r="H1365" s="1"/>
      <c r="N1365" s="1"/>
    </row>
    <row r="1366" spans="4:14" x14ac:dyDescent="0.25">
      <c r="D1366" s="1"/>
      <c r="F1366" s="1"/>
      <c r="H1366" s="1"/>
      <c r="N1366" s="1"/>
    </row>
    <row r="1367" spans="4:14" x14ac:dyDescent="0.25">
      <c r="D1367" s="1"/>
      <c r="F1367" s="1"/>
      <c r="H1367" s="1"/>
      <c r="N1367" s="1"/>
    </row>
    <row r="1368" spans="4:14" x14ac:dyDescent="0.25">
      <c r="D1368" s="1"/>
      <c r="F1368" s="1"/>
      <c r="H1368" s="1"/>
      <c r="N1368" s="1"/>
    </row>
    <row r="1369" spans="4:14" x14ac:dyDescent="0.25">
      <c r="D1369" s="1"/>
      <c r="F1369" s="1"/>
      <c r="H1369" s="1"/>
      <c r="J1369" s="1"/>
      <c r="L1369" s="1"/>
      <c r="N1369" s="1"/>
    </row>
    <row r="1370" spans="4:14" x14ac:dyDescent="0.25">
      <c r="D1370" s="1"/>
      <c r="F1370" s="1"/>
      <c r="H1370" s="1"/>
      <c r="N1370" s="1"/>
    </row>
    <row r="1371" spans="4:14" x14ac:dyDescent="0.25">
      <c r="D1371" s="1"/>
      <c r="F1371" s="1"/>
      <c r="H1371" s="1"/>
      <c r="N1371" s="1"/>
    </row>
    <row r="1372" spans="4:14" x14ac:dyDescent="0.25">
      <c r="D1372" s="1"/>
      <c r="F1372" s="1"/>
      <c r="H1372" s="1"/>
      <c r="N1372" s="1"/>
    </row>
    <row r="1373" spans="4:14" x14ac:dyDescent="0.25">
      <c r="D1373" s="1"/>
      <c r="F1373" s="1"/>
      <c r="H1373" s="1"/>
      <c r="N1373" s="1"/>
    </row>
    <row r="1374" spans="4:14" x14ac:dyDescent="0.25">
      <c r="D1374" s="1"/>
      <c r="F1374" s="1"/>
      <c r="H1374" s="1"/>
      <c r="J1374" s="1"/>
      <c r="N1374" s="1"/>
    </row>
    <row r="1375" spans="4:14" x14ac:dyDescent="0.25">
      <c r="D1375" s="1"/>
      <c r="F1375" s="1"/>
      <c r="H1375" s="1"/>
      <c r="J1375" s="1"/>
      <c r="N1375" s="1"/>
    </row>
    <row r="1376" spans="4:14" x14ac:dyDescent="0.25">
      <c r="D1376" s="1"/>
      <c r="H1376" s="1"/>
      <c r="J1376" s="1"/>
      <c r="N1376" s="1"/>
    </row>
    <row r="1377" spans="4:14" x14ac:dyDescent="0.25">
      <c r="D1377" s="1"/>
      <c r="F1377" s="1"/>
      <c r="H1377" s="1"/>
      <c r="J1377" s="1"/>
      <c r="N1377" s="1"/>
    </row>
    <row r="1378" spans="4:14" x14ac:dyDescent="0.25">
      <c r="D1378" s="1"/>
      <c r="F1378" s="1"/>
      <c r="H1378" s="1"/>
      <c r="J1378" s="1"/>
      <c r="N1378" s="1"/>
    </row>
    <row r="1379" spans="4:14" x14ac:dyDescent="0.25">
      <c r="D1379" s="1"/>
      <c r="F1379" s="1"/>
      <c r="H1379" s="1"/>
      <c r="J1379" s="1"/>
      <c r="N1379" s="1"/>
    </row>
    <row r="1380" spans="4:14" x14ac:dyDescent="0.25">
      <c r="D1380" s="1"/>
      <c r="F1380" s="1"/>
      <c r="H1380" s="1"/>
      <c r="J1380" s="1"/>
      <c r="N1380" s="1"/>
    </row>
    <row r="1381" spans="4:14" x14ac:dyDescent="0.25">
      <c r="D1381" s="1"/>
      <c r="H1381" s="1"/>
      <c r="J1381" s="1"/>
      <c r="N1381" s="1"/>
    </row>
    <row r="1382" spans="4:14" x14ac:dyDescent="0.25">
      <c r="D1382" s="1"/>
      <c r="F1382" s="1"/>
      <c r="H1382" s="1"/>
      <c r="J1382" s="1"/>
      <c r="N1382" s="1"/>
    </row>
    <row r="1383" spans="4:14" x14ac:dyDescent="0.25">
      <c r="D1383" s="1"/>
      <c r="F1383" s="1"/>
      <c r="H1383" s="1"/>
      <c r="J1383" s="1"/>
      <c r="N1383" s="1"/>
    </row>
    <row r="1384" spans="4:14" x14ac:dyDescent="0.25">
      <c r="D1384" s="1"/>
      <c r="F1384" s="1"/>
      <c r="H1384" s="1"/>
      <c r="J1384" s="1"/>
      <c r="N1384" s="1"/>
    </row>
    <row r="1385" spans="4:14" x14ac:dyDescent="0.25">
      <c r="D1385" s="1"/>
      <c r="J1385" s="1"/>
      <c r="N1385" s="1"/>
    </row>
    <row r="1386" spans="4:14" x14ac:dyDescent="0.25">
      <c r="D1386" s="1"/>
      <c r="J1386" s="1"/>
      <c r="N1386" s="1"/>
    </row>
    <row r="1387" spans="4:14" x14ac:dyDescent="0.25">
      <c r="D1387" s="1"/>
      <c r="J1387" s="1"/>
      <c r="N1387" s="1"/>
    </row>
    <row r="1388" spans="4:14" x14ac:dyDescent="0.25">
      <c r="D1388" s="1"/>
      <c r="J1388" s="1"/>
      <c r="N1388" s="1"/>
    </row>
    <row r="1389" spans="4:14" x14ac:dyDescent="0.25">
      <c r="D1389" s="1"/>
      <c r="J1389" s="1"/>
      <c r="N1389" s="1"/>
    </row>
    <row r="1390" spans="4:14" x14ac:dyDescent="0.25">
      <c r="D1390" s="1"/>
      <c r="F1390" s="1"/>
      <c r="H1390" s="1"/>
      <c r="J1390" s="1"/>
      <c r="N1390" s="1"/>
    </row>
    <row r="1391" spans="4:14" x14ac:dyDescent="0.25">
      <c r="D1391" s="1"/>
      <c r="F1391" s="1"/>
      <c r="H1391" s="1"/>
      <c r="J1391" s="1"/>
      <c r="N1391" s="1"/>
    </row>
    <row r="1392" spans="4:14" x14ac:dyDescent="0.25">
      <c r="D1392" s="1"/>
      <c r="F1392" s="1"/>
      <c r="H1392" s="1"/>
      <c r="J1392" s="1"/>
      <c r="N1392" s="1"/>
    </row>
    <row r="1393" spans="4:14" x14ac:dyDescent="0.25">
      <c r="D1393" s="1"/>
      <c r="F1393" s="1"/>
      <c r="H1393" s="1"/>
      <c r="J1393" s="1"/>
      <c r="N1393" s="1"/>
    </row>
    <row r="1394" spans="4:14" x14ac:dyDescent="0.25">
      <c r="D1394" s="1"/>
      <c r="F1394" s="1"/>
      <c r="H1394" s="1"/>
      <c r="J1394" s="1"/>
      <c r="N1394" s="1"/>
    </row>
    <row r="1395" spans="4:14" x14ac:dyDescent="0.25">
      <c r="D1395" s="1"/>
      <c r="F1395" s="1"/>
      <c r="H1395" s="1"/>
      <c r="J1395" s="1"/>
      <c r="N1395" s="1"/>
    </row>
    <row r="1396" spans="4:14" x14ac:dyDescent="0.25">
      <c r="D1396" s="1"/>
      <c r="F1396" s="1"/>
      <c r="H1396" s="1"/>
      <c r="J1396" s="1"/>
      <c r="N1396" s="1"/>
    </row>
    <row r="1397" spans="4:14" x14ac:dyDescent="0.25">
      <c r="D1397" s="1"/>
      <c r="F1397" s="1"/>
      <c r="H1397" s="1"/>
      <c r="J1397" s="1"/>
      <c r="N1397" s="1"/>
    </row>
    <row r="1398" spans="4:14" x14ac:dyDescent="0.25">
      <c r="D1398" s="1"/>
      <c r="F1398" s="1"/>
      <c r="H1398" s="1"/>
      <c r="J1398" s="1"/>
      <c r="N1398" s="1"/>
    </row>
    <row r="1399" spans="4:14" x14ac:dyDescent="0.25">
      <c r="D1399" s="1"/>
      <c r="F1399" s="1"/>
      <c r="H1399" s="1"/>
      <c r="J1399" s="1"/>
      <c r="N1399" s="1"/>
    </row>
    <row r="1400" spans="4:14" x14ac:dyDescent="0.25">
      <c r="D1400" s="1"/>
      <c r="F1400" s="1"/>
      <c r="H1400" s="1"/>
      <c r="J1400" s="1"/>
      <c r="N1400" s="1"/>
    </row>
    <row r="1401" spans="4:14" x14ac:dyDescent="0.25">
      <c r="D1401" s="1"/>
      <c r="F1401" s="1"/>
      <c r="H1401" s="1"/>
      <c r="J1401" s="1"/>
      <c r="N1401" s="1"/>
    </row>
    <row r="1402" spans="4:14" x14ac:dyDescent="0.25">
      <c r="D1402" s="1"/>
      <c r="F1402" s="1"/>
      <c r="H1402" s="1"/>
      <c r="J1402" s="1"/>
      <c r="N1402" s="1"/>
    </row>
    <row r="1403" spans="4:14" x14ac:dyDescent="0.25">
      <c r="D1403" s="1"/>
      <c r="F1403" s="1"/>
      <c r="H1403" s="1"/>
      <c r="J1403" s="1"/>
      <c r="N1403" s="1"/>
    </row>
    <row r="1404" spans="4:14" x14ac:dyDescent="0.25">
      <c r="D1404" s="1"/>
      <c r="F1404" s="1"/>
      <c r="H1404" s="1"/>
      <c r="J1404" s="1"/>
      <c r="N1404" s="1"/>
    </row>
    <row r="1405" spans="4:14" x14ac:dyDescent="0.25">
      <c r="D1405" s="1"/>
      <c r="F1405" s="1"/>
      <c r="H1405" s="1"/>
      <c r="J1405" s="1"/>
      <c r="N1405" s="1"/>
    </row>
    <row r="1406" spans="4:14" x14ac:dyDescent="0.25">
      <c r="D1406" s="1"/>
      <c r="F1406" s="1"/>
      <c r="H1406" s="1"/>
      <c r="J1406" s="1"/>
      <c r="N1406" s="1"/>
    </row>
    <row r="1407" spans="4:14" x14ac:dyDescent="0.25">
      <c r="D1407" s="1"/>
      <c r="F1407" s="1"/>
      <c r="H1407" s="1"/>
      <c r="J1407" s="1"/>
      <c r="N1407" s="1"/>
    </row>
    <row r="1408" spans="4:14" x14ac:dyDescent="0.25">
      <c r="D1408" s="1"/>
      <c r="F1408" s="1"/>
      <c r="H1408" s="1"/>
      <c r="J1408" s="1"/>
      <c r="N1408" s="1"/>
    </row>
    <row r="1409" spans="4:14" x14ac:dyDescent="0.25">
      <c r="D1409" s="1"/>
      <c r="F1409" s="1"/>
      <c r="H1409" s="1"/>
      <c r="J1409" s="1"/>
      <c r="N1409" s="1"/>
    </row>
    <row r="1410" spans="4:14" x14ac:dyDescent="0.25">
      <c r="D1410" s="1"/>
      <c r="F1410" s="1"/>
      <c r="H1410" s="1"/>
      <c r="J1410" s="1"/>
      <c r="N1410" s="1"/>
    </row>
    <row r="1411" spans="4:14" x14ac:dyDescent="0.25">
      <c r="D1411" s="1"/>
      <c r="F1411" s="1"/>
      <c r="H1411" s="1"/>
      <c r="J1411" s="1"/>
      <c r="N1411" s="1"/>
    </row>
    <row r="1412" spans="4:14" x14ac:dyDescent="0.25">
      <c r="D1412" s="1"/>
      <c r="F1412" s="1"/>
      <c r="H1412" s="1"/>
      <c r="J1412" s="1"/>
      <c r="N1412" s="1"/>
    </row>
    <row r="1413" spans="4:14" x14ac:dyDescent="0.25">
      <c r="D1413" s="1"/>
      <c r="F1413" s="1"/>
      <c r="H1413" s="1"/>
      <c r="J1413" s="1"/>
      <c r="N1413" s="1"/>
    </row>
    <row r="1414" spans="4:14" x14ac:dyDescent="0.25">
      <c r="D1414" s="1"/>
      <c r="F1414" s="1"/>
      <c r="H1414" s="1"/>
      <c r="J1414" s="1"/>
      <c r="N1414" s="1"/>
    </row>
    <row r="1415" spans="4:14" x14ac:dyDescent="0.25">
      <c r="D1415" s="1"/>
      <c r="F1415" s="1"/>
      <c r="H1415" s="1"/>
      <c r="J1415" s="1"/>
      <c r="N1415" s="1"/>
    </row>
    <row r="1416" spans="4:14" x14ac:dyDescent="0.25">
      <c r="D1416" s="1"/>
      <c r="F1416" s="1"/>
      <c r="H1416" s="1"/>
      <c r="J1416" s="1"/>
      <c r="N1416" s="1"/>
    </row>
    <row r="1417" spans="4:14" x14ac:dyDescent="0.25">
      <c r="D1417" s="1"/>
      <c r="F1417" s="1"/>
      <c r="H1417" s="1"/>
      <c r="J1417" s="1"/>
      <c r="N1417" s="1"/>
    </row>
    <row r="1418" spans="4:14" x14ac:dyDescent="0.25">
      <c r="D1418" s="1"/>
      <c r="F1418" s="1"/>
      <c r="H1418" s="1"/>
      <c r="J1418" s="1"/>
      <c r="N1418" s="1"/>
    </row>
    <row r="1419" spans="4:14" x14ac:dyDescent="0.25">
      <c r="D1419" s="1"/>
      <c r="F1419" s="1"/>
      <c r="H1419" s="1"/>
      <c r="J1419" s="1"/>
      <c r="N1419" s="1"/>
    </row>
    <row r="1420" spans="4:14" x14ac:dyDescent="0.25">
      <c r="D1420" s="1"/>
      <c r="F1420" s="1"/>
      <c r="H1420" s="1"/>
      <c r="J1420" s="1"/>
      <c r="N1420" s="1"/>
    </row>
    <row r="1421" spans="4:14" x14ac:dyDescent="0.25">
      <c r="D1421" s="1"/>
      <c r="F1421" s="1"/>
      <c r="H1421" s="1"/>
      <c r="J1421" s="1"/>
      <c r="N1421" s="1"/>
    </row>
    <row r="1422" spans="4:14" x14ac:dyDescent="0.25">
      <c r="D1422" s="1"/>
      <c r="F1422" s="1"/>
      <c r="H1422" s="1"/>
      <c r="J1422" s="1"/>
      <c r="N1422" s="1"/>
    </row>
    <row r="1423" spans="4:14" x14ac:dyDescent="0.25">
      <c r="D1423" s="1"/>
      <c r="F1423" s="1"/>
      <c r="H1423" s="1"/>
      <c r="J1423" s="1"/>
      <c r="N1423" s="1"/>
    </row>
    <row r="1424" spans="4:14" x14ac:dyDescent="0.25">
      <c r="D1424" s="1"/>
      <c r="F1424" s="1"/>
      <c r="H1424" s="1"/>
      <c r="J1424" s="1"/>
      <c r="N1424" s="1"/>
    </row>
    <row r="1425" spans="4:14" x14ac:dyDescent="0.25">
      <c r="D1425" s="1"/>
      <c r="F1425" s="1"/>
      <c r="H1425" s="1"/>
      <c r="J1425" s="1"/>
      <c r="N1425" s="1"/>
    </row>
    <row r="1426" spans="4:14" x14ac:dyDescent="0.25">
      <c r="D1426" s="1"/>
      <c r="F1426" s="1"/>
      <c r="H1426" s="1"/>
      <c r="J1426" s="1"/>
      <c r="N1426" s="1"/>
    </row>
    <row r="1427" spans="4:14" x14ac:dyDescent="0.25">
      <c r="D1427" s="1"/>
      <c r="F1427" s="1"/>
      <c r="H1427" s="1"/>
      <c r="J1427" s="1"/>
      <c r="N1427" s="1"/>
    </row>
    <row r="1428" spans="4:14" x14ac:dyDescent="0.25">
      <c r="D1428" s="1"/>
      <c r="F1428" s="1"/>
      <c r="H1428" s="1"/>
      <c r="J1428" s="1"/>
      <c r="N1428" s="1"/>
    </row>
    <row r="1429" spans="4:14" x14ac:dyDescent="0.25">
      <c r="D1429" s="1"/>
      <c r="F1429" s="1"/>
      <c r="H1429" s="1"/>
      <c r="J1429" s="1"/>
      <c r="N1429" s="1"/>
    </row>
    <row r="1430" spans="4:14" x14ac:dyDescent="0.25">
      <c r="D1430" s="1"/>
      <c r="F1430" s="1"/>
      <c r="H1430" s="1"/>
      <c r="J1430" s="1"/>
      <c r="N1430" s="1"/>
    </row>
    <row r="1431" spans="4:14" x14ac:dyDescent="0.25">
      <c r="D1431" s="1"/>
      <c r="F1431" s="1"/>
      <c r="H1431" s="1"/>
      <c r="J1431" s="1"/>
      <c r="N1431" s="1"/>
    </row>
    <row r="1432" spans="4:14" x14ac:dyDescent="0.25">
      <c r="D1432" s="1"/>
      <c r="F1432" s="1"/>
      <c r="H1432" s="1"/>
      <c r="J1432" s="1"/>
      <c r="N1432" s="1"/>
    </row>
    <row r="1433" spans="4:14" x14ac:dyDescent="0.25">
      <c r="D1433" s="1"/>
      <c r="F1433" s="1"/>
      <c r="H1433" s="1"/>
      <c r="J1433" s="1"/>
      <c r="N1433" s="1"/>
    </row>
    <row r="1434" spans="4:14" x14ac:dyDescent="0.25">
      <c r="D1434" s="1"/>
      <c r="F1434" s="1"/>
      <c r="H1434" s="1"/>
      <c r="J1434" s="1"/>
      <c r="N1434" s="1"/>
    </row>
    <row r="1435" spans="4:14" x14ac:dyDescent="0.25">
      <c r="D1435" s="1"/>
      <c r="F1435" s="1"/>
      <c r="H1435" s="1"/>
      <c r="J1435" s="1"/>
      <c r="N1435" s="1"/>
    </row>
    <row r="1436" spans="4:14" x14ac:dyDescent="0.25">
      <c r="D1436" s="1"/>
      <c r="F1436" s="1"/>
      <c r="H1436" s="1"/>
      <c r="J1436" s="1"/>
      <c r="N1436" s="1"/>
    </row>
    <row r="1437" spans="4:14" x14ac:dyDescent="0.25">
      <c r="D1437" s="1"/>
      <c r="F1437" s="1"/>
      <c r="H1437" s="1"/>
      <c r="J1437" s="1"/>
      <c r="N1437" s="1"/>
    </row>
    <row r="1438" spans="4:14" x14ac:dyDescent="0.25">
      <c r="D1438" s="1"/>
      <c r="F1438" s="1"/>
      <c r="H1438" s="1"/>
      <c r="J1438" s="1"/>
      <c r="N1438" s="1"/>
    </row>
    <row r="1439" spans="4:14" x14ac:dyDescent="0.25">
      <c r="D1439" s="1"/>
      <c r="F1439" s="1"/>
      <c r="H1439" s="1"/>
      <c r="J1439" s="1"/>
      <c r="N1439" s="1"/>
    </row>
    <row r="1440" spans="4:14" x14ac:dyDescent="0.25">
      <c r="D1440" s="1"/>
      <c r="F1440" s="1"/>
      <c r="H1440" s="1"/>
      <c r="J1440" s="1"/>
      <c r="N1440" s="1"/>
    </row>
    <row r="1441" spans="4:14" x14ac:dyDescent="0.25">
      <c r="D1441" s="1"/>
      <c r="F1441" s="1"/>
      <c r="H1441" s="1"/>
      <c r="J1441" s="1"/>
      <c r="N1441" s="1"/>
    </row>
    <row r="1442" spans="4:14" x14ac:dyDescent="0.25">
      <c r="D1442" s="1"/>
      <c r="F1442" s="1"/>
      <c r="H1442" s="1"/>
      <c r="J1442" s="1"/>
      <c r="N1442" s="1"/>
    </row>
    <row r="1443" spans="4:14" x14ac:dyDescent="0.25">
      <c r="D1443" s="1"/>
      <c r="F1443" s="1"/>
      <c r="H1443" s="1"/>
      <c r="J1443" s="1"/>
      <c r="N1443" s="1"/>
    </row>
    <row r="1444" spans="4:14" x14ac:dyDescent="0.25">
      <c r="D1444" s="1"/>
      <c r="F1444" s="1"/>
      <c r="H1444" s="1"/>
      <c r="J1444" s="1"/>
      <c r="N1444" s="1"/>
    </row>
    <row r="1445" spans="4:14" x14ac:dyDescent="0.25">
      <c r="D1445" s="1"/>
      <c r="F1445" s="1"/>
      <c r="H1445" s="1"/>
      <c r="N1445" s="1"/>
    </row>
    <row r="1446" spans="4:14" x14ac:dyDescent="0.25">
      <c r="D1446" s="1"/>
      <c r="F1446" s="1"/>
      <c r="H1446" s="1"/>
      <c r="N1446" s="1"/>
    </row>
    <row r="1447" spans="4:14" x14ac:dyDescent="0.25">
      <c r="D1447" s="1"/>
      <c r="F1447" s="1"/>
      <c r="H1447" s="1"/>
      <c r="N1447" s="1"/>
    </row>
    <row r="1448" spans="4:14" x14ac:dyDescent="0.25">
      <c r="D1448" s="1"/>
      <c r="F1448" s="1"/>
      <c r="H1448" s="1"/>
      <c r="N1448" s="1"/>
    </row>
    <row r="1449" spans="4:14" x14ac:dyDescent="0.25">
      <c r="D1449" s="1"/>
      <c r="F1449" s="1"/>
      <c r="H1449" s="1"/>
    </row>
    <row r="1450" spans="4:14" x14ac:dyDescent="0.25">
      <c r="D1450" s="1"/>
      <c r="F1450" s="1"/>
      <c r="H1450" s="1"/>
      <c r="N1450" s="1"/>
    </row>
    <row r="1451" spans="4:14" x14ac:dyDescent="0.25">
      <c r="D1451" s="1"/>
      <c r="F1451" s="1"/>
      <c r="H1451" s="1"/>
      <c r="N1451" s="1"/>
    </row>
    <row r="1452" spans="4:14" x14ac:dyDescent="0.25">
      <c r="D1452" s="1"/>
      <c r="F1452" s="1"/>
      <c r="H1452" s="1"/>
      <c r="N1452" s="1"/>
    </row>
    <row r="1453" spans="4:14" x14ac:dyDescent="0.25">
      <c r="D1453" s="1"/>
      <c r="F1453" s="1"/>
      <c r="H1453" s="1"/>
      <c r="N1453" s="1"/>
    </row>
    <row r="1454" spans="4:14" x14ac:dyDescent="0.25">
      <c r="D1454" s="1"/>
      <c r="F1454" s="1"/>
      <c r="H1454" s="1"/>
      <c r="N1454" s="1"/>
    </row>
    <row r="1455" spans="4:14" x14ac:dyDescent="0.25">
      <c r="D1455" s="1"/>
      <c r="F1455" s="1"/>
      <c r="H1455" s="1"/>
      <c r="N1455" s="1"/>
    </row>
    <row r="1456" spans="4:14" x14ac:dyDescent="0.25">
      <c r="D1456" s="1"/>
      <c r="F1456" s="1"/>
      <c r="H1456" s="1"/>
      <c r="N1456" s="1"/>
    </row>
    <row r="1457" spans="4:14" x14ac:dyDescent="0.25">
      <c r="D1457" s="1"/>
      <c r="F1457" s="1"/>
      <c r="H1457" s="1"/>
      <c r="N1457" s="1"/>
    </row>
    <row r="1458" spans="4:14" x14ac:dyDescent="0.25">
      <c r="D1458" s="1"/>
      <c r="F1458" s="1"/>
      <c r="H1458" s="1"/>
      <c r="N1458" s="1"/>
    </row>
    <row r="1459" spans="4:14" x14ac:dyDescent="0.25">
      <c r="D1459" s="1"/>
      <c r="F1459" s="1"/>
      <c r="H1459" s="1"/>
      <c r="J1459" s="1"/>
      <c r="N1459" s="1"/>
    </row>
    <row r="1460" spans="4:14" x14ac:dyDescent="0.25">
      <c r="D1460" s="1"/>
      <c r="H1460" s="1"/>
      <c r="N1460" s="1"/>
    </row>
    <row r="1461" spans="4:14" x14ac:dyDescent="0.25">
      <c r="D1461" s="1"/>
      <c r="H1461" s="1"/>
      <c r="N1461" s="1"/>
    </row>
    <row r="1462" spans="4:14" x14ac:dyDescent="0.25">
      <c r="D1462" s="1"/>
      <c r="H1462" s="1"/>
      <c r="N1462" s="1"/>
    </row>
    <row r="1463" spans="4:14" x14ac:dyDescent="0.25">
      <c r="D1463" s="1"/>
      <c r="H1463" s="1"/>
      <c r="N1463" s="1"/>
    </row>
    <row r="1464" spans="4:14" x14ac:dyDescent="0.25">
      <c r="D1464" s="1"/>
      <c r="F1464" s="1"/>
      <c r="H1464" s="1"/>
      <c r="J1464" s="1"/>
      <c r="N1464" s="1"/>
    </row>
    <row r="1465" spans="4:14" x14ac:dyDescent="0.25">
      <c r="D1465" s="1"/>
      <c r="F1465" s="1"/>
      <c r="H1465" s="1"/>
      <c r="N1465" s="1"/>
    </row>
    <row r="1466" spans="4:14" x14ac:dyDescent="0.25">
      <c r="D1466" s="1"/>
      <c r="F1466" s="1"/>
      <c r="H1466" s="1"/>
      <c r="N1466" s="1"/>
    </row>
    <row r="1467" spans="4:14" x14ac:dyDescent="0.25">
      <c r="D1467" s="1"/>
      <c r="F1467" s="1"/>
      <c r="H1467" s="1"/>
      <c r="N1467" s="1"/>
    </row>
    <row r="1468" spans="4:14" x14ac:dyDescent="0.25">
      <c r="D1468" s="1"/>
      <c r="F1468" s="1"/>
      <c r="H1468" s="1"/>
      <c r="N1468" s="1"/>
    </row>
    <row r="1469" spans="4:14" x14ac:dyDescent="0.25">
      <c r="D1469" s="1"/>
      <c r="F1469" s="1"/>
      <c r="H1469" s="1"/>
      <c r="J1469" s="1"/>
      <c r="N1469" s="1"/>
    </row>
    <row r="1470" spans="4:14" x14ac:dyDescent="0.25">
      <c r="D1470" s="1"/>
      <c r="F1470" s="1"/>
      <c r="H1470" s="1"/>
      <c r="N1470" s="1"/>
    </row>
    <row r="1471" spans="4:14" x14ac:dyDescent="0.25">
      <c r="D1471" s="1"/>
      <c r="F1471" s="1"/>
      <c r="H1471" s="1"/>
      <c r="N1471" s="1"/>
    </row>
    <row r="1472" spans="4:14" x14ac:dyDescent="0.25">
      <c r="D1472" s="1"/>
      <c r="F1472" s="1"/>
      <c r="H1472" s="1"/>
      <c r="N1472" s="1"/>
    </row>
    <row r="1473" spans="4:14" x14ac:dyDescent="0.25">
      <c r="D1473" s="1"/>
      <c r="F1473" s="1"/>
      <c r="H1473" s="1"/>
      <c r="N1473" s="1"/>
    </row>
    <row r="1474" spans="4:14" x14ac:dyDescent="0.25">
      <c r="D1474" s="1"/>
      <c r="F1474" s="1"/>
      <c r="H1474" s="1"/>
      <c r="J1474" s="1"/>
      <c r="N1474" s="1"/>
    </row>
    <row r="1475" spans="4:14" x14ac:dyDescent="0.25">
      <c r="D1475" s="1"/>
      <c r="F1475" s="1"/>
      <c r="H1475" s="1"/>
      <c r="N1475" s="1"/>
    </row>
    <row r="1476" spans="4:14" x14ac:dyDescent="0.25">
      <c r="D1476" s="1"/>
      <c r="F1476" s="1"/>
      <c r="H1476" s="1"/>
      <c r="N1476" s="1"/>
    </row>
    <row r="1477" spans="4:14" x14ac:dyDescent="0.25">
      <c r="D1477" s="1"/>
      <c r="F1477" s="1"/>
      <c r="H1477" s="1"/>
      <c r="N1477" s="1"/>
    </row>
    <row r="1478" spans="4:14" x14ac:dyDescent="0.25">
      <c r="D1478" s="1"/>
      <c r="F1478" s="1"/>
      <c r="H1478" s="1"/>
      <c r="N1478" s="1"/>
    </row>
    <row r="1479" spans="4:14" x14ac:dyDescent="0.25">
      <c r="D1479" s="1"/>
      <c r="F1479" s="1"/>
      <c r="H1479" s="1"/>
      <c r="J1479" s="1"/>
      <c r="N1479" s="1"/>
    </row>
    <row r="1480" spans="4:14" x14ac:dyDescent="0.25">
      <c r="D1480" s="1"/>
      <c r="F1480" s="1"/>
      <c r="H1480" s="1"/>
      <c r="N1480" s="1"/>
    </row>
    <row r="1481" spans="4:14" x14ac:dyDescent="0.25">
      <c r="D1481" s="1"/>
      <c r="F1481" s="1"/>
      <c r="H1481" s="1"/>
      <c r="N1481" s="1"/>
    </row>
    <row r="1482" spans="4:14" x14ac:dyDescent="0.25">
      <c r="D1482" s="1"/>
      <c r="F1482" s="1"/>
      <c r="H1482" s="1"/>
      <c r="N1482" s="1"/>
    </row>
    <row r="1483" spans="4:14" x14ac:dyDescent="0.25">
      <c r="D1483" s="1"/>
      <c r="F1483" s="1"/>
      <c r="H1483" s="1"/>
      <c r="N1483" s="1"/>
    </row>
    <row r="1484" spans="4:14" x14ac:dyDescent="0.25">
      <c r="D1484" s="1"/>
      <c r="F1484" s="1"/>
      <c r="H1484" s="1"/>
      <c r="J1484" s="1"/>
      <c r="N1484" s="1"/>
    </row>
    <row r="1485" spans="4:14" x14ac:dyDescent="0.25">
      <c r="D1485" s="1"/>
      <c r="F1485" s="1"/>
      <c r="H1485" s="1"/>
      <c r="N1485" s="1"/>
    </row>
    <row r="1486" spans="4:14" x14ac:dyDescent="0.25">
      <c r="D1486" s="1"/>
      <c r="F1486" s="1"/>
      <c r="H1486" s="1"/>
      <c r="N1486" s="1"/>
    </row>
    <row r="1487" spans="4:14" x14ac:dyDescent="0.25">
      <c r="D1487" s="1"/>
      <c r="F1487" s="1"/>
      <c r="H1487" s="1"/>
      <c r="N1487" s="1"/>
    </row>
    <row r="1488" spans="4:14" x14ac:dyDescent="0.25">
      <c r="D1488" s="1"/>
      <c r="F1488" s="1"/>
      <c r="H1488" s="1"/>
      <c r="N1488" s="1"/>
    </row>
    <row r="1489" spans="4:14" x14ac:dyDescent="0.25">
      <c r="D1489" s="1"/>
      <c r="F1489" s="1"/>
      <c r="H1489" s="1"/>
      <c r="N1489" s="1"/>
    </row>
    <row r="1490" spans="4:14" x14ac:dyDescent="0.25">
      <c r="D1490" s="1"/>
      <c r="F1490" s="1"/>
      <c r="H1490" s="1"/>
      <c r="N1490" s="1"/>
    </row>
    <row r="1491" spans="4:14" x14ac:dyDescent="0.25">
      <c r="D1491" s="1"/>
      <c r="F1491" s="1"/>
      <c r="H1491" s="1"/>
      <c r="N1491" s="1"/>
    </row>
    <row r="1492" spans="4:14" x14ac:dyDescent="0.25">
      <c r="D1492" s="1"/>
      <c r="F1492" s="1"/>
      <c r="H1492" s="1"/>
      <c r="N1492" s="1"/>
    </row>
    <row r="1493" spans="4:14" x14ac:dyDescent="0.25">
      <c r="D1493" s="1"/>
      <c r="F1493" s="1"/>
      <c r="H1493" s="1"/>
      <c r="N1493" s="1"/>
    </row>
    <row r="1494" spans="4:14" x14ac:dyDescent="0.25">
      <c r="D1494" s="1"/>
      <c r="F1494" s="1"/>
      <c r="H1494" s="1"/>
      <c r="N1494" s="1"/>
    </row>
    <row r="1495" spans="4:14" x14ac:dyDescent="0.25">
      <c r="D1495" s="1"/>
      <c r="F1495" s="1"/>
      <c r="H1495" s="1"/>
      <c r="N1495" s="1"/>
    </row>
    <row r="1496" spans="4:14" x14ac:dyDescent="0.25">
      <c r="D1496" s="1"/>
      <c r="F1496" s="1"/>
      <c r="H1496" s="1"/>
      <c r="N1496" s="1"/>
    </row>
    <row r="1497" spans="4:14" x14ac:dyDescent="0.25">
      <c r="D1497" s="1"/>
      <c r="F1497" s="1"/>
      <c r="H1497" s="1"/>
      <c r="N1497" s="1"/>
    </row>
    <row r="1498" spans="4:14" x14ac:dyDescent="0.25">
      <c r="D1498" s="1"/>
      <c r="F1498" s="1"/>
      <c r="H1498" s="1"/>
      <c r="N1498" s="1"/>
    </row>
    <row r="1499" spans="4:14" x14ac:dyDescent="0.25">
      <c r="D1499" s="1"/>
      <c r="F1499" s="1"/>
      <c r="H1499" s="1"/>
      <c r="N1499" s="1"/>
    </row>
    <row r="1500" spans="4:14" x14ac:dyDescent="0.25">
      <c r="D1500" s="1"/>
      <c r="F1500" s="1"/>
      <c r="H1500" s="1"/>
      <c r="J1500" s="1"/>
      <c r="N1500" s="1"/>
    </row>
    <row r="1501" spans="4:14" x14ac:dyDescent="0.25">
      <c r="D1501" s="1"/>
      <c r="F1501" s="1"/>
      <c r="H1501" s="1"/>
      <c r="J1501" s="1"/>
      <c r="N1501" s="1"/>
    </row>
    <row r="1502" spans="4:14" x14ac:dyDescent="0.25">
      <c r="D1502" s="1"/>
      <c r="F1502" s="1"/>
      <c r="H1502" s="1"/>
      <c r="J1502" s="1"/>
      <c r="N1502" s="1"/>
    </row>
    <row r="1503" spans="4:14" x14ac:dyDescent="0.25">
      <c r="D1503" s="1"/>
      <c r="F1503" s="1"/>
      <c r="H1503" s="1"/>
      <c r="J1503" s="1"/>
      <c r="N1503" s="1"/>
    </row>
    <row r="1504" spans="4:14" x14ac:dyDescent="0.25">
      <c r="D1504" s="1"/>
      <c r="F1504" s="1"/>
      <c r="H1504" s="1"/>
      <c r="J1504" s="1"/>
      <c r="N1504" s="1"/>
    </row>
    <row r="1505" spans="4:14" x14ac:dyDescent="0.25">
      <c r="D1505" s="1"/>
      <c r="F1505" s="1"/>
      <c r="H1505" s="1"/>
      <c r="J1505" s="1"/>
      <c r="N1505" s="1"/>
    </row>
    <row r="1506" spans="4:14" x14ac:dyDescent="0.25">
      <c r="D1506" s="1"/>
      <c r="F1506" s="1"/>
      <c r="H1506" s="1"/>
      <c r="J1506" s="1"/>
      <c r="N1506" s="1"/>
    </row>
    <row r="1507" spans="4:14" x14ac:dyDescent="0.25">
      <c r="D1507" s="1"/>
      <c r="F1507" s="1"/>
      <c r="H1507" s="1"/>
      <c r="J1507" s="1"/>
      <c r="N1507" s="1"/>
    </row>
    <row r="1508" spans="4:14" x14ac:dyDescent="0.25">
      <c r="D1508" s="1"/>
      <c r="F1508" s="1"/>
      <c r="H1508" s="1"/>
      <c r="J1508" s="1"/>
      <c r="N1508" s="1"/>
    </row>
    <row r="1509" spans="4:14" x14ac:dyDescent="0.25">
      <c r="D1509" s="1"/>
      <c r="F1509" s="1"/>
      <c r="H1509" s="1"/>
      <c r="J1509" s="1"/>
      <c r="N1509" s="1"/>
    </row>
    <row r="1510" spans="4:14" x14ac:dyDescent="0.25">
      <c r="D1510" s="1"/>
      <c r="F1510" s="1"/>
      <c r="H1510" s="1"/>
      <c r="J1510" s="1"/>
      <c r="N1510" s="1"/>
    </row>
    <row r="1511" spans="4:14" x14ac:dyDescent="0.25">
      <c r="D1511" s="1"/>
      <c r="H1511" s="1"/>
      <c r="J1511" s="1"/>
      <c r="N1511" s="1"/>
    </row>
    <row r="1512" spans="4:14" x14ac:dyDescent="0.25">
      <c r="D1512" s="1"/>
      <c r="F1512" s="1"/>
      <c r="H1512" s="1"/>
      <c r="J1512" s="1"/>
      <c r="N1512" s="1"/>
    </row>
    <row r="1513" spans="4:14" x14ac:dyDescent="0.25">
      <c r="D1513" s="1"/>
      <c r="F1513" s="1"/>
      <c r="H1513" s="1"/>
      <c r="J1513" s="1"/>
      <c r="N1513" s="1"/>
    </row>
    <row r="1514" spans="4:14" x14ac:dyDescent="0.25">
      <c r="D1514" s="1"/>
      <c r="F1514" s="1"/>
      <c r="H1514" s="1"/>
      <c r="J1514" s="1"/>
      <c r="N1514" s="1"/>
    </row>
    <row r="1515" spans="4:14" x14ac:dyDescent="0.25">
      <c r="D1515" s="1"/>
      <c r="F1515" s="1"/>
      <c r="H1515" s="1"/>
      <c r="N1515" s="1"/>
    </row>
    <row r="1516" spans="4:14" x14ac:dyDescent="0.25">
      <c r="D1516" s="1"/>
      <c r="F1516" s="1"/>
      <c r="H1516" s="1"/>
      <c r="N1516" s="1"/>
    </row>
    <row r="1517" spans="4:14" x14ac:dyDescent="0.25">
      <c r="D1517" s="1"/>
      <c r="F1517" s="1"/>
      <c r="H1517" s="1"/>
      <c r="N1517" s="1"/>
    </row>
    <row r="1518" spans="4:14" x14ac:dyDescent="0.25">
      <c r="D1518" s="1"/>
      <c r="F1518" s="1"/>
      <c r="H1518" s="1"/>
      <c r="N1518" s="1"/>
    </row>
    <row r="1519" spans="4:14" x14ac:dyDescent="0.25">
      <c r="D1519" s="1"/>
      <c r="F1519" s="1"/>
      <c r="H1519" s="1"/>
      <c r="N1519" s="1"/>
    </row>
    <row r="1520" spans="4:14" x14ac:dyDescent="0.25">
      <c r="D1520" s="1"/>
      <c r="F1520" s="1"/>
      <c r="H1520" s="1"/>
      <c r="N1520" s="1"/>
    </row>
    <row r="1521" spans="4:14" x14ac:dyDescent="0.25">
      <c r="D1521" s="1"/>
      <c r="F1521" s="1"/>
      <c r="H1521" s="1"/>
      <c r="N1521" s="1"/>
    </row>
    <row r="1522" spans="4:14" x14ac:dyDescent="0.25">
      <c r="D1522" s="1"/>
      <c r="F1522" s="1"/>
      <c r="H1522" s="1"/>
      <c r="N1522" s="1"/>
    </row>
    <row r="1523" spans="4:14" x14ac:dyDescent="0.25">
      <c r="D1523" s="1"/>
      <c r="F1523" s="1"/>
      <c r="H1523" s="1"/>
      <c r="N1523" s="1"/>
    </row>
    <row r="1524" spans="4:14" x14ac:dyDescent="0.25">
      <c r="D1524" s="1"/>
      <c r="F1524" s="1"/>
      <c r="H1524" s="1"/>
      <c r="N1524" s="1"/>
    </row>
    <row r="1525" spans="4:14" x14ac:dyDescent="0.25">
      <c r="D1525" s="1"/>
      <c r="F1525" s="1"/>
      <c r="H1525" s="1"/>
      <c r="N1525" s="1"/>
    </row>
    <row r="1526" spans="4:14" x14ac:dyDescent="0.25">
      <c r="D1526" s="1"/>
      <c r="F1526" s="1"/>
      <c r="H1526" s="1"/>
      <c r="N1526" s="1"/>
    </row>
    <row r="1527" spans="4:14" x14ac:dyDescent="0.25">
      <c r="D1527" s="1"/>
      <c r="F1527" s="1"/>
      <c r="H1527" s="1"/>
      <c r="N1527" s="1"/>
    </row>
    <row r="1528" spans="4:14" x14ac:dyDescent="0.25">
      <c r="D1528" s="1"/>
      <c r="F1528" s="1"/>
      <c r="H1528" s="1"/>
      <c r="N1528" s="1"/>
    </row>
    <row r="1529" spans="4:14" x14ac:dyDescent="0.25">
      <c r="D1529" s="1"/>
      <c r="F1529" s="1"/>
      <c r="H1529" s="1"/>
      <c r="N1529" s="1"/>
    </row>
    <row r="1530" spans="4:14" x14ac:dyDescent="0.25">
      <c r="D1530" s="1"/>
      <c r="F1530" s="1"/>
      <c r="H1530" s="1"/>
      <c r="N1530" s="1"/>
    </row>
    <row r="1531" spans="4:14" x14ac:dyDescent="0.25">
      <c r="D1531" s="1"/>
      <c r="F1531" s="1"/>
      <c r="H1531" s="1"/>
      <c r="N1531" s="1"/>
    </row>
    <row r="1532" spans="4:14" x14ac:dyDescent="0.25">
      <c r="D1532" s="1"/>
      <c r="F1532" s="1"/>
      <c r="H1532" s="1"/>
      <c r="N1532" s="1"/>
    </row>
    <row r="1533" spans="4:14" x14ac:dyDescent="0.25">
      <c r="D1533" s="1"/>
      <c r="F1533" s="1"/>
      <c r="H1533" s="1"/>
      <c r="N1533" s="1"/>
    </row>
    <row r="1534" spans="4:14" x14ac:dyDescent="0.25">
      <c r="D1534" s="1"/>
      <c r="F1534" s="1"/>
      <c r="H1534" s="1"/>
      <c r="N1534" s="1"/>
    </row>
    <row r="1535" spans="4:14" x14ac:dyDescent="0.25">
      <c r="D1535" s="1"/>
      <c r="F1535" s="1"/>
      <c r="H1535" s="1"/>
      <c r="N1535" s="1"/>
    </row>
    <row r="1536" spans="4:14" x14ac:dyDescent="0.25">
      <c r="D1536" s="1"/>
      <c r="F1536" s="1"/>
      <c r="H1536" s="1"/>
      <c r="N1536" s="1"/>
    </row>
    <row r="1537" spans="4:14" x14ac:dyDescent="0.25">
      <c r="D1537" s="1"/>
      <c r="F1537" s="1"/>
      <c r="H1537" s="1"/>
      <c r="N1537" s="1"/>
    </row>
    <row r="1538" spans="4:14" x14ac:dyDescent="0.25">
      <c r="D1538" s="1"/>
      <c r="F1538" s="1"/>
      <c r="H1538" s="1"/>
      <c r="N1538" s="1"/>
    </row>
    <row r="1539" spans="4:14" x14ac:dyDescent="0.25">
      <c r="D1539" s="1"/>
      <c r="F1539" s="1"/>
      <c r="H1539" s="1"/>
      <c r="N1539" s="1"/>
    </row>
    <row r="1540" spans="4:14" x14ac:dyDescent="0.25">
      <c r="D1540" s="1"/>
      <c r="F1540" s="1"/>
      <c r="H1540" s="1"/>
      <c r="J1540" s="1"/>
      <c r="N1540" s="1"/>
    </row>
    <row r="1541" spans="4:14" x14ac:dyDescent="0.25">
      <c r="D1541" s="1"/>
      <c r="F1541" s="1"/>
      <c r="H1541" s="1"/>
      <c r="J1541" s="1"/>
      <c r="N1541" s="1"/>
    </row>
    <row r="1542" spans="4:14" x14ac:dyDescent="0.25">
      <c r="D1542" s="1"/>
      <c r="F1542" s="1"/>
      <c r="H1542" s="1"/>
      <c r="J1542" s="1"/>
      <c r="N1542" s="1"/>
    </row>
    <row r="1543" spans="4:14" x14ac:dyDescent="0.25">
      <c r="D1543" s="1"/>
      <c r="F1543" s="1"/>
      <c r="H1543" s="1"/>
      <c r="J1543" s="1"/>
      <c r="N1543" s="1"/>
    </row>
    <row r="1544" spans="4:14" x14ac:dyDescent="0.25">
      <c r="D1544" s="1"/>
      <c r="F1544" s="1"/>
      <c r="H1544" s="1"/>
      <c r="J1544" s="1"/>
      <c r="N1544" s="1"/>
    </row>
    <row r="1545" spans="4:14" x14ac:dyDescent="0.25">
      <c r="D1545" s="1"/>
      <c r="F1545" s="1"/>
      <c r="J1545" s="1"/>
      <c r="N1545" s="1"/>
    </row>
    <row r="1546" spans="4:14" x14ac:dyDescent="0.25">
      <c r="D1546" s="1"/>
      <c r="F1546" s="1"/>
      <c r="J1546" s="1"/>
      <c r="N1546" s="1"/>
    </row>
    <row r="1547" spans="4:14" x14ac:dyDescent="0.25">
      <c r="D1547" s="1"/>
      <c r="F1547" s="1"/>
      <c r="J1547" s="1"/>
      <c r="N1547" s="1"/>
    </row>
    <row r="1548" spans="4:14" x14ac:dyDescent="0.25">
      <c r="D1548" s="1"/>
      <c r="F1548" s="1"/>
      <c r="J1548" s="1"/>
      <c r="N1548" s="1"/>
    </row>
    <row r="1549" spans="4:14" x14ac:dyDescent="0.25">
      <c r="D1549" s="1"/>
      <c r="F1549" s="1"/>
      <c r="H1549" s="1"/>
      <c r="J1549" s="1"/>
      <c r="N1549" s="1"/>
    </row>
    <row r="1550" spans="4:14" x14ac:dyDescent="0.25">
      <c r="D1550" s="1"/>
      <c r="F1550" s="1"/>
      <c r="H1550" s="1"/>
      <c r="J1550" s="1"/>
      <c r="N1550" s="1"/>
    </row>
    <row r="1551" spans="4:14" x14ac:dyDescent="0.25">
      <c r="D1551" s="1"/>
      <c r="F1551" s="1"/>
      <c r="H1551" s="1"/>
      <c r="J1551" s="1"/>
      <c r="N1551" s="1"/>
    </row>
    <row r="1552" spans="4:14" x14ac:dyDescent="0.25">
      <c r="D1552" s="1"/>
      <c r="F1552" s="1"/>
      <c r="H1552" s="1"/>
      <c r="J1552" s="1"/>
      <c r="N1552" s="1"/>
    </row>
    <row r="1553" spans="4:14" x14ac:dyDescent="0.25">
      <c r="D1553" s="1"/>
      <c r="F1553" s="1"/>
      <c r="H1553" s="1"/>
      <c r="J1553" s="1"/>
      <c r="N1553" s="1"/>
    </row>
    <row r="1554" spans="4:14" x14ac:dyDescent="0.25">
      <c r="D1554" s="1"/>
      <c r="F1554" s="1"/>
      <c r="H1554" s="1"/>
      <c r="J1554" s="1"/>
      <c r="N1554" s="1"/>
    </row>
    <row r="1555" spans="4:14" x14ac:dyDescent="0.25">
      <c r="D1555" s="1"/>
      <c r="F1555" s="1"/>
      <c r="H1555" s="1"/>
      <c r="J1555" s="1"/>
      <c r="N1555" s="1"/>
    </row>
    <row r="1556" spans="4:14" x14ac:dyDescent="0.25">
      <c r="D1556" s="1"/>
      <c r="F1556" s="1"/>
      <c r="H1556" s="1"/>
      <c r="J1556" s="1"/>
      <c r="N1556" s="1"/>
    </row>
    <row r="1557" spans="4:14" x14ac:dyDescent="0.25">
      <c r="D1557" s="1"/>
      <c r="F1557" s="1"/>
      <c r="H1557" s="1"/>
      <c r="J1557" s="1"/>
      <c r="N1557" s="1"/>
    </row>
    <row r="1558" spans="4:14" x14ac:dyDescent="0.25">
      <c r="D1558" s="1"/>
      <c r="F1558" s="1"/>
      <c r="H1558" s="1"/>
      <c r="J1558" s="1"/>
      <c r="N1558" s="1"/>
    </row>
    <row r="1559" spans="4:14" x14ac:dyDescent="0.25">
      <c r="D1559" s="1"/>
      <c r="F1559" s="1"/>
      <c r="H1559" s="1"/>
      <c r="J1559" s="1"/>
      <c r="N1559" s="1"/>
    </row>
    <row r="1560" spans="4:14" x14ac:dyDescent="0.25">
      <c r="D1560" s="1"/>
      <c r="F1560" s="1"/>
      <c r="H1560" s="1"/>
      <c r="J1560" s="1"/>
      <c r="N1560" s="1"/>
    </row>
    <row r="1561" spans="4:14" x14ac:dyDescent="0.25">
      <c r="D1561" s="1"/>
      <c r="F1561" s="1"/>
      <c r="H1561" s="1"/>
      <c r="J1561" s="1"/>
      <c r="N1561" s="1"/>
    </row>
    <row r="1562" spans="4:14" x14ac:dyDescent="0.25">
      <c r="D1562" s="1"/>
      <c r="F1562" s="1"/>
      <c r="H1562" s="1"/>
      <c r="J1562" s="1"/>
      <c r="N1562" s="1"/>
    </row>
    <row r="1563" spans="4:14" x14ac:dyDescent="0.25">
      <c r="D1563" s="1"/>
      <c r="F1563" s="1"/>
      <c r="H1563" s="1"/>
      <c r="J1563" s="1"/>
      <c r="N1563" s="1"/>
    </row>
    <row r="1564" spans="4:14" x14ac:dyDescent="0.25">
      <c r="D1564" s="1"/>
      <c r="F1564" s="1"/>
      <c r="H1564" s="1"/>
      <c r="J1564" s="1"/>
      <c r="N1564" s="1"/>
    </row>
    <row r="1565" spans="4:14" x14ac:dyDescent="0.25">
      <c r="D1565" s="1"/>
      <c r="F1565" s="1"/>
      <c r="H1565" s="1"/>
      <c r="J1565" s="1"/>
      <c r="N1565" s="1"/>
    </row>
    <row r="1566" spans="4:14" x14ac:dyDescent="0.25">
      <c r="D1566" s="1"/>
      <c r="F1566" s="1"/>
      <c r="H1566" s="1"/>
      <c r="J1566" s="1"/>
      <c r="N1566" s="1"/>
    </row>
    <row r="1567" spans="4:14" x14ac:dyDescent="0.25">
      <c r="D1567" s="1"/>
      <c r="F1567" s="1"/>
      <c r="H1567" s="1"/>
      <c r="J1567" s="1"/>
      <c r="N1567" s="1"/>
    </row>
    <row r="1568" spans="4:14" x14ac:dyDescent="0.25">
      <c r="D1568" s="1"/>
      <c r="F1568" s="1"/>
      <c r="H1568" s="1"/>
      <c r="J1568" s="1"/>
      <c r="N1568" s="1"/>
    </row>
    <row r="1569" spans="4:14" x14ac:dyDescent="0.25">
      <c r="D1569" s="1"/>
      <c r="F1569" s="1"/>
      <c r="H1569" s="1"/>
      <c r="J1569" s="1"/>
      <c r="N1569" s="1"/>
    </row>
    <row r="1570" spans="4:14" x14ac:dyDescent="0.25">
      <c r="D1570" s="1"/>
      <c r="F1570" s="1"/>
      <c r="H1570" s="1"/>
      <c r="J1570" s="1"/>
      <c r="N1570" s="1"/>
    </row>
    <row r="1571" spans="4:14" x14ac:dyDescent="0.25">
      <c r="D1571" s="1"/>
      <c r="F1571" s="1"/>
      <c r="H1571" s="1"/>
      <c r="J1571" s="1"/>
      <c r="N1571" s="1"/>
    </row>
    <row r="1572" spans="4:14" x14ac:dyDescent="0.25">
      <c r="D1572" s="1"/>
      <c r="F1572" s="1"/>
      <c r="H1572" s="1"/>
      <c r="J1572" s="1"/>
      <c r="N1572" s="1"/>
    </row>
    <row r="1573" spans="4:14" x14ac:dyDescent="0.25">
      <c r="D1573" s="1"/>
      <c r="F1573" s="1"/>
      <c r="H1573" s="1"/>
      <c r="J1573" s="1"/>
      <c r="N1573" s="1"/>
    </row>
    <row r="1574" spans="4:14" x14ac:dyDescent="0.25">
      <c r="D1574" s="1"/>
      <c r="F1574" s="1"/>
      <c r="H1574" s="1"/>
      <c r="J1574" s="1"/>
      <c r="N1574" s="1"/>
    </row>
    <row r="1575" spans="4:14" x14ac:dyDescent="0.25">
      <c r="D1575" s="1"/>
      <c r="F1575" s="1"/>
      <c r="H1575" s="1"/>
      <c r="N1575" s="1"/>
    </row>
    <row r="1576" spans="4:14" x14ac:dyDescent="0.25">
      <c r="D1576" s="1"/>
      <c r="F1576" s="1"/>
      <c r="H1576" s="1"/>
      <c r="N1576" s="1"/>
    </row>
    <row r="1577" spans="4:14" x14ac:dyDescent="0.25">
      <c r="D1577" s="1"/>
      <c r="F1577" s="1"/>
      <c r="H1577" s="1"/>
      <c r="N1577" s="1"/>
    </row>
    <row r="1578" spans="4:14" x14ac:dyDescent="0.25">
      <c r="D1578" s="1"/>
      <c r="F1578" s="1"/>
      <c r="H1578" s="1"/>
      <c r="N1578" s="1"/>
    </row>
    <row r="1579" spans="4:14" x14ac:dyDescent="0.25">
      <c r="D1579" s="1"/>
      <c r="F1579" s="1"/>
      <c r="H1579" s="1"/>
      <c r="N1579" s="1"/>
    </row>
    <row r="1580" spans="4:14" x14ac:dyDescent="0.25">
      <c r="D1580" s="1"/>
      <c r="F1580" s="1"/>
      <c r="H1580" s="1"/>
      <c r="N1580" s="1"/>
    </row>
    <row r="1581" spans="4:14" x14ac:dyDescent="0.25">
      <c r="D1581" s="1"/>
      <c r="F1581" s="1"/>
      <c r="H1581" s="1"/>
      <c r="N1581" s="1"/>
    </row>
    <row r="1582" spans="4:14" x14ac:dyDescent="0.25">
      <c r="D1582" s="1"/>
      <c r="F1582" s="1"/>
      <c r="H1582" s="1"/>
      <c r="N1582" s="1"/>
    </row>
    <row r="1583" spans="4:14" x14ac:dyDescent="0.25">
      <c r="D1583" s="1"/>
      <c r="F1583" s="1"/>
      <c r="H1583" s="1"/>
      <c r="N1583" s="1"/>
    </row>
    <row r="1584" spans="4:14" x14ac:dyDescent="0.25">
      <c r="D1584" s="1"/>
      <c r="F1584" s="1"/>
      <c r="H1584" s="1"/>
      <c r="N1584" s="1"/>
    </row>
    <row r="1585" spans="4:14" x14ac:dyDescent="0.25">
      <c r="D1585" s="1"/>
      <c r="F1585" s="1"/>
      <c r="H1585" s="1"/>
      <c r="N1585" s="1"/>
    </row>
    <row r="1586" spans="4:14" x14ac:dyDescent="0.25">
      <c r="D1586" s="1"/>
      <c r="F1586" s="1"/>
      <c r="H1586" s="1"/>
      <c r="N1586" s="1"/>
    </row>
    <row r="1587" spans="4:14" x14ac:dyDescent="0.25">
      <c r="D1587" s="1"/>
      <c r="F1587" s="1"/>
      <c r="H1587" s="1"/>
      <c r="N1587" s="1"/>
    </row>
    <row r="1588" spans="4:14" x14ac:dyDescent="0.25">
      <c r="D1588" s="1"/>
      <c r="F1588" s="1"/>
      <c r="H1588" s="1"/>
      <c r="N1588" s="1"/>
    </row>
    <row r="1589" spans="4:14" x14ac:dyDescent="0.25">
      <c r="D1589" s="1"/>
      <c r="F1589" s="1"/>
      <c r="H1589" s="1"/>
      <c r="N1589" s="1"/>
    </row>
    <row r="1590" spans="4:14" x14ac:dyDescent="0.25">
      <c r="D1590" s="1"/>
      <c r="F1590" s="1"/>
      <c r="H1590" s="1"/>
      <c r="N1590" s="1"/>
    </row>
    <row r="1591" spans="4:14" x14ac:dyDescent="0.25">
      <c r="D1591" s="1"/>
      <c r="F1591" s="1"/>
      <c r="H1591" s="1"/>
      <c r="N1591" s="1"/>
    </row>
    <row r="1592" spans="4:14" x14ac:dyDescent="0.25">
      <c r="D1592" s="1"/>
      <c r="F1592" s="1"/>
      <c r="H1592" s="1"/>
      <c r="N1592" s="1"/>
    </row>
    <row r="1593" spans="4:14" x14ac:dyDescent="0.25">
      <c r="D1593" s="1"/>
      <c r="F1593" s="1"/>
      <c r="H1593" s="1"/>
      <c r="N1593" s="1"/>
    </row>
    <row r="1594" spans="4:14" x14ac:dyDescent="0.25">
      <c r="D1594" s="1"/>
      <c r="F1594" s="1"/>
      <c r="H1594" s="1"/>
      <c r="N1594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C23F64E1040542AE76C1D983CB1EC5" ma:contentTypeVersion="12" ma:contentTypeDescription="Create a new document." ma:contentTypeScope="" ma:versionID="5febfd9ea3f2b1f3c7f30250f4048e28">
  <xsd:schema xmlns:xsd="http://www.w3.org/2001/XMLSchema" xmlns:xs="http://www.w3.org/2001/XMLSchema" xmlns:p="http://schemas.microsoft.com/office/2006/metadata/properties" xmlns:ns3="59266284-ffdf-4df8-ae0b-41c4e3d7c6ed" xmlns:ns4="3ea67c90-1b6e-4470-8b50-33620750ae10" targetNamespace="http://schemas.microsoft.com/office/2006/metadata/properties" ma:root="true" ma:fieldsID="d2a8ca5abc4c9a516b27b7d58bf25841" ns3:_="" ns4:_="">
    <xsd:import namespace="59266284-ffdf-4df8-ae0b-41c4e3d7c6ed"/>
    <xsd:import namespace="3ea67c90-1b6e-4470-8b50-33620750ae1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66284-ffdf-4df8-ae0b-41c4e3d7c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67c90-1b6e-4470-8b50-33620750a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3DEBEA-8988-4CD0-83F0-9850F473F8E5}">
  <ds:schemaRefs>
    <ds:schemaRef ds:uri="3ea67c90-1b6e-4470-8b50-33620750ae10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59266284-ffdf-4df8-ae0b-41c4e3d7c6ed"/>
  </ds:schemaRefs>
</ds:datastoreItem>
</file>

<file path=customXml/itemProps2.xml><?xml version="1.0" encoding="utf-8"?>
<ds:datastoreItem xmlns:ds="http://schemas.openxmlformats.org/officeDocument/2006/customXml" ds:itemID="{1C0881DF-F4C6-4289-B725-C1671488B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66284-ffdf-4df8-ae0b-41c4e3d7c6ed"/>
    <ds:schemaRef ds:uri="3ea67c90-1b6e-4470-8b50-33620750ae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43D99D-735F-41C7-8F33-186253DFEC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Fully Vaccinated Percentages</vt:lpstr>
      <vt:lpstr>N-Sizes</vt:lpstr>
      <vt:lpstr>ADA Compliant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Rogers;OSPI</dc:creator>
  <cp:keywords>School Employee Vaccination Data by District</cp:keywords>
  <dc:description/>
  <cp:lastModifiedBy>Terese Otto</cp:lastModifiedBy>
  <cp:revision/>
  <dcterms:created xsi:type="dcterms:W3CDTF">2021-10-28T03:20:43Z</dcterms:created>
  <dcterms:modified xsi:type="dcterms:W3CDTF">2021-11-22T15:43:30Z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0x01010085C23F64E1040542AE76C1D983CB1EC5</vt:lpwstr>
  </property>
</Properties>
</file>