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S:\Apportionment\Apport\BULLETIN\LEVY\2023\Web Files\"/>
    </mc:Choice>
  </mc:AlternateContent>
  <xr:revisionPtr revIDLastSave="0" documentId="13_ncr:1_{701E23DA-2C4C-4D78-B667-09AE3C14EC63}" xr6:coauthVersionLast="47" xr6:coauthVersionMax="47" xr10:uidLastSave="{00000000-0000-0000-0000-000000000000}"/>
  <bookViews>
    <workbookView xWindow="1200" yWindow="1335" windowWidth="25995" windowHeight="12615" xr2:uid="{531BEEA7-54A0-4BDB-8AE7-5FD695D12F1B}"/>
  </bookViews>
  <sheets>
    <sheet name="1061(22)Table" sheetId="2" r:id="rId1"/>
  </sheets>
  <definedNames>
    <definedName name="_xlnm._FilterDatabase" localSheetId="0" hidden="1">'1061(22)Table'!#REF!</definedName>
    <definedName name="_Order1" hidden="1">255</definedName>
    <definedName name="_Order2" hidden="1">255</definedName>
    <definedName name="_Sort" hidden="1">#REF!</definedName>
    <definedName name="COUNTY">#REF!</definedName>
    <definedName name="_xlnm.Print_Area" localSheetId="0">'1061(22)Table'!$A$1:$J$299</definedName>
    <definedName name="_xlnm.Print_Area">#REF!</definedName>
    <definedName name="_xlnm.Print_Titles" localSheetId="0">'1061(22)Table'!$2:$2</definedName>
    <definedName name="_xlnm.Print_Titles">#N/A</definedName>
    <definedName name="SPAC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9" i="2" l="1"/>
  <c r="D299" i="2"/>
  <c r="C299" i="2"/>
  <c r="H298" i="2"/>
  <c r="G298" i="2"/>
  <c r="G299" i="2" s="1"/>
  <c r="D298" i="2"/>
  <c r="C298" i="2"/>
  <c r="J297" i="2"/>
  <c r="I297" i="2"/>
  <c r="F297" i="2"/>
  <c r="E297" i="2"/>
  <c r="J296" i="2"/>
  <c r="E296" i="2"/>
  <c r="I296" i="2" s="1"/>
  <c r="J295" i="2"/>
  <c r="F295" i="2"/>
  <c r="E295" i="2"/>
  <c r="I295" i="2" s="1"/>
  <c r="J294" i="2"/>
  <c r="E294" i="2"/>
  <c r="I294" i="2" s="1"/>
  <c r="J293" i="2"/>
  <c r="I293" i="2"/>
  <c r="F293" i="2"/>
  <c r="E293" i="2"/>
  <c r="J292" i="2"/>
  <c r="I292" i="2"/>
  <c r="E292" i="2"/>
  <c r="F292" i="2" s="1"/>
  <c r="J291" i="2"/>
  <c r="F291" i="2"/>
  <c r="E291" i="2"/>
  <c r="I291" i="2" s="1"/>
  <c r="J290" i="2"/>
  <c r="F290" i="2"/>
  <c r="E290" i="2"/>
  <c r="I290" i="2" s="1"/>
  <c r="J289" i="2"/>
  <c r="I289" i="2"/>
  <c r="F289" i="2"/>
  <c r="E289" i="2"/>
  <c r="J288" i="2"/>
  <c r="E288" i="2"/>
  <c r="I288" i="2" s="1"/>
  <c r="J287" i="2"/>
  <c r="F287" i="2"/>
  <c r="E287" i="2"/>
  <c r="I287" i="2" s="1"/>
  <c r="J286" i="2"/>
  <c r="E286" i="2"/>
  <c r="I286" i="2" s="1"/>
  <c r="J285" i="2"/>
  <c r="I285" i="2"/>
  <c r="F285" i="2"/>
  <c r="E285" i="2"/>
  <c r="J284" i="2"/>
  <c r="I284" i="2"/>
  <c r="E284" i="2"/>
  <c r="F284" i="2" s="1"/>
  <c r="J283" i="2"/>
  <c r="F283" i="2"/>
  <c r="E283" i="2"/>
  <c r="I283" i="2" s="1"/>
  <c r="J282" i="2"/>
  <c r="E282" i="2"/>
  <c r="I282" i="2" s="1"/>
  <c r="J281" i="2"/>
  <c r="I281" i="2"/>
  <c r="F281" i="2"/>
  <c r="E281" i="2"/>
  <c r="J280" i="2"/>
  <c r="I280" i="2"/>
  <c r="E280" i="2"/>
  <c r="F280" i="2" s="1"/>
  <c r="J279" i="2"/>
  <c r="F279" i="2"/>
  <c r="E279" i="2"/>
  <c r="I279" i="2" s="1"/>
  <c r="J278" i="2"/>
  <c r="E278" i="2"/>
  <c r="I278" i="2" s="1"/>
  <c r="J277" i="2"/>
  <c r="I277" i="2"/>
  <c r="F277" i="2"/>
  <c r="E277" i="2"/>
  <c r="J276" i="2"/>
  <c r="I276" i="2"/>
  <c r="F276" i="2"/>
  <c r="E276" i="2"/>
  <c r="J275" i="2"/>
  <c r="F275" i="2"/>
  <c r="E275" i="2"/>
  <c r="I275" i="2" s="1"/>
  <c r="J274" i="2"/>
  <c r="E274" i="2"/>
  <c r="I274" i="2" s="1"/>
  <c r="J273" i="2"/>
  <c r="I273" i="2"/>
  <c r="F273" i="2"/>
  <c r="E273" i="2"/>
  <c r="J272" i="2"/>
  <c r="I272" i="2"/>
  <c r="F272" i="2"/>
  <c r="E272" i="2"/>
  <c r="J271" i="2"/>
  <c r="F271" i="2"/>
  <c r="E271" i="2"/>
  <c r="I271" i="2" s="1"/>
  <c r="J270" i="2"/>
  <c r="E270" i="2"/>
  <c r="I270" i="2" s="1"/>
  <c r="J269" i="2"/>
  <c r="I269" i="2"/>
  <c r="F269" i="2"/>
  <c r="E269" i="2"/>
  <c r="J268" i="2"/>
  <c r="I268" i="2"/>
  <c r="F268" i="2"/>
  <c r="E268" i="2"/>
  <c r="J267" i="2"/>
  <c r="F267" i="2"/>
  <c r="E267" i="2"/>
  <c r="I267" i="2" s="1"/>
  <c r="J266" i="2"/>
  <c r="E266" i="2"/>
  <c r="I266" i="2" s="1"/>
  <c r="J265" i="2"/>
  <c r="I265" i="2"/>
  <c r="F265" i="2"/>
  <c r="E265" i="2"/>
  <c r="J264" i="2"/>
  <c r="I264" i="2"/>
  <c r="F264" i="2"/>
  <c r="E264" i="2"/>
  <c r="J263" i="2"/>
  <c r="F263" i="2"/>
  <c r="E263" i="2"/>
  <c r="I263" i="2" s="1"/>
  <c r="J262" i="2"/>
  <c r="E262" i="2"/>
  <c r="I262" i="2" s="1"/>
  <c r="J261" i="2"/>
  <c r="I261" i="2"/>
  <c r="F261" i="2"/>
  <c r="E261" i="2"/>
  <c r="J260" i="2"/>
  <c r="E260" i="2"/>
  <c r="I260" i="2" s="1"/>
  <c r="J259" i="2"/>
  <c r="F259" i="2"/>
  <c r="E259" i="2"/>
  <c r="I259" i="2" s="1"/>
  <c r="J258" i="2"/>
  <c r="E258" i="2"/>
  <c r="I258" i="2" s="1"/>
  <c r="J257" i="2"/>
  <c r="I257" i="2"/>
  <c r="F257" i="2"/>
  <c r="E257" i="2"/>
  <c r="J256" i="2"/>
  <c r="I256" i="2"/>
  <c r="E256" i="2"/>
  <c r="F256" i="2" s="1"/>
  <c r="J255" i="2"/>
  <c r="F255" i="2"/>
  <c r="E255" i="2"/>
  <c r="I255" i="2" s="1"/>
  <c r="J254" i="2"/>
  <c r="E254" i="2"/>
  <c r="I254" i="2" s="1"/>
  <c r="J253" i="2"/>
  <c r="I253" i="2"/>
  <c r="F253" i="2"/>
  <c r="E253" i="2"/>
  <c r="J252" i="2"/>
  <c r="I252" i="2"/>
  <c r="E252" i="2"/>
  <c r="F252" i="2" s="1"/>
  <c r="J251" i="2"/>
  <c r="F251" i="2"/>
  <c r="E251" i="2"/>
  <c r="I251" i="2" s="1"/>
  <c r="J250" i="2"/>
  <c r="E250" i="2"/>
  <c r="I250" i="2" s="1"/>
  <c r="J249" i="2"/>
  <c r="I249" i="2"/>
  <c r="F249" i="2"/>
  <c r="E249" i="2"/>
  <c r="J248" i="2"/>
  <c r="I248" i="2"/>
  <c r="E248" i="2"/>
  <c r="F248" i="2" s="1"/>
  <c r="J247" i="2"/>
  <c r="F247" i="2"/>
  <c r="E247" i="2"/>
  <c r="I247" i="2" s="1"/>
  <c r="J246" i="2"/>
  <c r="E246" i="2"/>
  <c r="I246" i="2" s="1"/>
  <c r="J245" i="2"/>
  <c r="I245" i="2"/>
  <c r="F245" i="2"/>
  <c r="E245" i="2"/>
  <c r="J244" i="2"/>
  <c r="I244" i="2"/>
  <c r="E244" i="2"/>
  <c r="F244" i="2" s="1"/>
  <c r="J243" i="2"/>
  <c r="F243" i="2"/>
  <c r="E243" i="2"/>
  <c r="I243" i="2" s="1"/>
  <c r="J242" i="2"/>
  <c r="E242" i="2"/>
  <c r="I242" i="2" s="1"/>
  <c r="J241" i="2"/>
  <c r="I241" i="2"/>
  <c r="F241" i="2"/>
  <c r="E241" i="2"/>
  <c r="J240" i="2"/>
  <c r="I240" i="2"/>
  <c r="F240" i="2"/>
  <c r="E240" i="2"/>
  <c r="J239" i="2"/>
  <c r="F239" i="2"/>
  <c r="E239" i="2"/>
  <c r="I239" i="2" s="1"/>
  <c r="J238" i="2"/>
  <c r="E238" i="2"/>
  <c r="I238" i="2" s="1"/>
  <c r="J237" i="2"/>
  <c r="I237" i="2"/>
  <c r="F237" i="2"/>
  <c r="E237" i="2"/>
  <c r="J236" i="2"/>
  <c r="I236" i="2"/>
  <c r="F236" i="2"/>
  <c r="E236" i="2"/>
  <c r="J235" i="2"/>
  <c r="F235" i="2"/>
  <c r="E235" i="2"/>
  <c r="I235" i="2" s="1"/>
  <c r="J234" i="2"/>
  <c r="E234" i="2"/>
  <c r="I234" i="2" s="1"/>
  <c r="J233" i="2"/>
  <c r="I233" i="2"/>
  <c r="F233" i="2"/>
  <c r="E233" i="2"/>
  <c r="J232" i="2"/>
  <c r="E232" i="2"/>
  <c r="I232" i="2" s="1"/>
  <c r="J231" i="2"/>
  <c r="F231" i="2"/>
  <c r="E231" i="2"/>
  <c r="I231" i="2" s="1"/>
  <c r="J230" i="2"/>
  <c r="E230" i="2"/>
  <c r="I230" i="2" s="1"/>
  <c r="J229" i="2"/>
  <c r="I229" i="2"/>
  <c r="F229" i="2"/>
  <c r="E229" i="2"/>
  <c r="J228" i="2"/>
  <c r="E228" i="2"/>
  <c r="I228" i="2" s="1"/>
  <c r="J227" i="2"/>
  <c r="F227" i="2"/>
  <c r="E227" i="2"/>
  <c r="I227" i="2" s="1"/>
  <c r="J226" i="2"/>
  <c r="E226" i="2"/>
  <c r="I226" i="2" s="1"/>
  <c r="J225" i="2"/>
  <c r="I225" i="2"/>
  <c r="F225" i="2"/>
  <c r="E225" i="2"/>
  <c r="J224" i="2"/>
  <c r="E224" i="2"/>
  <c r="I224" i="2" s="1"/>
  <c r="J223" i="2"/>
  <c r="F223" i="2"/>
  <c r="E223" i="2"/>
  <c r="I223" i="2" s="1"/>
  <c r="J222" i="2"/>
  <c r="E222" i="2"/>
  <c r="I222" i="2" s="1"/>
  <c r="J221" i="2"/>
  <c r="I221" i="2"/>
  <c r="F221" i="2"/>
  <c r="E221" i="2"/>
  <c r="J220" i="2"/>
  <c r="I220" i="2"/>
  <c r="E220" i="2"/>
  <c r="F220" i="2" s="1"/>
  <c r="J219" i="2"/>
  <c r="F219" i="2"/>
  <c r="E219" i="2"/>
  <c r="I219" i="2" s="1"/>
  <c r="J218" i="2"/>
  <c r="E218" i="2"/>
  <c r="I218" i="2" s="1"/>
  <c r="J217" i="2"/>
  <c r="I217" i="2"/>
  <c r="F217" i="2"/>
  <c r="E217" i="2"/>
  <c r="J216" i="2"/>
  <c r="I216" i="2"/>
  <c r="E216" i="2"/>
  <c r="F216" i="2" s="1"/>
  <c r="J215" i="2"/>
  <c r="F215" i="2"/>
  <c r="E215" i="2"/>
  <c r="I215" i="2" s="1"/>
  <c r="J214" i="2"/>
  <c r="E214" i="2"/>
  <c r="I214" i="2" s="1"/>
  <c r="J213" i="2"/>
  <c r="I213" i="2"/>
  <c r="F213" i="2"/>
  <c r="E213" i="2"/>
  <c r="J212" i="2"/>
  <c r="I212" i="2"/>
  <c r="F212" i="2"/>
  <c r="E212" i="2"/>
  <c r="J211" i="2"/>
  <c r="F211" i="2"/>
  <c r="E211" i="2"/>
  <c r="I211" i="2" s="1"/>
  <c r="J210" i="2"/>
  <c r="E210" i="2"/>
  <c r="I210" i="2" s="1"/>
  <c r="J209" i="2"/>
  <c r="I209" i="2"/>
  <c r="F209" i="2"/>
  <c r="E209" i="2"/>
  <c r="J208" i="2"/>
  <c r="I208" i="2"/>
  <c r="F208" i="2"/>
  <c r="E208" i="2"/>
  <c r="J207" i="2"/>
  <c r="F207" i="2"/>
  <c r="E207" i="2"/>
  <c r="I207" i="2" s="1"/>
  <c r="J206" i="2"/>
  <c r="E206" i="2"/>
  <c r="I206" i="2" s="1"/>
  <c r="J205" i="2"/>
  <c r="I205" i="2"/>
  <c r="F205" i="2"/>
  <c r="E205" i="2"/>
  <c r="J204" i="2"/>
  <c r="I204" i="2"/>
  <c r="F204" i="2"/>
  <c r="E204" i="2"/>
  <c r="J203" i="2"/>
  <c r="F203" i="2"/>
  <c r="E203" i="2"/>
  <c r="I203" i="2" s="1"/>
  <c r="J202" i="2"/>
  <c r="E202" i="2"/>
  <c r="I202" i="2" s="1"/>
  <c r="J201" i="2"/>
  <c r="I201" i="2"/>
  <c r="F201" i="2"/>
  <c r="E201" i="2"/>
  <c r="J200" i="2"/>
  <c r="I200" i="2"/>
  <c r="F200" i="2"/>
  <c r="E200" i="2"/>
  <c r="J199" i="2"/>
  <c r="F199" i="2"/>
  <c r="E199" i="2"/>
  <c r="I199" i="2" s="1"/>
  <c r="J198" i="2"/>
  <c r="E198" i="2"/>
  <c r="I198" i="2" s="1"/>
  <c r="J197" i="2"/>
  <c r="I197" i="2"/>
  <c r="F197" i="2"/>
  <c r="E197" i="2"/>
  <c r="J196" i="2"/>
  <c r="E196" i="2"/>
  <c r="I196" i="2" s="1"/>
  <c r="J195" i="2"/>
  <c r="F195" i="2"/>
  <c r="E195" i="2"/>
  <c r="I195" i="2" s="1"/>
  <c r="J194" i="2"/>
  <c r="E194" i="2"/>
  <c r="I194" i="2" s="1"/>
  <c r="J193" i="2"/>
  <c r="I193" i="2"/>
  <c r="F193" i="2"/>
  <c r="E193" i="2"/>
  <c r="J192" i="2"/>
  <c r="I192" i="2"/>
  <c r="E192" i="2"/>
  <c r="F192" i="2" s="1"/>
  <c r="J191" i="2"/>
  <c r="F191" i="2"/>
  <c r="E191" i="2"/>
  <c r="I191" i="2" s="1"/>
  <c r="J190" i="2"/>
  <c r="E190" i="2"/>
  <c r="I190" i="2" s="1"/>
  <c r="J189" i="2"/>
  <c r="I189" i="2"/>
  <c r="F189" i="2"/>
  <c r="E189" i="2"/>
  <c r="J188" i="2"/>
  <c r="I188" i="2"/>
  <c r="E188" i="2"/>
  <c r="F188" i="2" s="1"/>
  <c r="J187" i="2"/>
  <c r="F187" i="2"/>
  <c r="E187" i="2"/>
  <c r="I187" i="2" s="1"/>
  <c r="J186" i="2"/>
  <c r="E186" i="2"/>
  <c r="I186" i="2" s="1"/>
  <c r="J185" i="2"/>
  <c r="I185" i="2"/>
  <c r="F185" i="2"/>
  <c r="E185" i="2"/>
  <c r="J184" i="2"/>
  <c r="I184" i="2"/>
  <c r="E184" i="2"/>
  <c r="F184" i="2" s="1"/>
  <c r="J183" i="2"/>
  <c r="F183" i="2"/>
  <c r="E183" i="2"/>
  <c r="I183" i="2" s="1"/>
  <c r="J182" i="2"/>
  <c r="E182" i="2"/>
  <c r="I182" i="2" s="1"/>
  <c r="J181" i="2"/>
  <c r="I181" i="2"/>
  <c r="F181" i="2"/>
  <c r="E181" i="2"/>
  <c r="J180" i="2"/>
  <c r="I180" i="2"/>
  <c r="E180" i="2"/>
  <c r="F180" i="2" s="1"/>
  <c r="J179" i="2"/>
  <c r="F179" i="2"/>
  <c r="E179" i="2"/>
  <c r="I179" i="2" s="1"/>
  <c r="J178" i="2"/>
  <c r="E178" i="2"/>
  <c r="J177" i="2"/>
  <c r="I177" i="2"/>
  <c r="F177" i="2"/>
  <c r="E177" i="2"/>
  <c r="J176" i="2"/>
  <c r="I176" i="2"/>
  <c r="F176" i="2"/>
  <c r="E176" i="2"/>
  <c r="J175" i="2"/>
  <c r="F175" i="2"/>
  <c r="E175" i="2"/>
  <c r="I175" i="2" s="1"/>
  <c r="J174" i="2"/>
  <c r="E174" i="2"/>
  <c r="J173" i="2"/>
  <c r="I173" i="2"/>
  <c r="F173" i="2"/>
  <c r="E173" i="2"/>
  <c r="J172" i="2"/>
  <c r="I172" i="2"/>
  <c r="F172" i="2"/>
  <c r="E172" i="2"/>
  <c r="J171" i="2"/>
  <c r="F171" i="2"/>
  <c r="E171" i="2"/>
  <c r="I171" i="2" s="1"/>
  <c r="J170" i="2"/>
  <c r="E170" i="2"/>
  <c r="J169" i="2"/>
  <c r="I169" i="2"/>
  <c r="F169" i="2"/>
  <c r="E169" i="2"/>
  <c r="J168" i="2"/>
  <c r="E168" i="2"/>
  <c r="I168" i="2" s="1"/>
  <c r="J167" i="2"/>
  <c r="F167" i="2"/>
  <c r="E167" i="2"/>
  <c r="I167" i="2" s="1"/>
  <c r="J166" i="2"/>
  <c r="E166" i="2"/>
  <c r="J165" i="2"/>
  <c r="I165" i="2"/>
  <c r="F165" i="2"/>
  <c r="E165" i="2"/>
  <c r="J164" i="2"/>
  <c r="E164" i="2"/>
  <c r="I164" i="2" s="1"/>
  <c r="J163" i="2"/>
  <c r="F163" i="2"/>
  <c r="E163" i="2"/>
  <c r="I163" i="2" s="1"/>
  <c r="J162" i="2"/>
  <c r="E162" i="2"/>
  <c r="J161" i="2"/>
  <c r="I161" i="2"/>
  <c r="F161" i="2"/>
  <c r="E161" i="2"/>
  <c r="J160" i="2"/>
  <c r="E160" i="2"/>
  <c r="I160" i="2" s="1"/>
  <c r="J159" i="2"/>
  <c r="F159" i="2"/>
  <c r="E159" i="2"/>
  <c r="I159" i="2" s="1"/>
  <c r="J158" i="2"/>
  <c r="E158" i="2"/>
  <c r="J157" i="2"/>
  <c r="I157" i="2"/>
  <c r="F157" i="2"/>
  <c r="E157" i="2"/>
  <c r="J156" i="2"/>
  <c r="I156" i="2"/>
  <c r="E156" i="2"/>
  <c r="F156" i="2" s="1"/>
  <c r="J155" i="2"/>
  <c r="F155" i="2"/>
  <c r="E155" i="2"/>
  <c r="I155" i="2" s="1"/>
  <c r="J154" i="2"/>
  <c r="E154" i="2"/>
  <c r="J153" i="2"/>
  <c r="I153" i="2"/>
  <c r="F153" i="2"/>
  <c r="E153" i="2"/>
  <c r="J152" i="2"/>
  <c r="I152" i="2"/>
  <c r="E152" i="2"/>
  <c r="F152" i="2" s="1"/>
  <c r="J151" i="2"/>
  <c r="F151" i="2"/>
  <c r="E151" i="2"/>
  <c r="I151" i="2" s="1"/>
  <c r="J150" i="2"/>
  <c r="E150" i="2"/>
  <c r="J149" i="2"/>
  <c r="I149" i="2"/>
  <c r="F149" i="2"/>
  <c r="E149" i="2"/>
  <c r="J148" i="2"/>
  <c r="I148" i="2"/>
  <c r="F148" i="2"/>
  <c r="E148" i="2"/>
  <c r="J147" i="2"/>
  <c r="F147" i="2"/>
  <c r="E147" i="2"/>
  <c r="I147" i="2" s="1"/>
  <c r="J146" i="2"/>
  <c r="E146" i="2"/>
  <c r="J145" i="2"/>
  <c r="I145" i="2"/>
  <c r="F145" i="2"/>
  <c r="E145" i="2"/>
  <c r="J144" i="2"/>
  <c r="I144" i="2"/>
  <c r="F144" i="2"/>
  <c r="E144" i="2"/>
  <c r="J143" i="2"/>
  <c r="F143" i="2"/>
  <c r="E143" i="2"/>
  <c r="I143" i="2" s="1"/>
  <c r="J142" i="2"/>
  <c r="E142" i="2"/>
  <c r="J141" i="2"/>
  <c r="I141" i="2"/>
  <c r="F141" i="2"/>
  <c r="E141" i="2"/>
  <c r="J140" i="2"/>
  <c r="I140" i="2"/>
  <c r="F140" i="2"/>
  <c r="E140" i="2"/>
  <c r="J139" i="2"/>
  <c r="F139" i="2"/>
  <c r="E139" i="2"/>
  <c r="I139" i="2" s="1"/>
  <c r="J138" i="2"/>
  <c r="E138" i="2"/>
  <c r="J137" i="2"/>
  <c r="I137" i="2"/>
  <c r="F137" i="2"/>
  <c r="E137" i="2"/>
  <c r="J136" i="2"/>
  <c r="I136" i="2"/>
  <c r="F136" i="2"/>
  <c r="E136" i="2"/>
  <c r="J135" i="2"/>
  <c r="F135" i="2"/>
  <c r="E135" i="2"/>
  <c r="I135" i="2" s="1"/>
  <c r="J134" i="2"/>
  <c r="E134" i="2"/>
  <c r="J133" i="2"/>
  <c r="I133" i="2"/>
  <c r="F133" i="2"/>
  <c r="E133" i="2"/>
  <c r="J132" i="2"/>
  <c r="E132" i="2"/>
  <c r="I132" i="2" s="1"/>
  <c r="J131" i="2"/>
  <c r="F131" i="2"/>
  <c r="E131" i="2"/>
  <c r="I131" i="2" s="1"/>
  <c r="J130" i="2"/>
  <c r="E130" i="2"/>
  <c r="J129" i="2"/>
  <c r="I129" i="2"/>
  <c r="F129" i="2"/>
  <c r="E129" i="2"/>
  <c r="J128" i="2"/>
  <c r="I128" i="2"/>
  <c r="E128" i="2"/>
  <c r="F128" i="2" s="1"/>
  <c r="J127" i="2"/>
  <c r="F127" i="2"/>
  <c r="E127" i="2"/>
  <c r="I127" i="2" s="1"/>
  <c r="J126" i="2"/>
  <c r="E126" i="2"/>
  <c r="J125" i="2"/>
  <c r="I125" i="2"/>
  <c r="F125" i="2"/>
  <c r="E125" i="2"/>
  <c r="J124" i="2"/>
  <c r="I124" i="2"/>
  <c r="E124" i="2"/>
  <c r="F124" i="2" s="1"/>
  <c r="J123" i="2"/>
  <c r="F123" i="2"/>
  <c r="E123" i="2"/>
  <c r="I123" i="2" s="1"/>
  <c r="J122" i="2"/>
  <c r="E122" i="2"/>
  <c r="J121" i="2"/>
  <c r="I121" i="2"/>
  <c r="F121" i="2"/>
  <c r="E121" i="2"/>
  <c r="J120" i="2"/>
  <c r="I120" i="2"/>
  <c r="E120" i="2"/>
  <c r="F120" i="2" s="1"/>
  <c r="J119" i="2"/>
  <c r="F119" i="2"/>
  <c r="E119" i="2"/>
  <c r="I119" i="2" s="1"/>
  <c r="J118" i="2"/>
  <c r="E118" i="2"/>
  <c r="J117" i="2"/>
  <c r="I117" i="2"/>
  <c r="F117" i="2"/>
  <c r="E117" i="2"/>
  <c r="J116" i="2"/>
  <c r="I116" i="2"/>
  <c r="E116" i="2"/>
  <c r="F116" i="2" s="1"/>
  <c r="J115" i="2"/>
  <c r="F115" i="2"/>
  <c r="E115" i="2"/>
  <c r="I115" i="2" s="1"/>
  <c r="J114" i="2"/>
  <c r="E114" i="2"/>
  <c r="J113" i="2"/>
  <c r="I113" i="2"/>
  <c r="F113" i="2"/>
  <c r="E113" i="2"/>
  <c r="J112" i="2"/>
  <c r="I112" i="2"/>
  <c r="F112" i="2"/>
  <c r="E112" i="2"/>
  <c r="J111" i="2"/>
  <c r="F111" i="2"/>
  <c r="E111" i="2"/>
  <c r="I111" i="2" s="1"/>
  <c r="J110" i="2"/>
  <c r="E110" i="2"/>
  <c r="J109" i="2"/>
  <c r="I109" i="2"/>
  <c r="F109" i="2"/>
  <c r="E109" i="2"/>
  <c r="J108" i="2"/>
  <c r="I108" i="2"/>
  <c r="F108" i="2"/>
  <c r="E108" i="2"/>
  <c r="J107" i="2"/>
  <c r="F107" i="2"/>
  <c r="E107" i="2"/>
  <c r="I107" i="2" s="1"/>
  <c r="J106" i="2"/>
  <c r="E106" i="2"/>
  <c r="J105" i="2"/>
  <c r="I105" i="2"/>
  <c r="F105" i="2"/>
  <c r="E105" i="2"/>
  <c r="J104" i="2"/>
  <c r="E104" i="2"/>
  <c r="I104" i="2" s="1"/>
  <c r="J103" i="2"/>
  <c r="F103" i="2"/>
  <c r="E103" i="2"/>
  <c r="I103" i="2" s="1"/>
  <c r="J102" i="2"/>
  <c r="E102" i="2"/>
  <c r="J101" i="2"/>
  <c r="I101" i="2"/>
  <c r="F101" i="2"/>
  <c r="E101" i="2"/>
  <c r="J100" i="2"/>
  <c r="E100" i="2"/>
  <c r="I100" i="2" s="1"/>
  <c r="J99" i="2"/>
  <c r="F99" i="2"/>
  <c r="E99" i="2"/>
  <c r="I99" i="2" s="1"/>
  <c r="J98" i="2"/>
  <c r="E98" i="2"/>
  <c r="J97" i="2"/>
  <c r="I97" i="2"/>
  <c r="F97" i="2"/>
  <c r="E97" i="2"/>
  <c r="J96" i="2"/>
  <c r="E96" i="2"/>
  <c r="I96" i="2" s="1"/>
  <c r="J95" i="2"/>
  <c r="F95" i="2"/>
  <c r="E95" i="2"/>
  <c r="I95" i="2" s="1"/>
  <c r="J94" i="2"/>
  <c r="E94" i="2"/>
  <c r="J93" i="2"/>
  <c r="I93" i="2"/>
  <c r="F93" i="2"/>
  <c r="E93" i="2"/>
  <c r="J92" i="2"/>
  <c r="I92" i="2"/>
  <c r="E92" i="2"/>
  <c r="F92" i="2" s="1"/>
  <c r="J91" i="2"/>
  <c r="F91" i="2"/>
  <c r="E91" i="2"/>
  <c r="I91" i="2" s="1"/>
  <c r="J90" i="2"/>
  <c r="E90" i="2"/>
  <c r="J89" i="2"/>
  <c r="I89" i="2"/>
  <c r="F89" i="2"/>
  <c r="E89" i="2"/>
  <c r="J88" i="2"/>
  <c r="I88" i="2"/>
  <c r="E88" i="2"/>
  <c r="F88" i="2" s="1"/>
  <c r="J87" i="2"/>
  <c r="F87" i="2"/>
  <c r="E87" i="2"/>
  <c r="I87" i="2" s="1"/>
  <c r="J86" i="2"/>
  <c r="E86" i="2"/>
  <c r="I86" i="2" s="1"/>
  <c r="J85" i="2"/>
  <c r="I85" i="2"/>
  <c r="F85" i="2"/>
  <c r="E85" i="2"/>
  <c r="J84" i="2"/>
  <c r="I84" i="2"/>
  <c r="E84" i="2"/>
  <c r="F84" i="2" s="1"/>
  <c r="J83" i="2"/>
  <c r="F83" i="2"/>
  <c r="E83" i="2"/>
  <c r="I83" i="2" s="1"/>
  <c r="J82" i="2"/>
  <c r="F82" i="2"/>
  <c r="E82" i="2"/>
  <c r="I82" i="2" s="1"/>
  <c r="J81" i="2"/>
  <c r="I81" i="2"/>
  <c r="F81" i="2"/>
  <c r="E81" i="2"/>
  <c r="J80" i="2"/>
  <c r="E80" i="2"/>
  <c r="I80" i="2" s="1"/>
  <c r="J79" i="2"/>
  <c r="F79" i="2"/>
  <c r="E79" i="2"/>
  <c r="I79" i="2" s="1"/>
  <c r="J78" i="2"/>
  <c r="F78" i="2"/>
  <c r="E78" i="2"/>
  <c r="I78" i="2" s="1"/>
  <c r="J77" i="2"/>
  <c r="I77" i="2"/>
  <c r="F77" i="2"/>
  <c r="E77" i="2"/>
  <c r="J76" i="2"/>
  <c r="I76" i="2"/>
  <c r="F76" i="2"/>
  <c r="E76" i="2"/>
  <c r="J75" i="2"/>
  <c r="F75" i="2"/>
  <c r="E75" i="2"/>
  <c r="I75" i="2" s="1"/>
  <c r="J74" i="2"/>
  <c r="E74" i="2"/>
  <c r="I74" i="2" s="1"/>
  <c r="J73" i="2"/>
  <c r="I73" i="2"/>
  <c r="F73" i="2"/>
  <c r="E73" i="2"/>
  <c r="J72" i="2"/>
  <c r="I72" i="2"/>
  <c r="E72" i="2"/>
  <c r="F72" i="2" s="1"/>
  <c r="J71" i="2"/>
  <c r="F71" i="2"/>
  <c r="E71" i="2"/>
  <c r="I71" i="2" s="1"/>
  <c r="J70" i="2"/>
  <c r="E70" i="2"/>
  <c r="I70" i="2" s="1"/>
  <c r="J69" i="2"/>
  <c r="I69" i="2"/>
  <c r="F69" i="2"/>
  <c r="E69" i="2"/>
  <c r="J68" i="2"/>
  <c r="E68" i="2"/>
  <c r="I68" i="2" s="1"/>
  <c r="J67" i="2"/>
  <c r="F67" i="2"/>
  <c r="E67" i="2"/>
  <c r="I67" i="2" s="1"/>
  <c r="J66" i="2"/>
  <c r="E66" i="2"/>
  <c r="I66" i="2" s="1"/>
  <c r="J65" i="2"/>
  <c r="I65" i="2"/>
  <c r="F65" i="2"/>
  <c r="E65" i="2"/>
  <c r="J64" i="2"/>
  <c r="I64" i="2"/>
  <c r="F64" i="2"/>
  <c r="E64" i="2"/>
  <c r="J63" i="2"/>
  <c r="F63" i="2"/>
  <c r="E63" i="2"/>
  <c r="I63" i="2" s="1"/>
  <c r="J62" i="2"/>
  <c r="F62" i="2"/>
  <c r="E62" i="2"/>
  <c r="I62" i="2" s="1"/>
  <c r="J61" i="2"/>
  <c r="I61" i="2"/>
  <c r="F61" i="2"/>
  <c r="E61" i="2"/>
  <c r="J60" i="2"/>
  <c r="I60" i="2"/>
  <c r="F60" i="2"/>
  <c r="E60" i="2"/>
  <c r="J59" i="2"/>
  <c r="F59" i="2"/>
  <c r="E59" i="2"/>
  <c r="I59" i="2" s="1"/>
  <c r="J58" i="2"/>
  <c r="E58" i="2"/>
  <c r="I58" i="2" s="1"/>
  <c r="J57" i="2"/>
  <c r="I57" i="2"/>
  <c r="F57" i="2"/>
  <c r="E57" i="2"/>
  <c r="J56" i="2"/>
  <c r="I56" i="2"/>
  <c r="E56" i="2"/>
  <c r="F56" i="2" s="1"/>
  <c r="J55" i="2"/>
  <c r="F55" i="2"/>
  <c r="E55" i="2"/>
  <c r="I55" i="2" s="1"/>
  <c r="J54" i="2"/>
  <c r="E54" i="2"/>
  <c r="I54" i="2" s="1"/>
  <c r="J53" i="2"/>
  <c r="I53" i="2"/>
  <c r="F53" i="2"/>
  <c r="E53" i="2"/>
  <c r="J52" i="2"/>
  <c r="I52" i="2"/>
  <c r="E52" i="2"/>
  <c r="F52" i="2" s="1"/>
  <c r="J51" i="2"/>
  <c r="F51" i="2"/>
  <c r="E51" i="2"/>
  <c r="I51" i="2" s="1"/>
  <c r="J50" i="2"/>
  <c r="F50" i="2"/>
  <c r="E50" i="2"/>
  <c r="I50" i="2" s="1"/>
  <c r="J49" i="2"/>
  <c r="I49" i="2"/>
  <c r="F49" i="2"/>
  <c r="E49" i="2"/>
  <c r="J48" i="2"/>
  <c r="E48" i="2"/>
  <c r="I48" i="2" s="1"/>
  <c r="J47" i="2"/>
  <c r="F47" i="2"/>
  <c r="E47" i="2"/>
  <c r="I47" i="2" s="1"/>
  <c r="J46" i="2"/>
  <c r="F46" i="2"/>
  <c r="E46" i="2"/>
  <c r="I46" i="2" s="1"/>
  <c r="J45" i="2"/>
  <c r="I45" i="2"/>
  <c r="F45" i="2"/>
  <c r="E45" i="2"/>
  <c r="J44" i="2"/>
  <c r="F44" i="2"/>
  <c r="E44" i="2"/>
  <c r="I44" i="2" s="1"/>
  <c r="J43" i="2"/>
  <c r="F43" i="2"/>
  <c r="E43" i="2"/>
  <c r="I43" i="2" s="1"/>
  <c r="J42" i="2"/>
  <c r="E42" i="2"/>
  <c r="I42" i="2" s="1"/>
  <c r="J41" i="2"/>
  <c r="I41" i="2"/>
  <c r="F41" i="2"/>
  <c r="E41" i="2"/>
  <c r="J40" i="2"/>
  <c r="I40" i="2"/>
  <c r="E40" i="2"/>
  <c r="F40" i="2" s="1"/>
  <c r="J39" i="2"/>
  <c r="F39" i="2"/>
  <c r="E39" i="2"/>
  <c r="I39" i="2" s="1"/>
  <c r="J38" i="2"/>
  <c r="E38" i="2"/>
  <c r="I38" i="2" s="1"/>
  <c r="J37" i="2"/>
  <c r="I37" i="2"/>
  <c r="F37" i="2"/>
  <c r="E37" i="2"/>
  <c r="J36" i="2"/>
  <c r="E36" i="2"/>
  <c r="I36" i="2" s="1"/>
  <c r="J35" i="2"/>
  <c r="F35" i="2"/>
  <c r="E35" i="2"/>
  <c r="I35" i="2" s="1"/>
  <c r="J34" i="2"/>
  <c r="E34" i="2"/>
  <c r="I34" i="2" s="1"/>
  <c r="J33" i="2"/>
  <c r="I33" i="2"/>
  <c r="F33" i="2"/>
  <c r="E33" i="2"/>
  <c r="J32" i="2"/>
  <c r="I32" i="2"/>
  <c r="F32" i="2"/>
  <c r="E32" i="2"/>
  <c r="J31" i="2"/>
  <c r="F31" i="2"/>
  <c r="E31" i="2"/>
  <c r="I31" i="2" s="1"/>
  <c r="J30" i="2"/>
  <c r="F30" i="2"/>
  <c r="E30" i="2"/>
  <c r="I30" i="2" s="1"/>
  <c r="J29" i="2"/>
  <c r="I29" i="2"/>
  <c r="F29" i="2"/>
  <c r="E29" i="2"/>
  <c r="J28" i="2"/>
  <c r="F28" i="2"/>
  <c r="E28" i="2"/>
  <c r="I28" i="2" s="1"/>
  <c r="J27" i="2"/>
  <c r="F27" i="2"/>
  <c r="E27" i="2"/>
  <c r="I27" i="2" s="1"/>
  <c r="J26" i="2"/>
  <c r="E26" i="2"/>
  <c r="I26" i="2" s="1"/>
  <c r="J25" i="2"/>
  <c r="I25" i="2"/>
  <c r="F25" i="2"/>
  <c r="E25" i="2"/>
  <c r="J24" i="2"/>
  <c r="I24" i="2"/>
  <c r="E24" i="2"/>
  <c r="F24" i="2" s="1"/>
  <c r="J23" i="2"/>
  <c r="F23" i="2"/>
  <c r="E23" i="2"/>
  <c r="I23" i="2" s="1"/>
  <c r="J22" i="2"/>
  <c r="E22" i="2"/>
  <c r="I22" i="2" s="1"/>
  <c r="J21" i="2"/>
  <c r="I21" i="2"/>
  <c r="F21" i="2"/>
  <c r="E21" i="2"/>
  <c r="J20" i="2"/>
  <c r="I20" i="2"/>
  <c r="E20" i="2"/>
  <c r="F20" i="2" s="1"/>
  <c r="J19" i="2"/>
  <c r="F19" i="2"/>
  <c r="E19" i="2"/>
  <c r="I19" i="2" s="1"/>
  <c r="J18" i="2"/>
  <c r="F18" i="2"/>
  <c r="E18" i="2"/>
  <c r="I18" i="2" s="1"/>
  <c r="J17" i="2"/>
  <c r="I17" i="2"/>
  <c r="F17" i="2"/>
  <c r="E17" i="2"/>
  <c r="J16" i="2"/>
  <c r="E16" i="2"/>
  <c r="I16" i="2" s="1"/>
  <c r="J15" i="2"/>
  <c r="F15" i="2"/>
  <c r="E15" i="2"/>
  <c r="I15" i="2" s="1"/>
  <c r="J14" i="2"/>
  <c r="F14" i="2"/>
  <c r="E14" i="2"/>
  <c r="I14" i="2" s="1"/>
  <c r="J13" i="2"/>
  <c r="I13" i="2"/>
  <c r="F13" i="2"/>
  <c r="E13" i="2"/>
  <c r="J12" i="2"/>
  <c r="F12" i="2"/>
  <c r="E12" i="2"/>
  <c r="I12" i="2" s="1"/>
  <c r="J11" i="2"/>
  <c r="F11" i="2"/>
  <c r="E11" i="2"/>
  <c r="I11" i="2" s="1"/>
  <c r="J10" i="2"/>
  <c r="E10" i="2"/>
  <c r="I10" i="2" s="1"/>
  <c r="J9" i="2"/>
  <c r="I9" i="2"/>
  <c r="F9" i="2"/>
  <c r="E9" i="2"/>
  <c r="J8" i="2"/>
  <c r="I8" i="2"/>
  <c r="E8" i="2"/>
  <c r="F8" i="2" s="1"/>
  <c r="J7" i="2"/>
  <c r="F7" i="2"/>
  <c r="E7" i="2"/>
  <c r="I7" i="2" s="1"/>
  <c r="J6" i="2"/>
  <c r="E6" i="2"/>
  <c r="I6" i="2" s="1"/>
  <c r="J5" i="2"/>
  <c r="I5" i="2"/>
  <c r="F5" i="2"/>
  <c r="E5" i="2"/>
  <c r="J4" i="2"/>
  <c r="E4" i="2"/>
  <c r="J3" i="2"/>
  <c r="F3" i="2"/>
  <c r="E3" i="2"/>
  <c r="I3" i="2" s="1"/>
  <c r="I138" i="2" l="1"/>
  <c r="F138" i="2"/>
  <c r="F34" i="2"/>
  <c r="F48" i="2"/>
  <c r="F66" i="2"/>
  <c r="F80" i="2"/>
  <c r="I94" i="2"/>
  <c r="F94" i="2"/>
  <c r="F104" i="2"/>
  <c r="I158" i="2"/>
  <c r="F158" i="2"/>
  <c r="F168" i="2"/>
  <c r="F232" i="2"/>
  <c r="F16" i="2"/>
  <c r="I114" i="2"/>
  <c r="F114" i="2"/>
  <c r="I178" i="2"/>
  <c r="F178" i="2"/>
  <c r="F296" i="2"/>
  <c r="I134" i="2"/>
  <c r="F134" i="2"/>
  <c r="I90" i="2"/>
  <c r="F90" i="2"/>
  <c r="F100" i="2"/>
  <c r="I154" i="2"/>
  <c r="F154" i="2"/>
  <c r="F164" i="2"/>
  <c r="F228" i="2"/>
  <c r="F26" i="2"/>
  <c r="F58" i="2"/>
  <c r="I110" i="2"/>
  <c r="F110" i="2"/>
  <c r="I174" i="2"/>
  <c r="F174" i="2"/>
  <c r="I130" i="2"/>
  <c r="F130" i="2"/>
  <c r="E299" i="2"/>
  <c r="I299" i="2" s="1"/>
  <c r="F4" i="2"/>
  <c r="F22" i="2"/>
  <c r="F36" i="2"/>
  <c r="F54" i="2"/>
  <c r="F68" i="2"/>
  <c r="F86" i="2"/>
  <c r="F96" i="2"/>
  <c r="I150" i="2"/>
  <c r="F150" i="2"/>
  <c r="F160" i="2"/>
  <c r="F224" i="2"/>
  <c r="F288" i="2"/>
  <c r="I4" i="2"/>
  <c r="I106" i="2"/>
  <c r="F106" i="2"/>
  <c r="I170" i="2"/>
  <c r="F170" i="2"/>
  <c r="I126" i="2"/>
  <c r="F126" i="2"/>
  <c r="I146" i="2"/>
  <c r="F146" i="2"/>
  <c r="I102" i="2"/>
  <c r="F102" i="2"/>
  <c r="I166" i="2"/>
  <c r="F166" i="2"/>
  <c r="J299" i="2"/>
  <c r="I122" i="2"/>
  <c r="F122" i="2"/>
  <c r="F132" i="2"/>
  <c r="F196" i="2"/>
  <c r="F260" i="2"/>
  <c r="F10" i="2"/>
  <c r="F42" i="2"/>
  <c r="F74" i="2"/>
  <c r="I142" i="2"/>
  <c r="F142" i="2"/>
  <c r="I98" i="2"/>
  <c r="F98" i="2"/>
  <c r="I162" i="2"/>
  <c r="F162" i="2"/>
  <c r="F6" i="2"/>
  <c r="F38" i="2"/>
  <c r="F70" i="2"/>
  <c r="I118" i="2"/>
  <c r="F118" i="2"/>
  <c r="F182" i="2"/>
  <c r="F186" i="2"/>
  <c r="F190" i="2"/>
  <c r="F198" i="2"/>
  <c r="F202" i="2"/>
  <c r="F206" i="2"/>
  <c r="F210" i="2"/>
  <c r="F214" i="2"/>
  <c r="F218" i="2"/>
  <c r="F222" i="2"/>
  <c r="F226" i="2"/>
  <c r="F230" i="2"/>
  <c r="F234" i="2"/>
  <c r="F238" i="2"/>
  <c r="F242" i="2"/>
  <c r="F246" i="2"/>
  <c r="F250" i="2"/>
  <c r="F254" i="2"/>
  <c r="F258" i="2"/>
  <c r="F262" i="2"/>
  <c r="F266" i="2"/>
  <c r="F270" i="2"/>
  <c r="F274" i="2"/>
  <c r="F278" i="2"/>
  <c r="F282" i="2"/>
  <c r="F286" i="2"/>
  <c r="F294" i="2"/>
  <c r="F194" i="2"/>
  <c r="E298" i="2"/>
  <c r="I298" i="2" s="1"/>
  <c r="J298" i="2"/>
  <c r="F299" i="2" l="1"/>
  <c r="F298" i="2"/>
</calcChain>
</file>

<file path=xl/sharedStrings.xml><?xml version="1.0" encoding="utf-8"?>
<sst xmlns="http://schemas.openxmlformats.org/spreadsheetml/2006/main" count="605" uniqueCount="601">
  <si>
    <t>22105</t>
  </si>
  <si>
    <t>Odessa</t>
  </si>
  <si>
    <t>17414</t>
  </si>
  <si>
    <t>Lake Washington</t>
  </si>
  <si>
    <t>18100</t>
  </si>
  <si>
    <t>Bremerton</t>
  </si>
  <si>
    <t>19400</t>
  </si>
  <si>
    <t>Thorp</t>
  </si>
  <si>
    <t>03050</t>
  </si>
  <si>
    <t>Paterson</t>
  </si>
  <si>
    <t>04019</t>
  </si>
  <si>
    <t>Manson</t>
  </si>
  <si>
    <t>06037</t>
  </si>
  <si>
    <t>Vancouver</t>
  </si>
  <si>
    <t>06098</t>
  </si>
  <si>
    <t>Hockinson</t>
  </si>
  <si>
    <t>06114</t>
  </si>
  <si>
    <t>Evergreen</t>
  </si>
  <si>
    <t>09209</t>
  </si>
  <si>
    <t>Waterville</t>
  </si>
  <si>
    <t>13146</t>
  </si>
  <si>
    <t>Warden</t>
  </si>
  <si>
    <t>15206</t>
  </si>
  <si>
    <t>South Whidbey</t>
  </si>
  <si>
    <t>16050</t>
  </si>
  <si>
    <t>Port Townsend</t>
  </si>
  <si>
    <t>17001</t>
  </si>
  <si>
    <t>Seattle</t>
  </si>
  <si>
    <t>17404</t>
  </si>
  <si>
    <t>Skykomish</t>
  </si>
  <si>
    <t>18303</t>
  </si>
  <si>
    <t>Bainbridge</t>
  </si>
  <si>
    <t>19028</t>
  </si>
  <si>
    <t>Easton</t>
  </si>
  <si>
    <t>19404</t>
  </si>
  <si>
    <t>Cle Elum-Roslyn</t>
  </si>
  <si>
    <t>23042</t>
  </si>
  <si>
    <t>Southside</t>
  </si>
  <si>
    <t>23402</t>
  </si>
  <si>
    <t>Pioneer</t>
  </si>
  <si>
    <t>23404</t>
  </si>
  <si>
    <t>Hood Canal</t>
  </si>
  <si>
    <t>24122</t>
  </si>
  <si>
    <t>Pateros</t>
  </si>
  <si>
    <t>25101</t>
  </si>
  <si>
    <t>Ocean Beach</t>
  </si>
  <si>
    <t>29320</t>
  </si>
  <si>
    <t>Mount Vernon</t>
  </si>
  <si>
    <t>31330</t>
  </si>
  <si>
    <t>Darrington</t>
  </si>
  <si>
    <t>32360</t>
  </si>
  <si>
    <t>Cheney</t>
  </si>
  <si>
    <t>33036</t>
  </si>
  <si>
    <t>Chewelah</t>
  </si>
  <si>
    <t>33212</t>
  </si>
  <si>
    <t>Kettle Falls</t>
  </si>
  <si>
    <t>39202</t>
  </si>
  <si>
    <t>Toppenish</t>
  </si>
  <si>
    <t>CCDDD</t>
  </si>
  <si>
    <t>Kittitas</t>
  </si>
  <si>
    <t>Okanogan</t>
  </si>
  <si>
    <t>Snohomish</t>
  </si>
  <si>
    <t>Spokane</t>
  </si>
  <si>
    <t>Yakima</t>
  </si>
  <si>
    <t>State Total</t>
  </si>
  <si>
    <t>District</t>
  </si>
  <si>
    <t>01147</t>
  </si>
  <si>
    <t>01109</t>
  </si>
  <si>
    <t>01122</t>
  </si>
  <si>
    <t>01158</t>
  </si>
  <si>
    <t>01160</t>
  </si>
  <si>
    <t>02250</t>
  </si>
  <si>
    <t>02420</t>
  </si>
  <si>
    <t>03017</t>
  </si>
  <si>
    <t>03052</t>
  </si>
  <si>
    <t>03053</t>
  </si>
  <si>
    <t>03116</t>
  </si>
  <si>
    <t>03400</t>
  </si>
  <si>
    <t>04129</t>
  </si>
  <si>
    <t>04228</t>
  </si>
  <si>
    <t>04246</t>
  </si>
  <si>
    <t>04127</t>
  </si>
  <si>
    <t>04222</t>
  </si>
  <si>
    <t>05313</t>
  </si>
  <si>
    <t>05121</t>
  </si>
  <si>
    <t>05323</t>
  </si>
  <si>
    <t>05402</t>
  </si>
  <si>
    <t>05401</t>
  </si>
  <si>
    <t>06112</t>
  </si>
  <si>
    <t>06117</t>
  </si>
  <si>
    <t>06119</t>
  </si>
  <si>
    <t>06101</t>
  </si>
  <si>
    <t>06122</t>
  </si>
  <si>
    <t>06103</t>
  </si>
  <si>
    <t>Columbia</t>
  </si>
  <si>
    <t>07002</t>
  </si>
  <si>
    <t>08130</t>
  </si>
  <si>
    <t>08404</t>
  </si>
  <si>
    <t>08122</t>
  </si>
  <si>
    <t>08401</t>
  </si>
  <si>
    <t>08402</t>
  </si>
  <si>
    <t>08458</t>
  </si>
  <si>
    <t>09075</t>
  </si>
  <si>
    <t>09207</t>
  </si>
  <si>
    <t>09206</t>
  </si>
  <si>
    <t>09013</t>
  </si>
  <si>
    <t>09102</t>
  </si>
  <si>
    <t>10003</t>
  </si>
  <si>
    <t>10050</t>
  </si>
  <si>
    <t>10309</t>
  </si>
  <si>
    <t>10065</t>
  </si>
  <si>
    <t>10070</t>
  </si>
  <si>
    <t>11001</t>
  </si>
  <si>
    <t>11051</t>
  </si>
  <si>
    <t>11056</t>
  </si>
  <si>
    <t>Garfield</t>
  </si>
  <si>
    <t>12110</t>
  </si>
  <si>
    <t>13156</t>
  </si>
  <si>
    <t>13073</t>
  </si>
  <si>
    <t>13151</t>
  </si>
  <si>
    <t>13160</t>
  </si>
  <si>
    <t>13161</t>
  </si>
  <si>
    <t>13167</t>
  </si>
  <si>
    <t>13144</t>
  </si>
  <si>
    <t>13165</t>
  </si>
  <si>
    <t>13301</t>
  </si>
  <si>
    <t>14066</t>
  </si>
  <si>
    <t>14172</t>
  </si>
  <si>
    <t>14005</t>
  </si>
  <si>
    <t>14028</t>
  </si>
  <si>
    <t>14064</t>
  </si>
  <si>
    <t>14065</t>
  </si>
  <si>
    <t>14068</t>
  </si>
  <si>
    <t>14077</t>
  </si>
  <si>
    <t>14097</t>
  </si>
  <si>
    <t>14099</t>
  </si>
  <si>
    <t>14104</t>
  </si>
  <si>
    <t>14117</t>
  </si>
  <si>
    <t>14400</t>
  </si>
  <si>
    <t>15201</t>
  </si>
  <si>
    <t>15204</t>
  </si>
  <si>
    <t>16048</t>
  </si>
  <si>
    <t>16049</t>
  </si>
  <si>
    <t>16020</t>
  </si>
  <si>
    <t>16046</t>
  </si>
  <si>
    <t>17406</t>
  </si>
  <si>
    <t>17408</t>
  </si>
  <si>
    <t>17210</t>
  </si>
  <si>
    <t>17216</t>
  </si>
  <si>
    <t>17400</t>
  </si>
  <si>
    <t>17401</t>
  </si>
  <si>
    <t>17402</t>
  </si>
  <si>
    <t>17405</t>
  </si>
  <si>
    <t>17407</t>
  </si>
  <si>
    <t>17409</t>
  </si>
  <si>
    <t>17410</t>
  </si>
  <si>
    <t>17411</t>
  </si>
  <si>
    <t>17412</t>
  </si>
  <si>
    <t>17415</t>
  </si>
  <si>
    <t>17417</t>
  </si>
  <si>
    <t>17403</t>
  </si>
  <si>
    <t>18402</t>
  </si>
  <si>
    <t>18400</t>
  </si>
  <si>
    <t>18401</t>
  </si>
  <si>
    <t>19007</t>
  </si>
  <si>
    <t>19401</t>
  </si>
  <si>
    <t>19403</t>
  </si>
  <si>
    <t>Klickitat</t>
  </si>
  <si>
    <t>20405</t>
  </si>
  <si>
    <t>20094</t>
  </si>
  <si>
    <t>20203</t>
  </si>
  <si>
    <t>20215</t>
  </si>
  <si>
    <t>20401</t>
  </si>
  <si>
    <t>20403</t>
  </si>
  <si>
    <t>20404</t>
  </si>
  <si>
    <t>20400</t>
  </si>
  <si>
    <t>20402</t>
  </si>
  <si>
    <t>20406</t>
  </si>
  <si>
    <t>21214</t>
  </si>
  <si>
    <t>21302</t>
  </si>
  <si>
    <t>21303</t>
  </si>
  <si>
    <t>21226</t>
  </si>
  <si>
    <t>21232</t>
  </si>
  <si>
    <t>21301</t>
  </si>
  <si>
    <t>21401</t>
  </si>
  <si>
    <t>21014</t>
  </si>
  <si>
    <t>21036</t>
  </si>
  <si>
    <t>21206</t>
  </si>
  <si>
    <t>21234</t>
  </si>
  <si>
    <t>21237</t>
  </si>
  <si>
    <t>21300</t>
  </si>
  <si>
    <t>22207</t>
  </si>
  <si>
    <t>22017</t>
  </si>
  <si>
    <t>22009</t>
  </si>
  <si>
    <t>22073</t>
  </si>
  <si>
    <t>22200</t>
  </si>
  <si>
    <t>22008</t>
  </si>
  <si>
    <t>22204</t>
  </si>
  <si>
    <t>23403</t>
  </si>
  <si>
    <t>23054</t>
  </si>
  <si>
    <t>23309</t>
  </si>
  <si>
    <t>23311</t>
  </si>
  <si>
    <t>24014</t>
  </si>
  <si>
    <t>24350</t>
  </si>
  <si>
    <t>24019</t>
  </si>
  <si>
    <t>24404</t>
  </si>
  <si>
    <t>24410</t>
  </si>
  <si>
    <t>24111</t>
  </si>
  <si>
    <t>24105</t>
  </si>
  <si>
    <t>25116</t>
  </si>
  <si>
    <t>25118</t>
  </si>
  <si>
    <t>25160</t>
  </si>
  <si>
    <t>25155</t>
  </si>
  <si>
    <t>26056</t>
  </si>
  <si>
    <t>26059</t>
  </si>
  <si>
    <t>26070</t>
  </si>
  <si>
    <t>27019</t>
  </si>
  <si>
    <t>27400</t>
  </si>
  <si>
    <t>27401</t>
  </si>
  <si>
    <t>27001</t>
  </si>
  <si>
    <t>27003</t>
  </si>
  <si>
    <t>27010</t>
  </si>
  <si>
    <t>27083</t>
  </si>
  <si>
    <t>27320</t>
  </si>
  <si>
    <t>27343</t>
  </si>
  <si>
    <t>27344</t>
  </si>
  <si>
    <t>27402</t>
  </si>
  <si>
    <t>27403</t>
  </si>
  <si>
    <t>27404</t>
  </si>
  <si>
    <t>27416</t>
  </si>
  <si>
    <t>27417</t>
  </si>
  <si>
    <t>San Juan</t>
  </si>
  <si>
    <t>28137</t>
  </si>
  <si>
    <t>28149</t>
  </si>
  <si>
    <t>28144</t>
  </si>
  <si>
    <t>29100</t>
  </si>
  <si>
    <t>29101</t>
  </si>
  <si>
    <t>29103</t>
  </si>
  <si>
    <t>29317</t>
  </si>
  <si>
    <t>29011</t>
  </si>
  <si>
    <t>29311</t>
  </si>
  <si>
    <t>Skamania</t>
  </si>
  <si>
    <t>30002</t>
  </si>
  <si>
    <t>30303</t>
  </si>
  <si>
    <t>30029</t>
  </si>
  <si>
    <t>31016</t>
  </si>
  <si>
    <t>31306</t>
  </si>
  <si>
    <t>31401</t>
  </si>
  <si>
    <t>31002</t>
  </si>
  <si>
    <t>31004</t>
  </si>
  <si>
    <t>31006</t>
  </si>
  <si>
    <t>31015</t>
  </si>
  <si>
    <t>31025</t>
  </si>
  <si>
    <t>31063</t>
  </si>
  <si>
    <t>31103</t>
  </si>
  <si>
    <t>31201</t>
  </si>
  <si>
    <t>31311</t>
  </si>
  <si>
    <t>31332</t>
  </si>
  <si>
    <t>32356</t>
  </si>
  <si>
    <t>32414</t>
  </si>
  <si>
    <t>32361</t>
  </si>
  <si>
    <t>32358</t>
  </si>
  <si>
    <t>32312</t>
  </si>
  <si>
    <t>32362</t>
  </si>
  <si>
    <t>32354</t>
  </si>
  <si>
    <t>32326</t>
  </si>
  <si>
    <t>32325</t>
  </si>
  <si>
    <t>32123</t>
  </si>
  <si>
    <t>32416</t>
  </si>
  <si>
    <t>32081</t>
  </si>
  <si>
    <t>32363</t>
  </si>
  <si>
    <t>33206</t>
  </si>
  <si>
    <t>33115</t>
  </si>
  <si>
    <t>33205</t>
  </si>
  <si>
    <t>33183</t>
  </si>
  <si>
    <t>33207</t>
  </si>
  <si>
    <t>33211</t>
  </si>
  <si>
    <t>33030</t>
  </si>
  <si>
    <t>33202</t>
  </si>
  <si>
    <t>33070</t>
  </si>
  <si>
    <t>33049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</si>
  <si>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</si>
  <si>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</si>
  <si>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</si>
  <si>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</si>
  <si>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</si>
  <si>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</si>
  <si>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</si>
  <si>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</si>
  <si>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Wahkiakum</t>
  </si>
  <si>
    <t>35200</t>
  </si>
  <si>
    <t>Walla Walla</t>
  </si>
  <si>
    <t>36140</t>
  </si>
  <si>
    <t>36101</t>
  </si>
  <si>
    <t>36250</t>
  </si>
  <si>
    <t>36400</t>
  </si>
  <si>
    <t>36401</t>
  </si>
  <si>
    <t>36402</t>
  </si>
  <si>
    <t>36300</t>
  </si>
  <si>
    <t>37501</t>
  </si>
  <si>
    <t>37502</t>
  </si>
  <si>
    <t>37503</t>
  </si>
  <si>
    <t>37504</t>
  </si>
  <si>
    <t>37505</t>
  </si>
  <si>
    <t>37506</t>
  </si>
  <si>
    <t>37507</t>
  </si>
  <si>
    <t>38267</t>
  </si>
  <si>
    <t>38126</t>
  </si>
  <si>
    <t>38265</t>
  </si>
  <si>
    <t>38300</t>
  </si>
  <si>
    <t>38301</t>
  </si>
  <si>
    <t>38302</t>
  </si>
  <si>
    <t>38304</t>
  </si>
  <si>
    <t>38308</t>
  </si>
  <si>
    <t>38320</t>
  </si>
  <si>
    <t>38322</t>
  </si>
  <si>
    <t>38264</t>
  </si>
  <si>
    <t>38306</t>
  </si>
  <si>
    <t>38324</t>
  </si>
  <si>
    <t>39003</t>
  </si>
  <si>
    <t>39007</t>
  </si>
  <si>
    <t>39120</t>
  </si>
  <si>
    <t>39201</t>
  </si>
  <si>
    <t>39002</t>
  </si>
  <si>
    <t>39090</t>
  </si>
  <si>
    <t>39200</t>
  </si>
  <si>
    <t>39204</t>
  </si>
  <si>
    <t>39205</t>
  </si>
  <si>
    <t>39207</t>
  </si>
  <si>
    <t>39208</t>
  </si>
  <si>
    <t>39209</t>
  </si>
  <si>
    <t>39119</t>
  </si>
  <si>
    <t>39203</t>
  </si>
  <si>
    <t>Othello</t>
  </si>
  <si>
    <t>Washtucna</t>
  </si>
  <si>
    <t>Benge</t>
  </si>
  <si>
    <t>Lind</t>
  </si>
  <si>
    <t>Ritzville</t>
  </si>
  <si>
    <t>Clarkston</t>
  </si>
  <si>
    <t>Asotin-Anatone</t>
  </si>
  <si>
    <t>Kennewick</t>
  </si>
  <si>
    <t>Finley</t>
  </si>
  <si>
    <t>Prosser</t>
  </si>
  <si>
    <t>Richland</t>
  </si>
  <si>
    <t>Lake Chelan</t>
  </si>
  <si>
    <t>Cascade</t>
  </si>
  <si>
    <t>Wenatchee</t>
  </si>
  <si>
    <t>Entiat</t>
  </si>
  <si>
    <t>Cashmere</t>
  </si>
  <si>
    <t>Crescent</t>
  </si>
  <si>
    <t>Port Angeles</t>
  </si>
  <si>
    <t>Sequim</t>
  </si>
  <si>
    <t>Quillayute Valley</t>
  </si>
  <si>
    <t>Cape Flattery</t>
  </si>
  <si>
    <t>Washougal</t>
  </si>
  <si>
    <t>Camas</t>
  </si>
  <si>
    <t>Battle Ground</t>
  </si>
  <si>
    <t>Ridgefield</t>
  </si>
  <si>
    <t>Green Mountain</t>
  </si>
  <si>
    <t>Dayton</t>
  </si>
  <si>
    <t>Toutle Lake</t>
  </si>
  <si>
    <t>Woodland</t>
  </si>
  <si>
    <t>Longview</t>
  </si>
  <si>
    <t>Castle Rock</t>
  </si>
  <si>
    <t>Kalama</t>
  </si>
  <si>
    <t>Kelso</t>
  </si>
  <si>
    <t>Bridgeport</t>
  </si>
  <si>
    <t>Mansfield</t>
  </si>
  <si>
    <t>Eastmont</t>
  </si>
  <si>
    <t>Orondo</t>
  </si>
  <si>
    <t>Palisades</t>
  </si>
  <si>
    <t>Keller</t>
  </si>
  <si>
    <t>Curlew</t>
  </si>
  <si>
    <t>Republic</t>
  </si>
  <si>
    <t>Orient</t>
  </si>
  <si>
    <t>Inchelium</t>
  </si>
  <si>
    <t>Pasco</t>
  </si>
  <si>
    <t>North Franklin</t>
  </si>
  <si>
    <t>Kahlotus</t>
  </si>
  <si>
    <t>Pomeroy</t>
  </si>
  <si>
    <t>Soap Lake</t>
  </si>
  <si>
    <t>Wahluke</t>
  </si>
  <si>
    <t>Royal</t>
  </si>
  <si>
    <t>Moses Lake</t>
  </si>
  <si>
    <t>Wilson Creek</t>
  </si>
  <si>
    <t>Quincy</t>
  </si>
  <si>
    <t>Ephrata</t>
  </si>
  <si>
    <t>Grand Coulee Dam</t>
  </si>
  <si>
    <t>Montesano</t>
  </si>
  <si>
    <t>Ocosta</t>
  </si>
  <si>
    <t>Aberdeen</t>
  </si>
  <si>
    <t>Hoquiam</t>
  </si>
  <si>
    <t>North Beach</t>
  </si>
  <si>
    <t>Elma</t>
  </si>
  <si>
    <t>Taholah</t>
  </si>
  <si>
    <t>Quinault</t>
  </si>
  <si>
    <t>Cosmopolis</t>
  </si>
  <si>
    <t>Satsop</t>
  </si>
  <si>
    <t>Wishkah Valley</t>
  </si>
  <si>
    <t>Oakville</t>
  </si>
  <si>
    <t>Oak Harbor</t>
  </si>
  <si>
    <t>Coupeville</t>
  </si>
  <si>
    <t>Quilcene</t>
  </si>
  <si>
    <t>Chimacum</t>
  </si>
  <si>
    <t>Queets-Clearwater</t>
  </si>
  <si>
    <t>Brinnon</t>
  </si>
  <si>
    <t>Tukwila</t>
  </si>
  <si>
    <t>Auburn</t>
  </si>
  <si>
    <t>Federal Way</t>
  </si>
  <si>
    <t>Enumclaw</t>
  </si>
  <si>
    <t>Mercer Island</t>
  </si>
  <si>
    <t>Highline</t>
  </si>
  <si>
    <t>Vashon Island</t>
  </si>
  <si>
    <t>Bellevue</t>
  </si>
  <si>
    <t>Riverview</t>
  </si>
  <si>
    <t>Tahoma</t>
  </si>
  <si>
    <t>Snoqualmie Valley</t>
  </si>
  <si>
    <t>Issaquah</t>
  </si>
  <si>
    <t>Shoreline</t>
  </si>
  <si>
    <t>Kent</t>
  </si>
  <si>
    <t>Northshore</t>
  </si>
  <si>
    <t>Renton</t>
  </si>
  <si>
    <t>South Kitsap</t>
  </si>
  <si>
    <t>North Kitsap</t>
  </si>
  <si>
    <t>Central Kitsap</t>
  </si>
  <si>
    <t>Damman</t>
  </si>
  <si>
    <t>Ellensburg</t>
  </si>
  <si>
    <t>White Salmon</t>
  </si>
  <si>
    <t>Wishram</t>
  </si>
  <si>
    <t>Bickleton</t>
  </si>
  <si>
    <t>Centerville</t>
  </si>
  <si>
    <t>Glenwood</t>
  </si>
  <si>
    <t>Roosevelt</t>
  </si>
  <si>
    <t>Goldendale</t>
  </si>
  <si>
    <t>Trout Lake</t>
  </si>
  <si>
    <t>Lyle</t>
  </si>
  <si>
    <t>Morton</t>
  </si>
  <si>
    <t>Chehalis</t>
  </si>
  <si>
    <t>White Pass</t>
  </si>
  <si>
    <t>Adna</t>
  </si>
  <si>
    <t>Winlock</t>
  </si>
  <si>
    <t>Pe Ell</t>
  </si>
  <si>
    <t>Centralia</t>
  </si>
  <si>
    <t>Napavine</t>
  </si>
  <si>
    <t>Evaline</t>
  </si>
  <si>
    <t>Mossyrock</t>
  </si>
  <si>
    <t>Boistfort</t>
  </si>
  <si>
    <t>Toledo</t>
  </si>
  <si>
    <t>Onalaska</t>
  </si>
  <si>
    <t>Davenport</t>
  </si>
  <si>
    <t>Almira</t>
  </si>
  <si>
    <t>Reardan</t>
  </si>
  <si>
    <t>Creston</t>
  </si>
  <si>
    <t>Wilbur</t>
  </si>
  <si>
    <t>Sprague</t>
  </si>
  <si>
    <t>Harrington</t>
  </si>
  <si>
    <t>North Mason</t>
  </si>
  <si>
    <t>Grapeview</t>
  </si>
  <si>
    <t>Shelton</t>
  </si>
  <si>
    <t>Nespelem</t>
  </si>
  <si>
    <t>Methow Valley</t>
  </si>
  <si>
    <t>Omak</t>
  </si>
  <si>
    <t>Tonasket</t>
  </si>
  <si>
    <t>Oroville</t>
  </si>
  <si>
    <t>Brewster</t>
  </si>
  <si>
    <t>Raymond</t>
  </si>
  <si>
    <t>South Bend</t>
  </si>
  <si>
    <t>Willapa Valley</t>
  </si>
  <si>
    <t>Newport</t>
  </si>
  <si>
    <t>Cusick</t>
  </si>
  <si>
    <t>Selkirk</t>
  </si>
  <si>
    <t>Carbonado</t>
  </si>
  <si>
    <t>Clover Park</t>
  </si>
  <si>
    <t>Peninsula</t>
  </si>
  <si>
    <t>Steilacoom Hist.</t>
  </si>
  <si>
    <t>Puyallup</t>
  </si>
  <si>
    <t>Tacoma</t>
  </si>
  <si>
    <t>University Place</t>
  </si>
  <si>
    <t>Sumner</t>
  </si>
  <si>
    <t>Dieringer</t>
  </si>
  <si>
    <t>Orting</t>
  </si>
  <si>
    <t>Franklin Pierce</t>
  </si>
  <si>
    <t>Bethel</t>
  </si>
  <si>
    <t>Eatonville</t>
  </si>
  <si>
    <t>White River</t>
  </si>
  <si>
    <t>Fife</t>
  </si>
  <si>
    <t>Orcas</t>
  </si>
  <si>
    <t>Lopez</t>
  </si>
  <si>
    <t>Anacortes</t>
  </si>
  <si>
    <t>Conway</t>
  </si>
  <si>
    <t>Concrete</t>
  </si>
  <si>
    <t>La Conner</t>
  </si>
  <si>
    <t>Stevenson-Carson</t>
  </si>
  <si>
    <t>Mount Pleasant</t>
  </si>
  <si>
    <t>Arlington</t>
  </si>
  <si>
    <t>Lakewood</t>
  </si>
  <si>
    <t>Everett</t>
  </si>
  <si>
    <t>Lake Stevens</t>
  </si>
  <si>
    <t>Mukilteo</t>
  </si>
  <si>
    <t>Edmonds</t>
  </si>
  <si>
    <t>Marysville</t>
  </si>
  <si>
    <t>Index</t>
  </si>
  <si>
    <t>Monroe</t>
  </si>
  <si>
    <t>Sultan</t>
  </si>
  <si>
    <t>Granite Falls</t>
  </si>
  <si>
    <t>Central Valley</t>
  </si>
  <si>
    <t>Deer Park</t>
  </si>
  <si>
    <t>Freeman</t>
  </si>
  <si>
    <t>Great Northern</t>
  </si>
  <si>
    <t>Liberty</t>
  </si>
  <si>
    <t>Mead</t>
  </si>
  <si>
    <t>Medical Lake</t>
  </si>
  <si>
    <t>Nine Mile Falls</t>
  </si>
  <si>
    <t>Orchard Prairie</t>
  </si>
  <si>
    <t>Riverside</t>
  </si>
  <si>
    <t>Colville</t>
  </si>
  <si>
    <t>Loon Lake</t>
  </si>
  <si>
    <t>Mary Walker</t>
  </si>
  <si>
    <t>Northport</t>
  </si>
  <si>
    <t>Onion Creek</t>
  </si>
  <si>
    <t>Summit Valley</t>
  </si>
  <si>
    <t>Valley</t>
  </si>
  <si>
    <t>Wellpinit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</si>
  <si>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</si>
  <si>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</si>
  <si>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</si>
  <si>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</si>
  <si>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</si>
  <si>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</si>
  <si>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</si>
  <si>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</si>
  <si>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Dixie</t>
  </si>
  <si>
    <t>College Place</t>
  </si>
  <si>
    <t>Waitsburg</t>
  </si>
  <si>
    <t>Prescott</t>
  </si>
  <si>
    <t>Touchet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</si>
  <si>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</si>
  <si>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</si>
  <si>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</si>
  <si>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</si>
  <si>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</si>
  <si>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</si>
  <si>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</si>
  <si>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Pullman</t>
  </si>
  <si>
    <t>Tekoa</t>
  </si>
  <si>
    <t>Colfax</t>
  </si>
  <si>
    <t>Palouse</t>
  </si>
  <si>
    <t>Steptoe</t>
  </si>
  <si>
    <t>Endicott</t>
  </si>
  <si>
    <t>Rosalia</t>
  </si>
  <si>
    <t>Lamont</t>
  </si>
  <si>
    <t>Colton</t>
  </si>
  <si>
    <t>Oakesdale</t>
  </si>
  <si>
    <t>Naches Valley</t>
  </si>
  <si>
    <t>Mabton</t>
  </si>
  <si>
    <t>Sunnyside</t>
  </si>
  <si>
    <t>Union Gap</t>
  </si>
  <si>
    <t>Grandview</t>
  </si>
  <si>
    <t>Granger</t>
  </si>
  <si>
    <t>Zillah</t>
  </si>
  <si>
    <t>Wapato</t>
  </si>
  <si>
    <t>Mount Adams</t>
  </si>
  <si>
    <t>Selah</t>
  </si>
  <si>
    <t>Highland</t>
  </si>
  <si>
    <t>East Valley</t>
  </si>
  <si>
    <t>West Valley</t>
  </si>
  <si>
    <t>Kiona-Benton</t>
  </si>
  <si>
    <t>La Center</t>
  </si>
  <si>
    <t>Coulee-Hartline</t>
  </si>
  <si>
    <t>McCleary</t>
  </si>
  <si>
    <t>Mary M. Knight</t>
  </si>
  <si>
    <t>Naselle-Grays River</t>
  </si>
  <si>
    <t>Burlington-Edison</t>
  </si>
  <si>
    <t>Sedro-Woolley</t>
  </si>
  <si>
    <t>Stanwood-Camano</t>
  </si>
  <si>
    <t>Lacrosse</t>
  </si>
  <si>
    <t>St. John</t>
  </si>
  <si>
    <t>00000</t>
  </si>
  <si>
    <t>04069</t>
  </si>
  <si>
    <t>Stehekin</t>
  </si>
  <si>
    <t>07035</t>
  </si>
  <si>
    <t>Starbuck</t>
  </si>
  <si>
    <t>11054</t>
  </si>
  <si>
    <t>Star</t>
  </si>
  <si>
    <t>25200</t>
  </si>
  <si>
    <t>North River</t>
  </si>
  <si>
    <t>28010</t>
  </si>
  <si>
    <t>Shaw</t>
  </si>
  <si>
    <t>30031</t>
  </si>
  <si>
    <t>Mill A</t>
  </si>
  <si>
    <t>Property Valuation W/O Timber</t>
  </si>
  <si>
    <t>Greater of 1/2 TAV¹ or 80% Timber</t>
  </si>
  <si>
    <t>Levy Valuation With Timber</t>
  </si>
  <si>
    <t>Levy Rate $/1000</t>
  </si>
  <si>
    <t>Certified Levy Amount</t>
  </si>
  <si>
    <t>Levy Valuation Per Student</t>
  </si>
  <si>
    <t>Certified Levy Per Student</t>
  </si>
  <si>
    <t>00001</t>
  </si>
  <si>
    <t>Districts with Levies</t>
  </si>
  <si>
    <t>Greater of 2019-20 or 2021-22 Resident FTE Students</t>
  </si>
  <si>
    <t>General Fund and Enrichment Levies Collectible 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</si>
</sst>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#,##0.00000_);\(#,##0.00000\)"/>
    <numFmt numFmtId="167" formatCode="0.0000_)"/>
  </numFmts>
  <fonts count="12" x14ac:knownFonts="1">
    <font>
      <sz val="8"/>
      <name val="Arial MT"/>
    </font>
    <font>
      <sz val="12"/>
      <name val="Arial"/>
      <family val="2"/>
    </font>
    <font>
      <sz val="8"/>
      <name val="Arial MT"/>
    </font>
    <font>
      <sz val="12"/>
      <color theme="0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sz val="11"/>
      <color theme="0"/>
      <name val="Segoe UI"/>
      <family val="2"/>
    </font>
    <font>
      <sz val="9"/>
      <name val="Arial MT"/>
    </font>
    <font>
      <sz val="11"/>
      <color theme="0" tint="-0.14999847407452621"/>
      <name val="Segoe UI"/>
      <family val="2"/>
    </font>
    <font>
      <b/>
      <sz val="11"/>
      <color rgb="FF000000"/>
      <name val="Segoe UI"/>
      <family val="2"/>
    </font>
    <font>
      <b/>
      <sz val="22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</cellStyleXfs>
  <cellXfs count="30">
    <xf numFmtId="0" fontId="0" fillId="0" borderId="0" xfId="0"/>
    <xf numFmtId="164" fontId="0" fillId="0" borderId="0" xfId="0" applyNumberFormat="1"/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10" fontId="0" fillId="0" borderId="0" xfId="0" applyNumberFormat="1"/>
    <xf numFmtId="0" fontId="4" fillId="0" borderId="0" xfId="0" applyFont="1"/>
    <xf numFmtId="3" fontId="4" fillId="0" borderId="0" xfId="0" applyNumberFormat="1" applyFont="1"/>
    <xf numFmtId="10" fontId="4" fillId="0" borderId="0" xfId="0" applyNumberFormat="1" applyFont="1"/>
    <xf numFmtId="0" fontId="4" fillId="0" borderId="0" xfId="0" applyFont="1" applyAlignment="1">
      <alignment horizontal="right"/>
    </xf>
    <xf numFmtId="164" fontId="4" fillId="0" borderId="0" xfId="0" applyNumberFormat="1" applyFont="1"/>
    <xf numFmtId="2" fontId="4" fillId="0" borderId="0" xfId="0" applyNumberFormat="1" applyFont="1"/>
    <xf numFmtId="0" fontId="3" fillId="0" borderId="2" xfId="2" applyNumberFormat="1" applyFont="1" applyBorder="1" applyAlignment="1">
      <alignment wrapText="1"/>
    </xf>
    <xf numFmtId="0" fontId="7" fillId="0" borderId="4" xfId="0" quotePrefix="1" applyFont="1" applyBorder="1"/>
    <xf numFmtId="3" fontId="6" fillId="0" borderId="0" xfId="0" applyNumberFormat="1" applyFont="1"/>
    <xf numFmtId="37" fontId="6" fillId="0" borderId="0" xfId="0" applyNumberFormat="1" applyFont="1"/>
    <xf numFmtId="1" fontId="4" fillId="0" borderId="0" xfId="0" applyNumberFormat="1" applyFont="1"/>
    <xf numFmtId="0" fontId="6" fillId="0" borderId="3" xfId="0" applyFont="1" applyBorder="1"/>
    <xf numFmtId="37" fontId="4" fillId="0" borderId="0" xfId="0" applyNumberFormat="1" applyFont="1"/>
    <xf numFmtId="166" fontId="4" fillId="0" borderId="0" xfId="0" applyNumberFormat="1" applyFont="1"/>
    <xf numFmtId="39" fontId="4" fillId="0" borderId="0" xfId="0" applyNumberFormat="1" applyFont="1"/>
    <xf numFmtId="37" fontId="10" fillId="0" borderId="3" xfId="0" applyNumberFormat="1" applyFont="1" applyBorder="1" applyAlignment="1">
      <alignment vertical="center"/>
    </xf>
    <xf numFmtId="165" fontId="6" fillId="0" borderId="0" xfId="2" applyNumberFormat="1" applyFont="1"/>
    <xf numFmtId="167" fontId="6" fillId="0" borderId="0" xfId="0" applyNumberFormat="1" applyFont="1"/>
    <xf numFmtId="0" fontId="6" fillId="0" borderId="4" xfId="0" applyFont="1" applyBorder="1" applyAlignment="1">
      <alignment horizontal="right"/>
    </xf>
    <xf numFmtId="0" fontId="9" fillId="0" borderId="0" xfId="0" applyFont="1"/>
    <xf numFmtId="0" fontId="3" fillId="0" borderId="5" xfId="0" applyFont="1" applyBorder="1" applyAlignment="1">
      <alignment wrapText="1"/>
    </xf>
    <xf numFmtId="0" fontId="5" fillId="0" borderId="0" xfId="0" applyFont="1"/>
    <xf numFmtId="43" fontId="4" fillId="0" borderId="0" xfId="0" applyNumberFormat="1" applyFont="1"/>
    <xf numFmtId="0" fontId="11" fillId="0" borderId="0" xfId="0" applyFont="1"/>
  </cellXfs>
  <cellStyles count="5">
    <cellStyle name="Comma" xfId="2" builtinId="3"/>
    <cellStyle name="Comma 2" xfId="3" xr:uid="{BB7F0C9D-2810-4B15-A291-7E6FEFFBD539}"/>
    <cellStyle name="Normal" xfId="0" builtinId="0"/>
    <cellStyle name="Normal 2" xfId="1" xr:uid="{00000000-0005-0000-0000-000001000000}"/>
    <cellStyle name="Normal 3" xfId="4" xr:uid="{C5EC0500-B897-4FA8-8B02-80F0AE9F8C86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7" formatCode="#,##0.00_);\(#,##0.0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66" formatCode="#,##0.00000_);\(#,##0.0000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numFmt numFmtId="5" formatCode="#,##0_);\(#,##0\)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egoe U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3" defaultTableStyle="OSPI Table" defaultPivotStyle="OSPI PivotTable">
    <tableStyle name="OSPI PivotTable" table="0" count="2" xr9:uid="{8B34638E-9C1C-469B-89F1-DED190AE0AEF}">
      <tableStyleElement type="headerRow" dxfId="18"/>
      <tableStyleElement type="pageFieldValues" dxfId="17"/>
    </tableStyle>
    <tableStyle name="OSPI Table" pivot="0" count="2" xr9:uid="{B0EA053C-04CF-4932-95FE-6A2A747968F3}">
      <tableStyleElement type="wholeTable" dxfId="16"/>
      <tableStyleElement type="headerRow" dxfId="15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E5538-2D7C-4BEF-A7FA-23A236E6E5E5}" name="Table1061" displayName="Table1061" ref="A2:J299" totalsRowShown="0" headerRowDxfId="14" dataDxfId="0" headerRowBorderDxfId="13" tableBorderDxfId="12" totalsRowBorderDxfId="11">
  <tableColumns count="10">
    <tableColumn id="2" xr3:uid="{0F836A6E-8599-4D78-A446-7C2FFF0D7290}" name="CCDDD" dataDxfId="10"/>
    <tableColumn id="3" xr3:uid="{54D9CCA4-CB30-4F22-A1BC-276CCBEB6018}" name="District" dataDxfId="9"/>
    <tableColumn id="1" xr3:uid="{8976B4D5-54CF-40CD-AC6A-9F1139396DED}" name="Property Valuation W/O Timber" dataDxfId="8"/>
    <tableColumn id="10" xr3:uid="{1FD868D4-8246-4BCC-86C4-20C0903C5D25}" name="Greater of 1/2 TAV¹ or 80% Timber" dataDxfId="7"/>
    <tableColumn id="4" xr3:uid="{E69ED86F-118F-4698-9C06-C7EB3FCF50E2}" name="Levy Valuation With Timber" dataDxfId="6"/>
    <tableColumn id="5" xr3:uid="{23DD5665-B088-43A3-96B2-9E14D01F154B}" name="Levy Rate $/1000" dataDxfId="5"/>
    <tableColumn id="6" xr3:uid="{522B9625-7973-405C-8E05-153FDB1956BD}" name="Certified Levy Amount" dataDxfId="4"/>
    <tableColumn id="7" xr3:uid="{55C00002-A2B5-463B-9B08-C0741DAA3CB2}" name="Greater of 2019-20 or 2021-22 Resident FTE Students" dataDxfId="3" dataCellStyle="Comma"/>
    <tableColumn id="8" xr3:uid="{04B47766-33FE-48FC-B24E-4773C241BAA2}" name="Levy Valuation Per Student" dataDxfId="2">
      <calculatedColumnFormula>ROUND(E3/H3,0)</calculatedColumnFormula>
    </tableColumn>
    <tableColumn id="9" xr3:uid="{100AC1BD-E592-46BE-A1A3-EF0A2BAF11CA}" name="Certified Levy Per Student" dataDxfId="1">
      <calculatedColumnFormula>ROUND(G3/H3,0)</calculatedColumnFormula>
    </tableColumn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1061" altTextSummary="Analysis of Excess General Fund Levies Collectible in 2020"/>
    </ext>
  </extLst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sheetPr codeName="Sheet3">
    <pageSetUpPr fitToPage="1"/>
  </sheetPr>
  <dimension ref="A1:P306"/>
  <sheetViews>
    <sheetView showZeros="0" tabSelected="1" zoomScale="90" zoomScaleNormal="90" workbookViewId="0">
      <pane ySplit="2" topLeftCell="A3" activePane="bottomLeft" state="frozen"/>
      <selection pane="bottomLeft" activeCell="A2" sqref="A2"/>
    </sheetView>
  </sheetViews>
  <sheetFormatPr defaultRowHeight="11.25" x14ac:dyDescent="0.2"/>
  <cols>
    <col min="1" max="1" width="11.1640625" bestFit="1" customWidth="1"/>
    <col min="2" max="2" width="25" customWidth="1"/>
    <col min="3" max="3" width="30.1640625" customWidth="1"/>
    <col min="4" max="4" width="24.33203125" customWidth="1"/>
    <col min="5" max="5" width="29.6640625" style="1" customWidth="1"/>
    <col min="6" max="6" width="13.1640625" bestFit="1" customWidth="1"/>
    <col min="7" max="7" width="23.6640625" bestFit="1" customWidth="1"/>
    <col min="8" max="8" width="26.6640625" bestFit="1" customWidth="1"/>
    <col min="9" max="9" width="18" bestFit="1" customWidth="1"/>
    <col min="10" max="11" width="19.33203125" style="5" customWidth="1"/>
    <col min="12" max="13" width="11.1640625" bestFit="1" customWidth="1"/>
    <col min="14" max="14" width="15.5" customWidth="1"/>
    <col min="15" max="15" width="11.1640625" bestFit="1" customWidth="1"/>
  </cols>
  <sheetData>
    <row r="1" spans="1:15" ht="33" x14ac:dyDescent="0.6">
      <c r="A1" s="29" t="s">
        <v>600</v>
      </c>
    </row>
    <row r="2" spans="1:15" s="2" customFormat="1" ht="69" x14ac:dyDescent="0.3">
      <c r="A2" s="3" t="s">
        <v>58</v>
      </c>
      <c r="B2" s="3" t="s">
        <v>65</v>
      </c>
      <c r="C2" s="4" t="s">
        <v>590</v>
      </c>
      <c r="D2" s="3" t="s">
        <v>591</v>
      </c>
      <c r="E2" s="3" t="s">
        <v>592</v>
      </c>
      <c r="F2" s="3" t="s">
        <v>593</v>
      </c>
      <c r="G2" s="3" t="s">
        <v>594</v>
      </c>
      <c r="H2" s="12" t="s">
        <v>599</v>
      </c>
      <c r="I2" s="12" t="s">
        <v>595</v>
      </c>
      <c r="J2" s="3" t="s">
        <v>596</v>
      </c>
      <c r="K2" s="26"/>
      <c r="N2" s="27"/>
    </row>
    <row r="3" spans="1:15" ht="16.5" x14ac:dyDescent="0.3">
      <c r="A3" s="6" t="s">
        <v>67</v>
      </c>
      <c r="B3" s="6" t="s">
        <v>334</v>
      </c>
      <c r="C3" s="18">
        <v>92735856</v>
      </c>
      <c r="D3" s="18">
        <v>0</v>
      </c>
      <c r="E3" s="18">
        <f>C3+D3</f>
        <v>92735856</v>
      </c>
      <c r="F3" s="19">
        <f>ROUND((G3/E3)*1000,5)</f>
        <v>1.6174999999999999</v>
      </c>
      <c r="G3" s="18">
        <v>150000</v>
      </c>
      <c r="H3" s="20">
        <v>80.3</v>
      </c>
      <c r="I3" s="18">
        <f>ROUND(E3/H3,0)</f>
        <v>1154867</v>
      </c>
      <c r="J3" s="18">
        <f>ROUND(G3/H3,0)</f>
        <v>1868</v>
      </c>
      <c r="K3" s="18"/>
      <c r="L3" s="19"/>
      <c r="M3" s="18"/>
      <c r="N3" s="19"/>
      <c r="O3" s="20"/>
    </row>
    <row r="4" spans="1:15" ht="16.5" x14ac:dyDescent="0.3">
      <c r="A4" s="6" t="s">
        <v>68</v>
      </c>
      <c r="B4" s="6" t="s">
        <v>335</v>
      </c>
      <c r="C4" s="18">
        <v>23106763</v>
      </c>
      <c r="D4" s="18">
        <v>0</v>
      </c>
      <c r="E4" s="18">
        <f t="shared" ref="E4:E67" si="0">C4+D4</f>
        <v>23106763</v>
      </c>
      <c r="F4" s="19">
        <f t="shared" ref="F4:F67" si="1">ROUND((G4/E4)*1000,5)</f>
        <v>2.1638700000000002</v>
      </c>
      <c r="G4" s="18">
        <v>50000</v>
      </c>
      <c r="H4" s="20">
        <v>18.8</v>
      </c>
      <c r="I4" s="18">
        <f t="shared" ref="I4:I67" si="2">ROUND(E4/H4,0)</f>
        <v>1229083</v>
      </c>
      <c r="J4" s="18">
        <f t="shared" ref="J4:J67" si="3">ROUND(G4/H4,0)</f>
        <v>2660</v>
      </c>
      <c r="K4" s="18"/>
      <c r="L4" s="19"/>
      <c r="M4" s="18"/>
      <c r="N4" s="19"/>
      <c r="O4" s="20"/>
    </row>
    <row r="5" spans="1:15" ht="16.5" x14ac:dyDescent="0.3">
      <c r="A5" s="6" t="s">
        <v>66</v>
      </c>
      <c r="B5" s="6" t="s">
        <v>333</v>
      </c>
      <c r="C5" s="18">
        <v>2177681099</v>
      </c>
      <c r="D5" s="18">
        <v>0</v>
      </c>
      <c r="E5" s="18">
        <f t="shared" si="0"/>
        <v>2177681099</v>
      </c>
      <c r="F5" s="19">
        <f t="shared" si="1"/>
        <v>1.1755599999999999</v>
      </c>
      <c r="G5" s="18">
        <v>2560000</v>
      </c>
      <c r="H5" s="20">
        <v>4520.51</v>
      </c>
      <c r="I5" s="18">
        <f t="shared" si="2"/>
        <v>481733</v>
      </c>
      <c r="J5" s="18">
        <f t="shared" si="3"/>
        <v>566</v>
      </c>
      <c r="K5" s="18"/>
      <c r="L5" s="19"/>
      <c r="M5" s="18"/>
      <c r="N5" s="19"/>
      <c r="O5" s="20"/>
    </row>
    <row r="6" spans="1:15" ht="16.5" x14ac:dyDescent="0.3">
      <c r="A6" s="6" t="s">
        <v>69</v>
      </c>
      <c r="B6" s="6" t="s">
        <v>336</v>
      </c>
      <c r="C6" s="18">
        <v>444084759</v>
      </c>
      <c r="D6" s="18">
        <v>0</v>
      </c>
      <c r="E6" s="18">
        <f t="shared" si="0"/>
        <v>444084759</v>
      </c>
      <c r="F6" s="19">
        <f t="shared" si="1"/>
        <v>1.2272400000000001</v>
      </c>
      <c r="G6" s="18">
        <v>545000</v>
      </c>
      <c r="H6" s="20">
        <v>192.69</v>
      </c>
      <c r="I6" s="18">
        <f t="shared" si="2"/>
        <v>2304659</v>
      </c>
      <c r="J6" s="18">
        <f t="shared" si="3"/>
        <v>2828</v>
      </c>
      <c r="K6" s="18"/>
      <c r="L6" s="19"/>
      <c r="M6" s="18"/>
      <c r="N6" s="19"/>
      <c r="O6" s="20"/>
    </row>
    <row r="7" spans="1:15" ht="16.5" x14ac:dyDescent="0.3">
      <c r="A7" s="6" t="s">
        <v>70</v>
      </c>
      <c r="B7" s="6" t="s">
        <v>337</v>
      </c>
      <c r="C7" s="18">
        <v>494873542</v>
      </c>
      <c r="D7" s="18">
        <v>0</v>
      </c>
      <c r="E7" s="18">
        <f t="shared" si="0"/>
        <v>494873542</v>
      </c>
      <c r="F7" s="19">
        <f t="shared" si="1"/>
        <v>1.84694</v>
      </c>
      <c r="G7" s="18">
        <v>914000</v>
      </c>
      <c r="H7" s="20">
        <v>349</v>
      </c>
      <c r="I7" s="18">
        <f t="shared" si="2"/>
        <v>1417976</v>
      </c>
      <c r="J7" s="18">
        <f t="shared" si="3"/>
        <v>2619</v>
      </c>
      <c r="K7" s="18"/>
      <c r="L7" s="19"/>
      <c r="M7" s="18"/>
      <c r="N7" s="19"/>
      <c r="O7" s="20"/>
    </row>
    <row r="8" spans="1:15" ht="16.5" x14ac:dyDescent="0.3">
      <c r="A8" s="6" t="s">
        <v>71</v>
      </c>
      <c r="B8" s="6" t="s">
        <v>338</v>
      </c>
      <c r="C8" s="18">
        <v>1621650392</v>
      </c>
      <c r="D8" s="18">
        <v>0</v>
      </c>
      <c r="E8" s="18">
        <f t="shared" si="0"/>
        <v>1621650392</v>
      </c>
      <c r="F8" s="19">
        <f t="shared" si="1"/>
        <v>2.62757</v>
      </c>
      <c r="G8" s="18">
        <v>4261000</v>
      </c>
      <c r="H8" s="20">
        <v>2587.13</v>
      </c>
      <c r="I8" s="18">
        <f t="shared" si="2"/>
        <v>626814</v>
      </c>
      <c r="J8" s="18">
        <f t="shared" si="3"/>
        <v>1647</v>
      </c>
      <c r="K8" s="18"/>
      <c r="L8" s="19"/>
      <c r="M8" s="18"/>
      <c r="N8" s="19"/>
      <c r="O8" s="20"/>
    </row>
    <row r="9" spans="1:15" ht="16.5" x14ac:dyDescent="0.3">
      <c r="A9" s="6" t="s">
        <v>72</v>
      </c>
      <c r="B9" s="6" t="s">
        <v>339</v>
      </c>
      <c r="C9" s="18">
        <v>452359841</v>
      </c>
      <c r="D9" s="18">
        <v>1100168</v>
      </c>
      <c r="E9" s="18">
        <f t="shared" si="0"/>
        <v>453460009</v>
      </c>
      <c r="F9" s="19">
        <f t="shared" si="1"/>
        <v>2.31419</v>
      </c>
      <c r="G9" s="18">
        <v>1049392</v>
      </c>
      <c r="H9" s="20">
        <v>615.19000000000005</v>
      </c>
      <c r="I9" s="18">
        <f t="shared" si="2"/>
        <v>737106</v>
      </c>
      <c r="J9" s="18">
        <f t="shared" si="3"/>
        <v>1706</v>
      </c>
      <c r="K9" s="18"/>
      <c r="L9" s="19"/>
      <c r="M9" s="18"/>
      <c r="N9" s="19"/>
      <c r="O9" s="20"/>
    </row>
    <row r="10" spans="1:15" ht="16.5" x14ac:dyDescent="0.3">
      <c r="A10" s="6" t="s">
        <v>73</v>
      </c>
      <c r="B10" s="6" t="s">
        <v>340</v>
      </c>
      <c r="C10" s="18">
        <v>12435486722</v>
      </c>
      <c r="D10" s="18">
        <v>0</v>
      </c>
      <c r="E10" s="18">
        <f t="shared" si="0"/>
        <v>12435486722</v>
      </c>
      <c r="F10" s="19">
        <f t="shared" si="1"/>
        <v>0</v>
      </c>
      <c r="G10" s="18">
        <v>0</v>
      </c>
      <c r="H10" s="20">
        <v>18810.18</v>
      </c>
      <c r="I10" s="18">
        <f t="shared" si="2"/>
        <v>661104</v>
      </c>
      <c r="J10" s="18">
        <f t="shared" si="3"/>
        <v>0</v>
      </c>
      <c r="K10" s="18"/>
      <c r="L10" s="19"/>
      <c r="M10" s="18"/>
      <c r="N10" s="19"/>
      <c r="O10" s="20"/>
    </row>
    <row r="11" spans="1:15" ht="16.5" x14ac:dyDescent="0.3">
      <c r="A11" s="6" t="s">
        <v>8</v>
      </c>
      <c r="B11" s="6" t="s">
        <v>9</v>
      </c>
      <c r="C11" s="18">
        <v>522284115</v>
      </c>
      <c r="D11" s="18">
        <v>0</v>
      </c>
      <c r="E11" s="18">
        <f t="shared" si="0"/>
        <v>522284115</v>
      </c>
      <c r="F11" s="19">
        <f t="shared" si="1"/>
        <v>0.68066000000000004</v>
      </c>
      <c r="G11" s="18">
        <v>355497</v>
      </c>
      <c r="H11" s="20">
        <v>159.69999999999999</v>
      </c>
      <c r="I11" s="18">
        <f t="shared" si="2"/>
        <v>3270408</v>
      </c>
      <c r="J11" s="18">
        <f t="shared" si="3"/>
        <v>2226</v>
      </c>
      <c r="K11" s="18"/>
      <c r="L11" s="19"/>
      <c r="M11" s="18"/>
      <c r="N11" s="19"/>
      <c r="O11" s="20"/>
    </row>
    <row r="12" spans="1:15" ht="16.5" x14ac:dyDescent="0.3">
      <c r="A12" s="6" t="s">
        <v>74</v>
      </c>
      <c r="B12" s="6" t="s">
        <v>566</v>
      </c>
      <c r="C12" s="18">
        <v>1083659898</v>
      </c>
      <c r="D12" s="18">
        <v>0</v>
      </c>
      <c r="E12" s="18">
        <f t="shared" si="0"/>
        <v>1083659898</v>
      </c>
      <c r="F12" s="19">
        <f t="shared" si="1"/>
        <v>1.44021</v>
      </c>
      <c r="G12" s="18">
        <v>1560697</v>
      </c>
      <c r="H12" s="20">
        <v>1398.69</v>
      </c>
      <c r="I12" s="18">
        <f t="shared" si="2"/>
        <v>774768</v>
      </c>
      <c r="J12" s="18">
        <f t="shared" si="3"/>
        <v>1116</v>
      </c>
      <c r="K12" s="18"/>
      <c r="L12" s="19"/>
      <c r="M12" s="18"/>
      <c r="N12" s="19"/>
      <c r="O12" s="20"/>
    </row>
    <row r="13" spans="1:15" ht="16.5" x14ac:dyDescent="0.3">
      <c r="A13" s="6" t="s">
        <v>75</v>
      </c>
      <c r="B13" s="6" t="s">
        <v>341</v>
      </c>
      <c r="C13" s="18">
        <v>731885012</v>
      </c>
      <c r="D13" s="18">
        <v>0</v>
      </c>
      <c r="E13" s="18">
        <f t="shared" si="0"/>
        <v>731885012</v>
      </c>
      <c r="F13" s="19">
        <f t="shared" si="1"/>
        <v>4.45E-3</v>
      </c>
      <c r="G13" s="18">
        <v>3254.58</v>
      </c>
      <c r="H13" s="20">
        <v>857.87</v>
      </c>
      <c r="I13" s="18">
        <f t="shared" si="2"/>
        <v>853142</v>
      </c>
      <c r="J13" s="18">
        <f t="shared" si="3"/>
        <v>4</v>
      </c>
      <c r="K13" s="18"/>
      <c r="L13" s="19"/>
      <c r="M13" s="18"/>
      <c r="N13" s="19"/>
      <c r="O13" s="20"/>
    </row>
    <row r="14" spans="1:15" ht="16.5" x14ac:dyDescent="0.3">
      <c r="A14" s="6" t="s">
        <v>76</v>
      </c>
      <c r="B14" s="6" t="s">
        <v>342</v>
      </c>
      <c r="C14" s="18">
        <v>1847296941</v>
      </c>
      <c r="D14" s="18">
        <v>0</v>
      </c>
      <c r="E14" s="18">
        <f t="shared" si="0"/>
        <v>1847296941</v>
      </c>
      <c r="F14" s="19">
        <f t="shared" si="1"/>
        <v>2.0473300000000001</v>
      </c>
      <c r="G14" s="18">
        <v>3782032</v>
      </c>
      <c r="H14" s="20">
        <v>2596.02</v>
      </c>
      <c r="I14" s="18">
        <f t="shared" si="2"/>
        <v>711588</v>
      </c>
      <c r="J14" s="18">
        <f t="shared" si="3"/>
        <v>1457</v>
      </c>
      <c r="K14" s="18"/>
      <c r="L14" s="19"/>
      <c r="M14" s="18"/>
      <c r="N14" s="19"/>
      <c r="O14" s="20"/>
    </row>
    <row r="15" spans="1:15" ht="16.5" x14ac:dyDescent="0.3">
      <c r="A15" s="6" t="s">
        <v>77</v>
      </c>
      <c r="B15" s="6" t="s">
        <v>343</v>
      </c>
      <c r="C15" s="18">
        <v>12136803740</v>
      </c>
      <c r="D15" s="18">
        <v>0</v>
      </c>
      <c r="E15" s="18">
        <f t="shared" si="0"/>
        <v>12136803740</v>
      </c>
      <c r="F15" s="19">
        <f t="shared" si="1"/>
        <v>2.3509600000000002</v>
      </c>
      <c r="G15" s="18">
        <v>28533131</v>
      </c>
      <c r="H15" s="20">
        <v>13669.59</v>
      </c>
      <c r="I15" s="18">
        <f t="shared" si="2"/>
        <v>887869</v>
      </c>
      <c r="J15" s="18">
        <f t="shared" si="3"/>
        <v>2087</v>
      </c>
      <c r="K15" s="18"/>
      <c r="L15" s="19"/>
      <c r="M15" s="18"/>
      <c r="N15" s="19"/>
      <c r="O15" s="20"/>
    </row>
    <row r="16" spans="1:15" ht="16.5" x14ac:dyDescent="0.3">
      <c r="A16" s="6" t="s">
        <v>10</v>
      </c>
      <c r="B16" s="6" t="s">
        <v>11</v>
      </c>
      <c r="C16" s="18">
        <v>1582678907</v>
      </c>
      <c r="D16" s="18">
        <v>106398</v>
      </c>
      <c r="E16" s="18">
        <f t="shared" si="0"/>
        <v>1582785305</v>
      </c>
      <c r="F16" s="19">
        <f t="shared" si="1"/>
        <v>1.09982</v>
      </c>
      <c r="G16" s="18">
        <v>1740773.84</v>
      </c>
      <c r="H16" s="20">
        <v>626.65</v>
      </c>
      <c r="I16" s="18">
        <f t="shared" si="2"/>
        <v>2525788</v>
      </c>
      <c r="J16" s="18">
        <f t="shared" si="3"/>
        <v>2778</v>
      </c>
      <c r="K16" s="18"/>
      <c r="L16" s="19"/>
      <c r="M16" s="18"/>
      <c r="N16" s="19"/>
      <c r="O16" s="20"/>
    </row>
    <row r="17" spans="1:15" ht="16.5" x14ac:dyDescent="0.3">
      <c r="A17" s="6" t="s">
        <v>578</v>
      </c>
      <c r="B17" s="6" t="s">
        <v>579</v>
      </c>
      <c r="C17" s="18">
        <v>46943125</v>
      </c>
      <c r="D17" s="18">
        <v>0</v>
      </c>
      <c r="E17" s="18">
        <f t="shared" si="0"/>
        <v>46943125</v>
      </c>
      <c r="F17" s="19">
        <f t="shared" si="1"/>
        <v>0</v>
      </c>
      <c r="G17" s="18">
        <v>0</v>
      </c>
      <c r="H17" s="20">
        <v>11</v>
      </c>
      <c r="I17" s="18">
        <f t="shared" si="2"/>
        <v>4267557</v>
      </c>
      <c r="J17" s="18">
        <f t="shared" si="3"/>
        <v>0</v>
      </c>
      <c r="K17" s="18"/>
      <c r="L17" s="19"/>
      <c r="M17" s="18"/>
      <c r="N17" s="19"/>
      <c r="O17" s="20"/>
    </row>
    <row r="18" spans="1:15" ht="16.5" x14ac:dyDescent="0.3">
      <c r="A18" s="6" t="s">
        <v>81</v>
      </c>
      <c r="B18" s="6" t="s">
        <v>347</v>
      </c>
      <c r="C18" s="18">
        <v>503035996</v>
      </c>
      <c r="D18" s="18">
        <v>371766</v>
      </c>
      <c r="E18" s="18">
        <f t="shared" si="0"/>
        <v>503407762</v>
      </c>
      <c r="F18" s="19">
        <f t="shared" si="1"/>
        <v>1.0001</v>
      </c>
      <c r="G18" s="18">
        <v>503459.81</v>
      </c>
      <c r="H18" s="20">
        <v>310</v>
      </c>
      <c r="I18" s="18">
        <f t="shared" si="2"/>
        <v>1623896</v>
      </c>
      <c r="J18" s="18">
        <f t="shared" si="3"/>
        <v>1624</v>
      </c>
      <c r="K18" s="18"/>
      <c r="L18" s="19"/>
      <c r="M18" s="18"/>
      <c r="N18" s="19"/>
      <c r="O18" s="20"/>
    </row>
    <row r="19" spans="1:15" ht="16.5" x14ac:dyDescent="0.3">
      <c r="A19" s="6" t="s">
        <v>78</v>
      </c>
      <c r="B19" s="6" t="s">
        <v>344</v>
      </c>
      <c r="C19" s="18">
        <v>4435120937</v>
      </c>
      <c r="D19" s="18">
        <v>170599</v>
      </c>
      <c r="E19" s="18">
        <f t="shared" si="0"/>
        <v>4435291536</v>
      </c>
      <c r="F19" s="19">
        <f t="shared" si="1"/>
        <v>0.87</v>
      </c>
      <c r="G19" s="18">
        <v>3858710</v>
      </c>
      <c r="H19" s="20">
        <v>1338.95</v>
      </c>
      <c r="I19" s="18">
        <f t="shared" si="2"/>
        <v>3312515</v>
      </c>
      <c r="J19" s="18">
        <f t="shared" si="3"/>
        <v>2882</v>
      </c>
      <c r="K19" s="18"/>
      <c r="L19" s="19"/>
      <c r="M19" s="18"/>
      <c r="N19" s="19"/>
      <c r="O19" s="20"/>
    </row>
    <row r="20" spans="1:15" ht="16.5" x14ac:dyDescent="0.3">
      <c r="A20" s="6" t="s">
        <v>82</v>
      </c>
      <c r="B20" s="6" t="s">
        <v>348</v>
      </c>
      <c r="C20" s="18">
        <v>1260437577</v>
      </c>
      <c r="D20" s="18">
        <v>66417</v>
      </c>
      <c r="E20" s="18">
        <f t="shared" si="0"/>
        <v>1260503994</v>
      </c>
      <c r="F20" s="19">
        <f t="shared" si="1"/>
        <v>1.9902</v>
      </c>
      <c r="G20" s="18">
        <v>2508661</v>
      </c>
      <c r="H20" s="20">
        <v>1577.73</v>
      </c>
      <c r="I20" s="18">
        <f t="shared" si="2"/>
        <v>798935</v>
      </c>
      <c r="J20" s="18">
        <f t="shared" si="3"/>
        <v>1590</v>
      </c>
      <c r="K20" s="18"/>
      <c r="L20" s="19"/>
      <c r="M20" s="18"/>
      <c r="N20" s="19"/>
      <c r="O20" s="20"/>
    </row>
    <row r="21" spans="1:15" ht="16.5" x14ac:dyDescent="0.3">
      <c r="A21" s="6" t="s">
        <v>79</v>
      </c>
      <c r="B21" s="6" t="s">
        <v>345</v>
      </c>
      <c r="C21" s="18">
        <v>4664952401</v>
      </c>
      <c r="D21" s="18">
        <v>664198</v>
      </c>
      <c r="E21" s="18">
        <f t="shared" si="0"/>
        <v>4665616599</v>
      </c>
      <c r="F21" s="19">
        <f t="shared" si="1"/>
        <v>0.78391999999999995</v>
      </c>
      <c r="G21" s="18">
        <v>3657461.74</v>
      </c>
      <c r="H21" s="20">
        <v>1307.68</v>
      </c>
      <c r="I21" s="18">
        <f t="shared" si="2"/>
        <v>3567858</v>
      </c>
      <c r="J21" s="18">
        <f t="shared" si="3"/>
        <v>2797</v>
      </c>
      <c r="K21" s="18"/>
      <c r="L21" s="19"/>
      <c r="M21" s="18"/>
      <c r="N21" s="19"/>
      <c r="O21" s="20"/>
    </row>
    <row r="22" spans="1:15" ht="16.5" x14ac:dyDescent="0.3">
      <c r="A22" s="6" t="s">
        <v>80</v>
      </c>
      <c r="B22" s="6" t="s">
        <v>346</v>
      </c>
      <c r="C22" s="18">
        <v>7292017533</v>
      </c>
      <c r="D22" s="18">
        <v>125957</v>
      </c>
      <c r="E22" s="18">
        <f t="shared" si="0"/>
        <v>7292143490</v>
      </c>
      <c r="F22" s="19">
        <f t="shared" si="1"/>
        <v>1.70017</v>
      </c>
      <c r="G22" s="18">
        <v>12397901.710000001</v>
      </c>
      <c r="H22" s="20">
        <v>7690.03</v>
      </c>
      <c r="I22" s="18">
        <f t="shared" si="2"/>
        <v>948259</v>
      </c>
      <c r="J22" s="18">
        <f t="shared" si="3"/>
        <v>1612</v>
      </c>
      <c r="K22" s="18"/>
      <c r="L22" s="19"/>
      <c r="M22" s="18"/>
      <c r="N22" s="19"/>
      <c r="O22" s="20"/>
    </row>
    <row r="23" spans="1:15" ht="16.5" x14ac:dyDescent="0.3">
      <c r="A23" s="6" t="s">
        <v>84</v>
      </c>
      <c r="B23" s="6" t="s">
        <v>350</v>
      </c>
      <c r="C23" s="18">
        <v>5356507868</v>
      </c>
      <c r="D23" s="18">
        <v>7554116</v>
      </c>
      <c r="E23" s="18">
        <f t="shared" si="0"/>
        <v>5364061984</v>
      </c>
      <c r="F23" s="19">
        <f t="shared" si="1"/>
        <v>1.0439799999999999</v>
      </c>
      <c r="G23" s="18">
        <v>5600000</v>
      </c>
      <c r="H23" s="20">
        <v>3650.03</v>
      </c>
      <c r="I23" s="18">
        <f t="shared" si="2"/>
        <v>1469594</v>
      </c>
      <c r="J23" s="18">
        <f t="shared" si="3"/>
        <v>1534</v>
      </c>
      <c r="K23" s="18"/>
      <c r="L23" s="19"/>
      <c r="M23" s="18"/>
      <c r="N23" s="19"/>
      <c r="O23" s="20"/>
    </row>
    <row r="24" spans="1:15" ht="16.5" x14ac:dyDescent="0.3">
      <c r="A24" s="6" t="s">
        <v>83</v>
      </c>
      <c r="B24" s="6" t="s">
        <v>349</v>
      </c>
      <c r="C24" s="18">
        <v>564928455</v>
      </c>
      <c r="D24" s="18">
        <v>12437299</v>
      </c>
      <c r="E24" s="18">
        <f t="shared" si="0"/>
        <v>577365754</v>
      </c>
      <c r="F24" s="19">
        <f t="shared" si="1"/>
        <v>0.90381</v>
      </c>
      <c r="G24" s="18">
        <v>521829.2</v>
      </c>
      <c r="H24" s="20">
        <v>366.95</v>
      </c>
      <c r="I24" s="18">
        <f t="shared" si="2"/>
        <v>1573418</v>
      </c>
      <c r="J24" s="18">
        <f t="shared" si="3"/>
        <v>1422</v>
      </c>
      <c r="K24" s="18"/>
      <c r="L24" s="19"/>
      <c r="M24" s="18"/>
      <c r="N24" s="19"/>
      <c r="O24" s="20"/>
    </row>
    <row r="25" spans="1:15" ht="16.5" x14ac:dyDescent="0.3">
      <c r="A25" s="6" t="s">
        <v>85</v>
      </c>
      <c r="B25" s="6" t="s">
        <v>351</v>
      </c>
      <c r="C25" s="18">
        <v>8133364874</v>
      </c>
      <c r="D25" s="18">
        <v>19374275</v>
      </c>
      <c r="E25" s="18">
        <f t="shared" si="0"/>
        <v>8152739149</v>
      </c>
      <c r="F25" s="19">
        <f t="shared" si="1"/>
        <v>0.90012999999999999</v>
      </c>
      <c r="G25" s="18">
        <v>7338560</v>
      </c>
      <c r="H25" s="20">
        <v>2704.06</v>
      </c>
      <c r="I25" s="18">
        <f t="shared" si="2"/>
        <v>3014999</v>
      </c>
      <c r="J25" s="18">
        <f t="shared" si="3"/>
        <v>2714</v>
      </c>
      <c r="K25" s="18"/>
      <c r="L25" s="19"/>
      <c r="M25" s="18"/>
      <c r="N25" s="19"/>
      <c r="O25" s="20"/>
    </row>
    <row r="26" spans="1:15" ht="16.5" x14ac:dyDescent="0.3">
      <c r="A26" s="6" t="s">
        <v>87</v>
      </c>
      <c r="B26" s="6" t="s">
        <v>353</v>
      </c>
      <c r="C26" s="18">
        <v>148889648</v>
      </c>
      <c r="D26" s="18">
        <v>42917336</v>
      </c>
      <c r="E26" s="18">
        <f t="shared" si="0"/>
        <v>191806984</v>
      </c>
      <c r="F26" s="19">
        <f t="shared" si="1"/>
        <v>1.8921600000000001</v>
      </c>
      <c r="G26" s="18">
        <v>362929.35</v>
      </c>
      <c r="H26" s="20">
        <v>512.48</v>
      </c>
      <c r="I26" s="18">
        <f t="shared" si="2"/>
        <v>374272</v>
      </c>
      <c r="J26" s="18">
        <f t="shared" si="3"/>
        <v>708</v>
      </c>
      <c r="K26" s="18"/>
      <c r="L26" s="19"/>
      <c r="M26" s="18"/>
      <c r="N26" s="19"/>
      <c r="O26" s="20"/>
    </row>
    <row r="27" spans="1:15" ht="16.5" x14ac:dyDescent="0.3">
      <c r="A27" s="6" t="s">
        <v>86</v>
      </c>
      <c r="B27" s="6" t="s">
        <v>352</v>
      </c>
      <c r="C27" s="18">
        <v>697276845</v>
      </c>
      <c r="D27" s="18">
        <v>77424753</v>
      </c>
      <c r="E27" s="18">
        <f t="shared" si="0"/>
        <v>774701598</v>
      </c>
      <c r="F27" s="19">
        <f t="shared" si="1"/>
        <v>0.92444999999999999</v>
      </c>
      <c r="G27" s="18">
        <v>716171.37</v>
      </c>
      <c r="H27" s="20">
        <v>3507.35</v>
      </c>
      <c r="I27" s="18">
        <f t="shared" si="2"/>
        <v>220879</v>
      </c>
      <c r="J27" s="18">
        <f t="shared" si="3"/>
        <v>204</v>
      </c>
      <c r="K27" s="18"/>
      <c r="L27" s="19"/>
      <c r="M27" s="18"/>
      <c r="N27" s="19"/>
      <c r="O27" s="20"/>
    </row>
    <row r="28" spans="1:15" ht="16.5" x14ac:dyDescent="0.3">
      <c r="A28" s="6" t="s">
        <v>12</v>
      </c>
      <c r="B28" s="6" t="s">
        <v>13</v>
      </c>
      <c r="C28" s="18">
        <v>29222369356</v>
      </c>
      <c r="D28" s="18">
        <v>19456</v>
      </c>
      <c r="E28" s="18">
        <f t="shared" si="0"/>
        <v>29222388812</v>
      </c>
      <c r="F28" s="19">
        <f t="shared" si="1"/>
        <v>1.78545</v>
      </c>
      <c r="G28" s="18">
        <v>52175000</v>
      </c>
      <c r="H28" s="20">
        <v>22734.16</v>
      </c>
      <c r="I28" s="18">
        <f t="shared" si="2"/>
        <v>1285396</v>
      </c>
      <c r="J28" s="18">
        <f t="shared" si="3"/>
        <v>2295</v>
      </c>
      <c r="K28" s="18"/>
      <c r="L28" s="19"/>
      <c r="M28" s="18"/>
      <c r="N28" s="19"/>
      <c r="O28" s="20"/>
    </row>
    <row r="29" spans="1:15" ht="16.5" x14ac:dyDescent="0.3">
      <c r="A29" s="6" t="s">
        <v>14</v>
      </c>
      <c r="B29" s="6" t="s">
        <v>15</v>
      </c>
      <c r="C29" s="18">
        <v>2470868617</v>
      </c>
      <c r="D29" s="18">
        <v>5996380</v>
      </c>
      <c r="E29" s="18">
        <f t="shared" si="0"/>
        <v>2476864997</v>
      </c>
      <c r="F29" s="19">
        <f t="shared" si="1"/>
        <v>1.6452199999999999</v>
      </c>
      <c r="G29" s="18">
        <v>4075000</v>
      </c>
      <c r="H29" s="20">
        <v>2013.15</v>
      </c>
      <c r="I29" s="18">
        <f t="shared" si="2"/>
        <v>1230343</v>
      </c>
      <c r="J29" s="18">
        <f t="shared" si="3"/>
        <v>2024</v>
      </c>
      <c r="K29" s="18"/>
      <c r="L29" s="19"/>
      <c r="M29" s="18"/>
      <c r="N29" s="19"/>
      <c r="O29" s="20"/>
    </row>
    <row r="30" spans="1:15" ht="16.5" x14ac:dyDescent="0.3">
      <c r="A30" s="6" t="s">
        <v>91</v>
      </c>
      <c r="B30" s="6" t="s">
        <v>567</v>
      </c>
      <c r="C30" s="18">
        <v>2002965504</v>
      </c>
      <c r="D30" s="18">
        <v>1322229</v>
      </c>
      <c r="E30" s="18">
        <f t="shared" si="0"/>
        <v>2004287733</v>
      </c>
      <c r="F30" s="19">
        <f t="shared" si="1"/>
        <v>1.31477</v>
      </c>
      <c r="G30" s="18">
        <v>2635172</v>
      </c>
      <c r="H30" s="20">
        <v>1658.46</v>
      </c>
      <c r="I30" s="18">
        <f t="shared" si="2"/>
        <v>1208523</v>
      </c>
      <c r="J30" s="18">
        <f t="shared" si="3"/>
        <v>1589</v>
      </c>
      <c r="K30" s="18"/>
      <c r="L30" s="19"/>
      <c r="M30" s="18"/>
      <c r="N30" s="19"/>
      <c r="O30" s="20"/>
    </row>
    <row r="31" spans="1:15" ht="16.5" x14ac:dyDescent="0.3">
      <c r="A31" s="6" t="s">
        <v>93</v>
      </c>
      <c r="B31" s="6" t="s">
        <v>358</v>
      </c>
      <c r="C31" s="18">
        <v>230852423</v>
      </c>
      <c r="D31" s="18">
        <v>3631625</v>
      </c>
      <c r="E31" s="18">
        <f t="shared" si="0"/>
        <v>234484048</v>
      </c>
      <c r="F31" s="19">
        <f t="shared" si="1"/>
        <v>1.7908299999999999</v>
      </c>
      <c r="G31" s="18">
        <v>419920</v>
      </c>
      <c r="H31" s="20">
        <v>204.58</v>
      </c>
      <c r="I31" s="18">
        <f t="shared" si="2"/>
        <v>1146173</v>
      </c>
      <c r="J31" s="18">
        <f t="shared" si="3"/>
        <v>2053</v>
      </c>
      <c r="K31" s="18"/>
      <c r="L31" s="19"/>
      <c r="M31" s="18"/>
      <c r="N31" s="19"/>
      <c r="O31" s="20"/>
    </row>
    <row r="32" spans="1:15" ht="16.5" x14ac:dyDescent="0.3">
      <c r="A32" s="6" t="s">
        <v>88</v>
      </c>
      <c r="B32" s="6" t="s">
        <v>354</v>
      </c>
      <c r="C32" s="18">
        <v>4390466282</v>
      </c>
      <c r="D32" s="18">
        <v>26502466</v>
      </c>
      <c r="E32" s="18">
        <f t="shared" si="0"/>
        <v>4416968748</v>
      </c>
      <c r="F32" s="19">
        <f t="shared" si="1"/>
        <v>1.9521999999999999</v>
      </c>
      <c r="G32" s="18">
        <v>8622793</v>
      </c>
      <c r="H32" s="20">
        <v>3136.85</v>
      </c>
      <c r="I32" s="18">
        <f t="shared" si="2"/>
        <v>1408091</v>
      </c>
      <c r="J32" s="18">
        <f t="shared" si="3"/>
        <v>2749</v>
      </c>
      <c r="K32" s="18"/>
      <c r="L32" s="19"/>
      <c r="M32" s="18"/>
      <c r="N32" s="19"/>
      <c r="O32" s="20"/>
    </row>
    <row r="33" spans="1:15" ht="16.5" x14ac:dyDescent="0.3">
      <c r="A33" s="6" t="s">
        <v>16</v>
      </c>
      <c r="B33" s="6" t="s">
        <v>17</v>
      </c>
      <c r="C33" s="18">
        <v>26750225225</v>
      </c>
      <c r="D33" s="18">
        <v>150225</v>
      </c>
      <c r="E33" s="18">
        <f t="shared" si="0"/>
        <v>26750375450</v>
      </c>
      <c r="F33" s="19">
        <f t="shared" si="1"/>
        <v>1.60372</v>
      </c>
      <c r="G33" s="18">
        <v>42900000</v>
      </c>
      <c r="H33" s="20">
        <v>25157.24</v>
      </c>
      <c r="I33" s="18">
        <f t="shared" si="2"/>
        <v>1063327</v>
      </c>
      <c r="J33" s="18">
        <f t="shared" si="3"/>
        <v>1705</v>
      </c>
      <c r="K33" s="18"/>
      <c r="L33" s="19"/>
      <c r="M33" s="18"/>
      <c r="N33" s="19"/>
      <c r="O33" s="20"/>
    </row>
    <row r="34" spans="1:15" ht="16.5" x14ac:dyDescent="0.3">
      <c r="A34" s="6" t="s">
        <v>89</v>
      </c>
      <c r="B34" s="6" t="s">
        <v>355</v>
      </c>
      <c r="C34" s="18">
        <v>9300165351</v>
      </c>
      <c r="D34" s="18">
        <v>4576928</v>
      </c>
      <c r="E34" s="18">
        <f t="shared" si="0"/>
        <v>9304742279</v>
      </c>
      <c r="F34" s="19">
        <f t="shared" si="1"/>
        <v>1.9011800000000001</v>
      </c>
      <c r="G34" s="18">
        <v>17690000</v>
      </c>
      <c r="H34" s="20">
        <v>7424.26</v>
      </c>
      <c r="I34" s="18">
        <f t="shared" si="2"/>
        <v>1253289</v>
      </c>
      <c r="J34" s="18">
        <f t="shared" si="3"/>
        <v>2383</v>
      </c>
      <c r="K34" s="18"/>
      <c r="L34" s="19"/>
      <c r="M34" s="18"/>
      <c r="N34" s="19"/>
      <c r="O34" s="20"/>
    </row>
    <row r="35" spans="1:15" ht="16.5" x14ac:dyDescent="0.3">
      <c r="A35" s="6" t="s">
        <v>90</v>
      </c>
      <c r="B35" s="6" t="s">
        <v>356</v>
      </c>
      <c r="C35" s="18">
        <v>16556400174</v>
      </c>
      <c r="D35" s="18">
        <v>35503911</v>
      </c>
      <c r="E35" s="18">
        <f t="shared" si="0"/>
        <v>16591904085</v>
      </c>
      <c r="F35" s="19">
        <f t="shared" si="1"/>
        <v>1.6996199999999999</v>
      </c>
      <c r="G35" s="18">
        <v>28200000</v>
      </c>
      <c r="H35" s="20">
        <v>12870.9</v>
      </c>
      <c r="I35" s="18">
        <f t="shared" si="2"/>
        <v>1289102</v>
      </c>
      <c r="J35" s="18">
        <f t="shared" si="3"/>
        <v>2191</v>
      </c>
      <c r="K35" s="18"/>
      <c r="L35" s="19"/>
      <c r="M35" s="18"/>
      <c r="N35" s="19"/>
      <c r="O35" s="20"/>
    </row>
    <row r="36" spans="1:15" ht="16.5" x14ac:dyDescent="0.3">
      <c r="A36" s="6" t="s">
        <v>92</v>
      </c>
      <c r="B36" s="6" t="s">
        <v>357</v>
      </c>
      <c r="C36" s="18">
        <v>6321097312</v>
      </c>
      <c r="D36" s="18">
        <v>327435</v>
      </c>
      <c r="E36" s="18">
        <f t="shared" si="0"/>
        <v>6321424747</v>
      </c>
      <c r="F36" s="19">
        <f t="shared" si="1"/>
        <v>1.43224</v>
      </c>
      <c r="G36" s="18">
        <v>9053791</v>
      </c>
      <c r="H36" s="20">
        <v>3725.18</v>
      </c>
      <c r="I36" s="18">
        <f t="shared" si="2"/>
        <v>1696945</v>
      </c>
      <c r="J36" s="18">
        <f t="shared" si="3"/>
        <v>2430</v>
      </c>
      <c r="K36" s="18"/>
      <c r="L36" s="19"/>
      <c r="M36" s="18"/>
      <c r="N36" s="19"/>
      <c r="O36" s="20"/>
    </row>
    <row r="37" spans="1:15" ht="16.5" x14ac:dyDescent="0.3">
      <c r="A37" s="6" t="s">
        <v>95</v>
      </c>
      <c r="B37" s="6" t="s">
        <v>359</v>
      </c>
      <c r="C37" s="18">
        <v>796469790</v>
      </c>
      <c r="D37" s="18">
        <v>819072</v>
      </c>
      <c r="E37" s="18">
        <f t="shared" si="0"/>
        <v>797288862</v>
      </c>
      <c r="F37" s="19">
        <f t="shared" si="1"/>
        <v>1.37767</v>
      </c>
      <c r="G37" s="18">
        <v>1098400</v>
      </c>
      <c r="H37" s="20">
        <v>393.37</v>
      </c>
      <c r="I37" s="18">
        <f t="shared" si="2"/>
        <v>2026817</v>
      </c>
      <c r="J37" s="18">
        <f t="shared" si="3"/>
        <v>2792</v>
      </c>
      <c r="K37" s="18"/>
      <c r="L37" s="19"/>
      <c r="M37" s="18"/>
      <c r="N37" s="19"/>
      <c r="O37" s="20"/>
    </row>
    <row r="38" spans="1:15" ht="16.5" x14ac:dyDescent="0.3">
      <c r="A38" s="6" t="s">
        <v>580</v>
      </c>
      <c r="B38" s="6" t="s">
        <v>581</v>
      </c>
      <c r="C38" s="18">
        <v>204613021</v>
      </c>
      <c r="D38" s="18">
        <v>0</v>
      </c>
      <c r="E38" s="18">
        <f t="shared" si="0"/>
        <v>204613021</v>
      </c>
      <c r="F38" s="19">
        <f t="shared" si="1"/>
        <v>0</v>
      </c>
      <c r="G38" s="18">
        <v>0</v>
      </c>
      <c r="H38" s="20">
        <v>332.8</v>
      </c>
      <c r="I38" s="18">
        <f t="shared" si="2"/>
        <v>614823</v>
      </c>
      <c r="J38" s="18">
        <f t="shared" si="3"/>
        <v>0</v>
      </c>
      <c r="K38" s="18"/>
      <c r="L38" s="19"/>
      <c r="M38" s="18"/>
      <c r="N38" s="19"/>
      <c r="O38" s="20"/>
    </row>
    <row r="39" spans="1:15" ht="16.5" x14ac:dyDescent="0.3">
      <c r="A39" s="6" t="s">
        <v>98</v>
      </c>
      <c r="B39" s="6" t="s">
        <v>362</v>
      </c>
      <c r="C39" s="18">
        <v>7651004387</v>
      </c>
      <c r="D39" s="18">
        <v>45888706</v>
      </c>
      <c r="E39" s="18">
        <f t="shared" si="0"/>
        <v>7696893093</v>
      </c>
      <c r="F39" s="19">
        <f t="shared" si="1"/>
        <v>1.9793700000000001</v>
      </c>
      <c r="G39" s="18">
        <v>15235033</v>
      </c>
      <c r="H39" s="20">
        <v>6488.47</v>
      </c>
      <c r="I39" s="18">
        <f t="shared" si="2"/>
        <v>1186242</v>
      </c>
      <c r="J39" s="18">
        <f t="shared" si="3"/>
        <v>2348</v>
      </c>
      <c r="K39" s="18"/>
      <c r="L39" s="19"/>
      <c r="M39" s="18"/>
      <c r="N39" s="19"/>
      <c r="O39" s="20"/>
    </row>
    <row r="40" spans="1:15" ht="16.5" x14ac:dyDescent="0.3">
      <c r="A40" s="6" t="s">
        <v>96</v>
      </c>
      <c r="B40" s="6" t="s">
        <v>360</v>
      </c>
      <c r="C40" s="18">
        <v>691859955</v>
      </c>
      <c r="D40" s="18">
        <v>86471275</v>
      </c>
      <c r="E40" s="18">
        <f t="shared" si="0"/>
        <v>778331230</v>
      </c>
      <c r="F40" s="19">
        <f t="shared" si="1"/>
        <v>1.9979</v>
      </c>
      <c r="G40" s="18">
        <v>1555030</v>
      </c>
      <c r="H40" s="20">
        <v>688.56</v>
      </c>
      <c r="I40" s="18">
        <f t="shared" si="2"/>
        <v>1130375</v>
      </c>
      <c r="J40" s="18">
        <f t="shared" si="3"/>
        <v>2258</v>
      </c>
      <c r="K40" s="18"/>
      <c r="L40" s="19"/>
      <c r="M40" s="18"/>
      <c r="N40" s="19"/>
      <c r="O40" s="20"/>
    </row>
    <row r="41" spans="1:15" ht="16.5" x14ac:dyDescent="0.3">
      <c r="A41" s="6" t="s">
        <v>99</v>
      </c>
      <c r="B41" s="6" t="s">
        <v>363</v>
      </c>
      <c r="C41" s="18">
        <v>1645944589</v>
      </c>
      <c r="D41" s="18">
        <v>65260990</v>
      </c>
      <c r="E41" s="18">
        <f t="shared" si="0"/>
        <v>1711205579</v>
      </c>
      <c r="F41" s="19">
        <f t="shared" si="1"/>
        <v>1.6216600000000001</v>
      </c>
      <c r="G41" s="18">
        <v>2775000</v>
      </c>
      <c r="H41" s="20">
        <v>1429.93</v>
      </c>
      <c r="I41" s="18">
        <f t="shared" si="2"/>
        <v>1196706</v>
      </c>
      <c r="J41" s="18">
        <f t="shared" si="3"/>
        <v>1941</v>
      </c>
      <c r="K41" s="18"/>
      <c r="L41" s="19"/>
      <c r="M41" s="18"/>
      <c r="N41" s="19"/>
      <c r="O41" s="20"/>
    </row>
    <row r="42" spans="1:15" ht="16.5" x14ac:dyDescent="0.3">
      <c r="A42" s="6" t="s">
        <v>100</v>
      </c>
      <c r="B42" s="6" t="s">
        <v>364</v>
      </c>
      <c r="C42" s="18">
        <v>2024364842</v>
      </c>
      <c r="D42" s="18">
        <v>77081823</v>
      </c>
      <c r="E42" s="18">
        <f t="shared" si="0"/>
        <v>2101446665</v>
      </c>
      <c r="F42" s="19">
        <f t="shared" si="1"/>
        <v>1.2691300000000001</v>
      </c>
      <c r="G42" s="18">
        <v>2667016</v>
      </c>
      <c r="H42" s="20">
        <v>1045.22</v>
      </c>
      <c r="I42" s="18">
        <f t="shared" si="2"/>
        <v>2010530</v>
      </c>
      <c r="J42" s="18">
        <f t="shared" si="3"/>
        <v>2552</v>
      </c>
      <c r="K42" s="18"/>
      <c r="L42" s="19"/>
      <c r="M42" s="18"/>
      <c r="N42" s="19"/>
      <c r="O42" s="20"/>
    </row>
    <row r="43" spans="1:15" ht="16.5" x14ac:dyDescent="0.3">
      <c r="A43" s="6" t="s">
        <v>97</v>
      </c>
      <c r="B43" s="6" t="s">
        <v>361</v>
      </c>
      <c r="C43" s="18">
        <v>2843449697</v>
      </c>
      <c r="D43" s="18">
        <v>65613526</v>
      </c>
      <c r="E43" s="18">
        <f t="shared" si="0"/>
        <v>2909063223</v>
      </c>
      <c r="F43" s="19">
        <f t="shared" si="1"/>
        <v>2.0968900000000001</v>
      </c>
      <c r="G43" s="18">
        <v>6100000</v>
      </c>
      <c r="H43" s="20">
        <v>2458.39</v>
      </c>
      <c r="I43" s="18">
        <f t="shared" si="2"/>
        <v>1183320</v>
      </c>
      <c r="J43" s="18">
        <f t="shared" si="3"/>
        <v>2481</v>
      </c>
      <c r="K43" s="18"/>
      <c r="L43" s="19"/>
      <c r="M43" s="18"/>
      <c r="N43" s="19"/>
      <c r="O43" s="20"/>
    </row>
    <row r="44" spans="1:15" ht="16.5" x14ac:dyDescent="0.3">
      <c r="A44" s="6" t="s">
        <v>101</v>
      </c>
      <c r="B44" s="6" t="s">
        <v>365</v>
      </c>
      <c r="C44" s="18">
        <v>3763228430</v>
      </c>
      <c r="D44" s="18">
        <v>98554904</v>
      </c>
      <c r="E44" s="18">
        <f t="shared" si="0"/>
        <v>3861783334</v>
      </c>
      <c r="F44" s="19">
        <f t="shared" si="1"/>
        <v>1.81263</v>
      </c>
      <c r="G44" s="18">
        <v>7000000</v>
      </c>
      <c r="H44" s="20">
        <v>4965.4399999999996</v>
      </c>
      <c r="I44" s="18">
        <f t="shared" si="2"/>
        <v>777732</v>
      </c>
      <c r="J44" s="18">
        <f t="shared" si="3"/>
        <v>1410</v>
      </c>
      <c r="K44" s="18"/>
      <c r="L44" s="19"/>
      <c r="M44" s="18"/>
      <c r="N44" s="19"/>
      <c r="O44" s="20"/>
    </row>
    <row r="45" spans="1:15" ht="16.5" x14ac:dyDescent="0.3">
      <c r="A45" s="6" t="s">
        <v>105</v>
      </c>
      <c r="B45" s="6" t="s">
        <v>369</v>
      </c>
      <c r="C45" s="18">
        <v>693758894</v>
      </c>
      <c r="D45" s="18">
        <v>0</v>
      </c>
      <c r="E45" s="18">
        <f t="shared" si="0"/>
        <v>693758894</v>
      </c>
      <c r="F45" s="19">
        <f t="shared" si="1"/>
        <v>1.01471</v>
      </c>
      <c r="G45" s="18">
        <v>703964</v>
      </c>
      <c r="H45" s="20">
        <v>250.11</v>
      </c>
      <c r="I45" s="18">
        <f t="shared" si="2"/>
        <v>2773815</v>
      </c>
      <c r="J45" s="18">
        <f t="shared" si="3"/>
        <v>2815</v>
      </c>
      <c r="K45" s="18"/>
      <c r="L45" s="19"/>
      <c r="M45" s="18"/>
      <c r="N45" s="19"/>
      <c r="O45" s="20"/>
    </row>
    <row r="46" spans="1:15" ht="16.5" x14ac:dyDescent="0.3">
      <c r="A46" s="6" t="s">
        <v>102</v>
      </c>
      <c r="B46" s="6" t="s">
        <v>366</v>
      </c>
      <c r="C46" s="18">
        <v>186423573</v>
      </c>
      <c r="D46" s="18">
        <v>10002</v>
      </c>
      <c r="E46" s="18">
        <f t="shared" si="0"/>
        <v>186433575</v>
      </c>
      <c r="F46" s="19">
        <f t="shared" si="1"/>
        <v>1.69157</v>
      </c>
      <c r="G46" s="18">
        <v>315366</v>
      </c>
      <c r="H46" s="20">
        <v>777.64</v>
      </c>
      <c r="I46" s="18">
        <f t="shared" si="2"/>
        <v>239743</v>
      </c>
      <c r="J46" s="18">
        <f t="shared" si="3"/>
        <v>406</v>
      </c>
      <c r="K46" s="18"/>
      <c r="L46" s="19"/>
      <c r="M46" s="18"/>
      <c r="N46" s="19"/>
      <c r="O46" s="20"/>
    </row>
    <row r="47" spans="1:15" ht="16.5" x14ac:dyDescent="0.3">
      <c r="A47" s="6" t="s">
        <v>106</v>
      </c>
      <c r="B47" s="6" t="s">
        <v>370</v>
      </c>
      <c r="C47" s="18">
        <v>86236018</v>
      </c>
      <c r="D47" s="18">
        <v>0</v>
      </c>
      <c r="E47" s="18">
        <f t="shared" si="0"/>
        <v>86236018</v>
      </c>
      <c r="F47" s="19">
        <f t="shared" si="1"/>
        <v>1.4714400000000001</v>
      </c>
      <c r="G47" s="18">
        <v>126891</v>
      </c>
      <c r="H47" s="20">
        <v>46.37</v>
      </c>
      <c r="I47" s="18">
        <f t="shared" si="2"/>
        <v>1859737</v>
      </c>
      <c r="J47" s="18">
        <f t="shared" si="3"/>
        <v>2736</v>
      </c>
      <c r="K47" s="18"/>
      <c r="L47" s="19"/>
      <c r="M47" s="18"/>
      <c r="N47" s="19"/>
      <c r="O47" s="20"/>
    </row>
    <row r="48" spans="1:15" ht="16.5" x14ac:dyDescent="0.3">
      <c r="A48" s="6" t="s">
        <v>104</v>
      </c>
      <c r="B48" s="6" t="s">
        <v>368</v>
      </c>
      <c r="C48" s="18">
        <v>6620208281</v>
      </c>
      <c r="D48" s="18">
        <v>0</v>
      </c>
      <c r="E48" s="18">
        <f t="shared" si="0"/>
        <v>6620208281</v>
      </c>
      <c r="F48" s="19">
        <f t="shared" si="1"/>
        <v>1.75251</v>
      </c>
      <c r="G48" s="18">
        <v>11602000</v>
      </c>
      <c r="H48" s="20">
        <v>6030.7</v>
      </c>
      <c r="I48" s="18">
        <f t="shared" si="2"/>
        <v>1097751</v>
      </c>
      <c r="J48" s="18">
        <f t="shared" si="3"/>
        <v>1924</v>
      </c>
      <c r="K48" s="18"/>
      <c r="L48" s="19"/>
      <c r="M48" s="18"/>
      <c r="N48" s="19"/>
      <c r="O48" s="20"/>
    </row>
    <row r="49" spans="1:15" ht="16.5" x14ac:dyDescent="0.3">
      <c r="A49" s="6" t="s">
        <v>103</v>
      </c>
      <c r="B49" s="6" t="s">
        <v>367</v>
      </c>
      <c r="C49" s="18">
        <v>87012267</v>
      </c>
      <c r="D49" s="18">
        <v>0</v>
      </c>
      <c r="E49" s="18">
        <f t="shared" si="0"/>
        <v>87012267</v>
      </c>
      <c r="F49" s="19">
        <f t="shared" si="1"/>
        <v>2.0112100000000002</v>
      </c>
      <c r="G49" s="18">
        <v>175000</v>
      </c>
      <c r="H49" s="20">
        <v>93.19</v>
      </c>
      <c r="I49" s="18">
        <f t="shared" si="2"/>
        <v>933708</v>
      </c>
      <c r="J49" s="18">
        <f t="shared" si="3"/>
        <v>1878</v>
      </c>
      <c r="K49" s="18"/>
      <c r="L49" s="19"/>
      <c r="M49" s="18"/>
      <c r="N49" s="19"/>
      <c r="O49" s="20"/>
    </row>
    <row r="50" spans="1:15" ht="16.5" x14ac:dyDescent="0.3">
      <c r="A50" s="6" t="s">
        <v>18</v>
      </c>
      <c r="B50" s="6" t="s">
        <v>19</v>
      </c>
      <c r="C50" s="18">
        <v>252685924</v>
      </c>
      <c r="D50" s="18">
        <v>0</v>
      </c>
      <c r="E50" s="18">
        <f t="shared" si="0"/>
        <v>252685924</v>
      </c>
      <c r="F50" s="19">
        <f t="shared" si="1"/>
        <v>2.6053600000000001</v>
      </c>
      <c r="G50" s="18">
        <v>658338.81999999995</v>
      </c>
      <c r="H50" s="20">
        <v>245.45</v>
      </c>
      <c r="I50" s="18">
        <f t="shared" si="2"/>
        <v>1029480</v>
      </c>
      <c r="J50" s="18">
        <f t="shared" si="3"/>
        <v>2682</v>
      </c>
      <c r="K50" s="18"/>
      <c r="L50" s="19"/>
      <c r="M50" s="18"/>
      <c r="N50" s="19"/>
      <c r="O50" s="20"/>
    </row>
    <row r="51" spans="1:15" ht="16.5" x14ac:dyDescent="0.3">
      <c r="A51" s="6" t="s">
        <v>107</v>
      </c>
      <c r="B51" s="6" t="s">
        <v>371</v>
      </c>
      <c r="C51" s="18">
        <v>23357972</v>
      </c>
      <c r="D51" s="18">
        <v>564029</v>
      </c>
      <c r="E51" s="18">
        <f t="shared" si="0"/>
        <v>23922001</v>
      </c>
      <c r="F51" s="19">
        <f t="shared" si="1"/>
        <v>0.76602999999999999</v>
      </c>
      <c r="G51" s="18">
        <v>18325</v>
      </c>
      <c r="H51" s="20">
        <v>73</v>
      </c>
      <c r="I51" s="18">
        <f t="shared" si="2"/>
        <v>327699</v>
      </c>
      <c r="J51" s="18">
        <f t="shared" si="3"/>
        <v>251</v>
      </c>
      <c r="K51" s="18"/>
      <c r="L51" s="19"/>
      <c r="M51" s="18"/>
      <c r="N51" s="19"/>
      <c r="O51" s="20"/>
    </row>
    <row r="52" spans="1:15" ht="16.5" x14ac:dyDescent="0.3">
      <c r="A52" s="6" t="s">
        <v>108</v>
      </c>
      <c r="B52" s="6" t="s">
        <v>372</v>
      </c>
      <c r="C52" s="18">
        <v>161568694</v>
      </c>
      <c r="D52" s="18">
        <v>7871547</v>
      </c>
      <c r="E52" s="18">
        <f t="shared" si="0"/>
        <v>169440241</v>
      </c>
      <c r="F52" s="19">
        <f t="shared" si="1"/>
        <v>1.20987</v>
      </c>
      <c r="G52" s="18">
        <v>205000</v>
      </c>
      <c r="H52" s="20">
        <v>264.52</v>
      </c>
      <c r="I52" s="18">
        <f t="shared" si="2"/>
        <v>640557</v>
      </c>
      <c r="J52" s="18">
        <f t="shared" si="3"/>
        <v>775</v>
      </c>
      <c r="K52" s="18"/>
      <c r="L52" s="19"/>
      <c r="M52" s="18"/>
      <c r="N52" s="19"/>
      <c r="O52" s="20"/>
    </row>
    <row r="53" spans="1:15" ht="16.5" x14ac:dyDescent="0.3">
      <c r="A53" s="6" t="s">
        <v>110</v>
      </c>
      <c r="B53" s="6" t="s">
        <v>374</v>
      </c>
      <c r="C53" s="18">
        <v>147698544</v>
      </c>
      <c r="D53" s="18">
        <v>18963395</v>
      </c>
      <c r="E53" s="18">
        <f t="shared" si="0"/>
        <v>166661939</v>
      </c>
      <c r="F53" s="19">
        <f t="shared" si="1"/>
        <v>0</v>
      </c>
      <c r="G53" s="18">
        <v>0</v>
      </c>
      <c r="H53" s="20">
        <v>71.62</v>
      </c>
      <c r="I53" s="18">
        <f t="shared" si="2"/>
        <v>2327031</v>
      </c>
      <c r="J53" s="18">
        <f t="shared" si="3"/>
        <v>0</v>
      </c>
      <c r="K53" s="18"/>
      <c r="L53" s="19"/>
      <c r="M53" s="18"/>
      <c r="N53" s="19"/>
      <c r="O53" s="20"/>
    </row>
    <row r="54" spans="1:15" ht="16.5" x14ac:dyDescent="0.3">
      <c r="A54" s="6" t="s">
        <v>111</v>
      </c>
      <c r="B54" s="6" t="s">
        <v>375</v>
      </c>
      <c r="C54" s="18">
        <v>88207758</v>
      </c>
      <c r="D54" s="18">
        <v>2090509</v>
      </c>
      <c r="E54" s="18">
        <f t="shared" si="0"/>
        <v>90298267</v>
      </c>
      <c r="F54" s="19">
        <f t="shared" si="1"/>
        <v>1.43967</v>
      </c>
      <c r="G54" s="18">
        <v>130000</v>
      </c>
      <c r="H54" s="20">
        <v>219.49</v>
      </c>
      <c r="I54" s="18">
        <f t="shared" si="2"/>
        <v>411400</v>
      </c>
      <c r="J54" s="18">
        <f t="shared" si="3"/>
        <v>592</v>
      </c>
      <c r="K54" s="18"/>
      <c r="L54" s="19"/>
      <c r="M54" s="18"/>
      <c r="N54" s="19"/>
      <c r="O54" s="20"/>
    </row>
    <row r="55" spans="1:15" ht="16.5" x14ac:dyDescent="0.3">
      <c r="A55" s="6" t="s">
        <v>109</v>
      </c>
      <c r="B55" s="6" t="s">
        <v>373</v>
      </c>
      <c r="C55" s="18">
        <v>395482183</v>
      </c>
      <c r="D55" s="18">
        <v>8063406</v>
      </c>
      <c r="E55" s="18">
        <f t="shared" si="0"/>
        <v>403545589</v>
      </c>
      <c r="F55" s="19">
        <f t="shared" si="1"/>
        <v>1.2266300000000001</v>
      </c>
      <c r="G55" s="18">
        <v>495000</v>
      </c>
      <c r="H55" s="20">
        <v>352.16</v>
      </c>
      <c r="I55" s="18">
        <f t="shared" si="2"/>
        <v>1145915</v>
      </c>
      <c r="J55" s="18">
        <f t="shared" si="3"/>
        <v>1406</v>
      </c>
      <c r="K55" s="18"/>
      <c r="L55" s="19"/>
      <c r="M55" s="18"/>
      <c r="N55" s="19"/>
      <c r="O55" s="20"/>
    </row>
    <row r="56" spans="1:15" ht="16.5" x14ac:dyDescent="0.3">
      <c r="A56" s="6" t="s">
        <v>112</v>
      </c>
      <c r="B56" s="6" t="s">
        <v>376</v>
      </c>
      <c r="C56" s="18">
        <v>12068386999</v>
      </c>
      <c r="D56" s="18">
        <v>0</v>
      </c>
      <c r="E56" s="18">
        <f t="shared" si="0"/>
        <v>12068386999</v>
      </c>
      <c r="F56" s="19">
        <f t="shared" si="1"/>
        <v>1.7815099999999999</v>
      </c>
      <c r="G56" s="18">
        <v>21500000</v>
      </c>
      <c r="H56" s="20">
        <v>18395.09</v>
      </c>
      <c r="I56" s="18">
        <f t="shared" si="2"/>
        <v>656066</v>
      </c>
      <c r="J56" s="18">
        <f t="shared" si="3"/>
        <v>1169</v>
      </c>
      <c r="K56" s="18"/>
      <c r="L56" s="19"/>
      <c r="M56" s="18"/>
      <c r="N56" s="19"/>
      <c r="O56" s="20"/>
    </row>
    <row r="57" spans="1:15" ht="16.5" x14ac:dyDescent="0.3">
      <c r="A57" s="6" t="s">
        <v>113</v>
      </c>
      <c r="B57" s="6" t="s">
        <v>377</v>
      </c>
      <c r="C57" s="18">
        <v>1458413306</v>
      </c>
      <c r="D57" s="18">
        <v>0</v>
      </c>
      <c r="E57" s="18">
        <f t="shared" si="0"/>
        <v>1458413306</v>
      </c>
      <c r="F57" s="19">
        <f t="shared" si="1"/>
        <v>1.3782099999999999</v>
      </c>
      <c r="G57" s="18">
        <v>2010000</v>
      </c>
      <c r="H57" s="20">
        <v>2061.4299999999998</v>
      </c>
      <c r="I57" s="18">
        <f t="shared" si="2"/>
        <v>707477</v>
      </c>
      <c r="J57" s="18">
        <f t="shared" si="3"/>
        <v>975</v>
      </c>
      <c r="K57" s="18"/>
      <c r="L57" s="19"/>
      <c r="M57" s="18"/>
      <c r="N57" s="19"/>
      <c r="O57" s="20"/>
    </row>
    <row r="58" spans="1:15" ht="16.5" x14ac:dyDescent="0.3">
      <c r="A58" s="6" t="s">
        <v>582</v>
      </c>
      <c r="B58" s="6" t="s">
        <v>583</v>
      </c>
      <c r="C58" s="18">
        <v>37215784</v>
      </c>
      <c r="D58" s="18">
        <v>0</v>
      </c>
      <c r="E58" s="18">
        <f t="shared" si="0"/>
        <v>37215784</v>
      </c>
      <c r="F58" s="19">
        <f t="shared" si="1"/>
        <v>0</v>
      </c>
      <c r="G58" s="18">
        <v>0</v>
      </c>
      <c r="H58" s="20">
        <v>17.559999999999999</v>
      </c>
      <c r="I58" s="18">
        <f t="shared" si="2"/>
        <v>2119350</v>
      </c>
      <c r="J58" s="18">
        <f t="shared" si="3"/>
        <v>0</v>
      </c>
      <c r="K58" s="18"/>
      <c r="L58" s="19"/>
      <c r="M58" s="18"/>
      <c r="N58" s="19"/>
      <c r="O58" s="20"/>
    </row>
    <row r="59" spans="1:15" ht="16.5" x14ac:dyDescent="0.3">
      <c r="A59" s="6" t="s">
        <v>114</v>
      </c>
      <c r="B59" s="6" t="s">
        <v>378</v>
      </c>
      <c r="C59" s="18">
        <v>77844587</v>
      </c>
      <c r="D59" s="18">
        <v>0</v>
      </c>
      <c r="E59" s="18">
        <f t="shared" si="0"/>
        <v>77844587</v>
      </c>
      <c r="F59" s="19">
        <f t="shared" si="1"/>
        <v>1.22038</v>
      </c>
      <c r="G59" s="18">
        <v>95000</v>
      </c>
      <c r="H59" s="20">
        <v>41</v>
      </c>
      <c r="I59" s="18">
        <f t="shared" si="2"/>
        <v>1898648</v>
      </c>
      <c r="J59" s="18">
        <f t="shared" si="3"/>
        <v>2317</v>
      </c>
      <c r="K59" s="18"/>
      <c r="L59" s="19"/>
      <c r="M59" s="18"/>
      <c r="N59" s="19"/>
      <c r="O59" s="20"/>
    </row>
    <row r="60" spans="1:15" ht="16.5" x14ac:dyDescent="0.3">
      <c r="A60" s="6" t="s">
        <v>116</v>
      </c>
      <c r="B60" s="6" t="s">
        <v>379</v>
      </c>
      <c r="C60" s="18">
        <v>526169507</v>
      </c>
      <c r="D60" s="18">
        <v>413189</v>
      </c>
      <c r="E60" s="18">
        <f t="shared" si="0"/>
        <v>526582696</v>
      </c>
      <c r="F60" s="19">
        <f t="shared" si="1"/>
        <v>2.0509599999999999</v>
      </c>
      <c r="G60" s="18">
        <v>1080000</v>
      </c>
      <c r="H60" s="20">
        <v>348.77</v>
      </c>
      <c r="I60" s="18">
        <f t="shared" si="2"/>
        <v>1509828</v>
      </c>
      <c r="J60" s="18">
        <f t="shared" si="3"/>
        <v>3097</v>
      </c>
      <c r="K60" s="18"/>
      <c r="L60" s="19"/>
      <c r="M60" s="18"/>
      <c r="N60" s="19"/>
      <c r="O60" s="20"/>
    </row>
    <row r="61" spans="1:15" ht="16.5" x14ac:dyDescent="0.3">
      <c r="A61" s="6" t="s">
        <v>118</v>
      </c>
      <c r="B61" s="6" t="s">
        <v>381</v>
      </c>
      <c r="C61" s="18">
        <v>926244121</v>
      </c>
      <c r="D61" s="18">
        <v>0</v>
      </c>
      <c r="E61" s="18">
        <f t="shared" si="0"/>
        <v>926244121</v>
      </c>
      <c r="F61" s="19">
        <f t="shared" si="1"/>
        <v>2.4102100000000002</v>
      </c>
      <c r="G61" s="18">
        <v>2232443</v>
      </c>
      <c r="H61" s="20">
        <v>2404.84</v>
      </c>
      <c r="I61" s="18">
        <f t="shared" si="2"/>
        <v>385158</v>
      </c>
      <c r="J61" s="18">
        <f t="shared" si="3"/>
        <v>928</v>
      </c>
      <c r="K61" s="18"/>
      <c r="L61" s="19"/>
      <c r="M61" s="18"/>
      <c r="N61" s="19"/>
      <c r="O61" s="20"/>
    </row>
    <row r="62" spans="1:15" ht="16.5" x14ac:dyDescent="0.3">
      <c r="A62" s="6" t="s">
        <v>123</v>
      </c>
      <c r="B62" s="6" t="s">
        <v>385</v>
      </c>
      <c r="C62" s="18">
        <v>7170681079</v>
      </c>
      <c r="D62" s="18">
        <v>0</v>
      </c>
      <c r="E62" s="18">
        <f t="shared" si="0"/>
        <v>7170681079</v>
      </c>
      <c r="F62" s="19">
        <f t="shared" si="1"/>
        <v>1.1657200000000001</v>
      </c>
      <c r="G62" s="18">
        <v>8359000</v>
      </c>
      <c r="H62" s="20">
        <v>3145.94</v>
      </c>
      <c r="I62" s="18">
        <f t="shared" si="2"/>
        <v>2279345</v>
      </c>
      <c r="J62" s="18">
        <f t="shared" si="3"/>
        <v>2657</v>
      </c>
      <c r="K62" s="18"/>
      <c r="L62" s="19"/>
      <c r="M62" s="18"/>
      <c r="N62" s="19"/>
      <c r="O62" s="20"/>
    </row>
    <row r="63" spans="1:15" ht="16.5" x14ac:dyDescent="0.3">
      <c r="A63" s="6" t="s">
        <v>20</v>
      </c>
      <c r="B63" s="6" t="s">
        <v>21</v>
      </c>
      <c r="C63" s="18">
        <v>586942476</v>
      </c>
      <c r="D63" s="18">
        <v>0</v>
      </c>
      <c r="E63" s="18">
        <f t="shared" si="0"/>
        <v>586942476</v>
      </c>
      <c r="F63" s="19">
        <f t="shared" si="1"/>
        <v>2.14622</v>
      </c>
      <c r="G63" s="18">
        <v>1259710</v>
      </c>
      <c r="H63" s="20">
        <v>897.32</v>
      </c>
      <c r="I63" s="18">
        <f t="shared" si="2"/>
        <v>654106</v>
      </c>
      <c r="J63" s="18">
        <f t="shared" si="3"/>
        <v>1404</v>
      </c>
      <c r="K63" s="18"/>
      <c r="L63" s="19"/>
      <c r="M63" s="18"/>
      <c r="N63" s="19"/>
      <c r="O63" s="20"/>
    </row>
    <row r="64" spans="1:15" ht="16.5" x14ac:dyDescent="0.3">
      <c r="A64" s="6" t="s">
        <v>119</v>
      </c>
      <c r="B64" s="6" t="s">
        <v>568</v>
      </c>
      <c r="C64" s="18">
        <v>269404237</v>
      </c>
      <c r="D64" s="18">
        <v>0</v>
      </c>
      <c r="E64" s="18">
        <f t="shared" si="0"/>
        <v>269404237</v>
      </c>
      <c r="F64" s="19">
        <f t="shared" si="1"/>
        <v>1.30148</v>
      </c>
      <c r="G64" s="18">
        <v>350624</v>
      </c>
      <c r="H64" s="20">
        <v>218.09</v>
      </c>
      <c r="I64" s="18">
        <f t="shared" si="2"/>
        <v>1235289</v>
      </c>
      <c r="J64" s="18">
        <f t="shared" si="3"/>
        <v>1608</v>
      </c>
      <c r="K64" s="18"/>
      <c r="L64" s="19"/>
      <c r="M64" s="18"/>
      <c r="N64" s="19"/>
      <c r="O64" s="20"/>
    </row>
    <row r="65" spans="1:15" ht="16.5" x14ac:dyDescent="0.3">
      <c r="A65" s="6" t="s">
        <v>117</v>
      </c>
      <c r="B65" s="6" t="s">
        <v>380</v>
      </c>
      <c r="C65" s="18">
        <v>289131228</v>
      </c>
      <c r="D65" s="18">
        <v>0</v>
      </c>
      <c r="E65" s="18">
        <f t="shared" si="0"/>
        <v>289131228</v>
      </c>
      <c r="F65" s="19">
        <f t="shared" si="1"/>
        <v>2.2930799999999998</v>
      </c>
      <c r="G65" s="18">
        <v>663000</v>
      </c>
      <c r="H65" s="20">
        <v>552.16</v>
      </c>
      <c r="I65" s="18">
        <f t="shared" si="2"/>
        <v>523637</v>
      </c>
      <c r="J65" s="18">
        <f t="shared" si="3"/>
        <v>1201</v>
      </c>
      <c r="K65" s="18"/>
      <c r="L65" s="19"/>
      <c r="M65" s="18"/>
      <c r="N65" s="19"/>
      <c r="O65" s="20"/>
    </row>
    <row r="66" spans="1:15" ht="16.5" x14ac:dyDescent="0.3">
      <c r="A66" s="6" t="s">
        <v>120</v>
      </c>
      <c r="B66" s="6" t="s">
        <v>382</v>
      </c>
      <c r="C66" s="18">
        <v>940795865</v>
      </c>
      <c r="D66" s="18">
        <v>0</v>
      </c>
      <c r="E66" s="18">
        <f t="shared" si="0"/>
        <v>940795865</v>
      </c>
      <c r="F66" s="19">
        <f t="shared" si="1"/>
        <v>1.45621</v>
      </c>
      <c r="G66" s="18">
        <v>1370000</v>
      </c>
      <c r="H66" s="20">
        <v>1750.88</v>
      </c>
      <c r="I66" s="18">
        <f t="shared" si="2"/>
        <v>537327</v>
      </c>
      <c r="J66" s="18">
        <f t="shared" si="3"/>
        <v>782</v>
      </c>
      <c r="K66" s="18"/>
      <c r="L66" s="19"/>
      <c r="M66" s="18"/>
      <c r="N66" s="19"/>
      <c r="O66" s="20"/>
    </row>
    <row r="67" spans="1:15" ht="16.5" x14ac:dyDescent="0.3">
      <c r="A67" s="6" t="s">
        <v>121</v>
      </c>
      <c r="B67" s="6" t="s">
        <v>383</v>
      </c>
      <c r="C67" s="18">
        <v>5536697863</v>
      </c>
      <c r="D67" s="18">
        <v>0</v>
      </c>
      <c r="E67" s="18">
        <f t="shared" si="0"/>
        <v>5536697863</v>
      </c>
      <c r="F67" s="19">
        <f t="shared" si="1"/>
        <v>1.3859600000000001</v>
      </c>
      <c r="G67" s="18">
        <v>7673631.8200000003</v>
      </c>
      <c r="H67" s="20">
        <v>8755.6299999999992</v>
      </c>
      <c r="I67" s="18">
        <f t="shared" si="2"/>
        <v>632359</v>
      </c>
      <c r="J67" s="18">
        <f t="shared" si="3"/>
        <v>876</v>
      </c>
      <c r="K67" s="18"/>
      <c r="L67" s="19"/>
      <c r="M67" s="18"/>
      <c r="N67" s="19"/>
      <c r="O67" s="20"/>
    </row>
    <row r="68" spans="1:15" ht="16.5" x14ac:dyDescent="0.3">
      <c r="A68" s="6" t="s">
        <v>124</v>
      </c>
      <c r="B68" s="6" t="s">
        <v>386</v>
      </c>
      <c r="C68" s="18">
        <v>1234595907</v>
      </c>
      <c r="D68" s="18">
        <v>0</v>
      </c>
      <c r="E68" s="18">
        <f t="shared" ref="E68:E131" si="4">C68+D68</f>
        <v>1234595907</v>
      </c>
      <c r="F68" s="19">
        <f t="shared" ref="F68:F131" si="5">ROUND((G68/E68)*1000,5)</f>
        <v>1.6232</v>
      </c>
      <c r="G68" s="18">
        <v>2004000</v>
      </c>
      <c r="H68" s="20">
        <v>2616.41</v>
      </c>
      <c r="I68" s="18">
        <f t="shared" ref="I68:I131" si="6">ROUND(E68/H68,0)</f>
        <v>471866</v>
      </c>
      <c r="J68" s="18">
        <f t="shared" ref="J68:J131" si="7">ROUND(G68/H68,0)</f>
        <v>766</v>
      </c>
      <c r="K68" s="18"/>
      <c r="L68" s="19"/>
      <c r="M68" s="18"/>
      <c r="N68" s="19"/>
      <c r="O68" s="20"/>
    </row>
    <row r="69" spans="1:15" ht="16.5" x14ac:dyDescent="0.3">
      <c r="A69" s="6" t="s">
        <v>122</v>
      </c>
      <c r="B69" s="6" t="s">
        <v>384</v>
      </c>
      <c r="C69" s="18">
        <v>134771971</v>
      </c>
      <c r="D69" s="18">
        <v>0</v>
      </c>
      <c r="E69" s="18">
        <f t="shared" si="4"/>
        <v>134771971</v>
      </c>
      <c r="F69" s="19">
        <f t="shared" si="5"/>
        <v>1.9551499999999999</v>
      </c>
      <c r="G69" s="18">
        <v>263500</v>
      </c>
      <c r="H69" s="20">
        <v>142.27000000000001</v>
      </c>
      <c r="I69" s="18">
        <f t="shared" si="6"/>
        <v>947297</v>
      </c>
      <c r="J69" s="18">
        <f t="shared" si="7"/>
        <v>1852</v>
      </c>
      <c r="K69" s="18"/>
      <c r="L69" s="19"/>
      <c r="M69" s="18"/>
      <c r="N69" s="19"/>
      <c r="O69" s="20"/>
    </row>
    <row r="70" spans="1:15" ht="16.5" x14ac:dyDescent="0.3">
      <c r="A70" s="6" t="s">
        <v>125</v>
      </c>
      <c r="B70" s="6" t="s">
        <v>387</v>
      </c>
      <c r="C70" s="18">
        <v>364495853</v>
      </c>
      <c r="D70" s="18">
        <v>27793</v>
      </c>
      <c r="E70" s="18">
        <f t="shared" si="4"/>
        <v>364523646</v>
      </c>
      <c r="F70" s="19">
        <f t="shared" si="5"/>
        <v>1.9790700000000001</v>
      </c>
      <c r="G70" s="18">
        <v>721419</v>
      </c>
      <c r="H70" s="20">
        <v>690.07</v>
      </c>
      <c r="I70" s="18">
        <f t="shared" si="6"/>
        <v>528242</v>
      </c>
      <c r="J70" s="18">
        <f t="shared" si="7"/>
        <v>1045</v>
      </c>
      <c r="K70" s="18"/>
      <c r="L70" s="19"/>
      <c r="M70" s="18"/>
      <c r="N70" s="19"/>
      <c r="O70" s="20"/>
    </row>
    <row r="71" spans="1:15" ht="16.5" x14ac:dyDescent="0.3">
      <c r="A71" s="6" t="s">
        <v>128</v>
      </c>
      <c r="B71" s="6" t="s">
        <v>390</v>
      </c>
      <c r="C71" s="18">
        <v>2138136219</v>
      </c>
      <c r="D71" s="18">
        <v>12992765</v>
      </c>
      <c r="E71" s="18">
        <f t="shared" si="4"/>
        <v>2151128984</v>
      </c>
      <c r="F71" s="19">
        <f t="shared" si="5"/>
        <v>2.4427500000000002</v>
      </c>
      <c r="G71" s="18">
        <v>5254669.7</v>
      </c>
      <c r="H71" s="20">
        <v>3223.93</v>
      </c>
      <c r="I71" s="18">
        <f t="shared" si="6"/>
        <v>667238</v>
      </c>
      <c r="J71" s="18">
        <f t="shared" si="7"/>
        <v>1630</v>
      </c>
      <c r="K71" s="18"/>
      <c r="L71" s="19"/>
      <c r="M71" s="18"/>
      <c r="N71" s="19"/>
      <c r="O71" s="20"/>
    </row>
    <row r="72" spans="1:15" ht="16.5" x14ac:dyDescent="0.3">
      <c r="A72" s="6" t="s">
        <v>129</v>
      </c>
      <c r="B72" s="6" t="s">
        <v>391</v>
      </c>
      <c r="C72" s="18">
        <v>995387052</v>
      </c>
      <c r="D72" s="18">
        <v>33887675</v>
      </c>
      <c r="E72" s="18">
        <f t="shared" si="4"/>
        <v>1029274727</v>
      </c>
      <c r="F72" s="19">
        <f t="shared" si="5"/>
        <v>2.5</v>
      </c>
      <c r="G72" s="18">
        <v>2573187</v>
      </c>
      <c r="H72" s="20">
        <v>1599.55</v>
      </c>
      <c r="I72" s="18">
        <f t="shared" si="6"/>
        <v>643478</v>
      </c>
      <c r="J72" s="18">
        <f t="shared" si="7"/>
        <v>1609</v>
      </c>
      <c r="K72" s="18"/>
      <c r="L72" s="19"/>
      <c r="M72" s="18"/>
      <c r="N72" s="19"/>
      <c r="O72" s="20"/>
    </row>
    <row r="73" spans="1:15" ht="16.5" x14ac:dyDescent="0.3">
      <c r="A73" s="6" t="s">
        <v>130</v>
      </c>
      <c r="B73" s="6" t="s">
        <v>392</v>
      </c>
      <c r="C73" s="18">
        <v>3587155512</v>
      </c>
      <c r="D73" s="18">
        <v>16403052</v>
      </c>
      <c r="E73" s="18">
        <f t="shared" si="4"/>
        <v>3603558564</v>
      </c>
      <c r="F73" s="19">
        <f t="shared" si="5"/>
        <v>0.59075</v>
      </c>
      <c r="G73" s="18">
        <v>2128790</v>
      </c>
      <c r="H73" s="20">
        <v>712.37</v>
      </c>
      <c r="I73" s="18">
        <f t="shared" si="6"/>
        <v>5058549</v>
      </c>
      <c r="J73" s="18">
        <f t="shared" si="7"/>
        <v>2988</v>
      </c>
      <c r="K73" s="18"/>
      <c r="L73" s="19"/>
      <c r="M73" s="18"/>
      <c r="N73" s="19"/>
      <c r="O73" s="20"/>
    </row>
    <row r="74" spans="1:15" ht="16.5" x14ac:dyDescent="0.3">
      <c r="A74" s="6" t="s">
        <v>131</v>
      </c>
      <c r="B74" s="6" t="s">
        <v>569</v>
      </c>
      <c r="C74" s="18">
        <v>482566284</v>
      </c>
      <c r="D74" s="18">
        <v>5705645</v>
      </c>
      <c r="E74" s="18">
        <f t="shared" si="4"/>
        <v>488271929</v>
      </c>
      <c r="F74" s="19">
        <f t="shared" si="5"/>
        <v>1.7951299999999999</v>
      </c>
      <c r="G74" s="18">
        <v>876511.3</v>
      </c>
      <c r="H74" s="20">
        <v>424.55</v>
      </c>
      <c r="I74" s="18">
        <f t="shared" si="6"/>
        <v>1150093</v>
      </c>
      <c r="J74" s="18">
        <f t="shared" si="7"/>
        <v>2065</v>
      </c>
      <c r="K74" s="18"/>
      <c r="L74" s="19"/>
      <c r="M74" s="18"/>
      <c r="N74" s="19"/>
      <c r="O74" s="20"/>
    </row>
    <row r="75" spans="1:15" ht="16.5" x14ac:dyDescent="0.3">
      <c r="A75" s="6" t="s">
        <v>126</v>
      </c>
      <c r="B75" s="6" t="s">
        <v>388</v>
      </c>
      <c r="C75" s="18">
        <v>1202759015</v>
      </c>
      <c r="D75" s="18">
        <v>55976790</v>
      </c>
      <c r="E75" s="18">
        <f t="shared" si="4"/>
        <v>1258735805</v>
      </c>
      <c r="F75" s="19">
        <f t="shared" si="5"/>
        <v>2.0223399999999998</v>
      </c>
      <c r="G75" s="18">
        <v>2545586</v>
      </c>
      <c r="H75" s="20">
        <v>1423.3</v>
      </c>
      <c r="I75" s="18">
        <f t="shared" si="6"/>
        <v>884378</v>
      </c>
      <c r="J75" s="18">
        <f t="shared" si="7"/>
        <v>1789</v>
      </c>
      <c r="K75" s="18"/>
      <c r="L75" s="19"/>
      <c r="M75" s="18"/>
      <c r="N75" s="19"/>
      <c r="O75" s="20"/>
    </row>
    <row r="76" spans="1:15" ht="16.5" x14ac:dyDescent="0.3">
      <c r="A76" s="6" t="s">
        <v>132</v>
      </c>
      <c r="B76" s="6" t="s">
        <v>393</v>
      </c>
      <c r="C76" s="18">
        <v>1429633716</v>
      </c>
      <c r="D76" s="18">
        <v>38608476</v>
      </c>
      <c r="E76" s="18">
        <f t="shared" si="4"/>
        <v>1468242192</v>
      </c>
      <c r="F76" s="19">
        <f t="shared" si="5"/>
        <v>2.0664400000000001</v>
      </c>
      <c r="G76" s="18">
        <v>3034031</v>
      </c>
      <c r="H76" s="20">
        <v>1473.74</v>
      </c>
      <c r="I76" s="18">
        <f t="shared" si="6"/>
        <v>996269</v>
      </c>
      <c r="J76" s="18">
        <f t="shared" si="7"/>
        <v>2059</v>
      </c>
      <c r="K76" s="18"/>
      <c r="L76" s="19"/>
      <c r="M76" s="18"/>
      <c r="N76" s="19"/>
      <c r="O76" s="20"/>
    </row>
    <row r="77" spans="1:15" ht="16.5" x14ac:dyDescent="0.3">
      <c r="A77" s="6" t="s">
        <v>133</v>
      </c>
      <c r="B77" s="6" t="s">
        <v>394</v>
      </c>
      <c r="C77" s="18">
        <v>14579097</v>
      </c>
      <c r="D77" s="18">
        <v>5469550</v>
      </c>
      <c r="E77" s="18">
        <f t="shared" si="4"/>
        <v>20048647</v>
      </c>
      <c r="F77" s="19">
        <f t="shared" si="5"/>
        <v>1.80402</v>
      </c>
      <c r="G77" s="18">
        <v>36168.26</v>
      </c>
      <c r="H77" s="20">
        <v>170.17</v>
      </c>
      <c r="I77" s="18">
        <f t="shared" si="6"/>
        <v>117815</v>
      </c>
      <c r="J77" s="18">
        <f t="shared" si="7"/>
        <v>213</v>
      </c>
      <c r="K77" s="18"/>
      <c r="L77" s="19"/>
      <c r="M77" s="18"/>
      <c r="N77" s="19"/>
      <c r="O77" s="20"/>
    </row>
    <row r="78" spans="1:15" ht="16.5" x14ac:dyDescent="0.3">
      <c r="A78" s="6" t="s">
        <v>134</v>
      </c>
      <c r="B78" s="6" t="s">
        <v>395</v>
      </c>
      <c r="C78" s="18">
        <v>174647530</v>
      </c>
      <c r="D78" s="18">
        <v>83506833</v>
      </c>
      <c r="E78" s="18">
        <f t="shared" si="4"/>
        <v>258154363</v>
      </c>
      <c r="F78" s="19">
        <f t="shared" si="5"/>
        <v>1.32212</v>
      </c>
      <c r="G78" s="18">
        <v>341311</v>
      </c>
      <c r="H78" s="20">
        <v>185.1</v>
      </c>
      <c r="I78" s="18">
        <f t="shared" si="6"/>
        <v>1394675</v>
      </c>
      <c r="J78" s="18">
        <f t="shared" si="7"/>
        <v>1844</v>
      </c>
      <c r="K78" s="18"/>
      <c r="L78" s="19"/>
      <c r="M78" s="18"/>
      <c r="N78" s="19"/>
      <c r="O78" s="20"/>
    </row>
    <row r="79" spans="1:15" ht="16.5" x14ac:dyDescent="0.3">
      <c r="A79" s="6" t="s">
        <v>135</v>
      </c>
      <c r="B79" s="6" t="s">
        <v>396</v>
      </c>
      <c r="C79" s="18">
        <v>301111228</v>
      </c>
      <c r="D79" s="18">
        <v>14517799</v>
      </c>
      <c r="E79" s="18">
        <f t="shared" si="4"/>
        <v>315629027</v>
      </c>
      <c r="F79" s="19">
        <f t="shared" si="5"/>
        <v>1.98664</v>
      </c>
      <c r="G79" s="18">
        <v>627040.11</v>
      </c>
      <c r="H79" s="20">
        <v>284.89999999999998</v>
      </c>
      <c r="I79" s="18">
        <f t="shared" si="6"/>
        <v>1107859</v>
      </c>
      <c r="J79" s="18">
        <f t="shared" si="7"/>
        <v>2201</v>
      </c>
      <c r="K79" s="18"/>
      <c r="L79" s="19"/>
      <c r="M79" s="18"/>
      <c r="N79" s="19"/>
      <c r="O79" s="20"/>
    </row>
    <row r="80" spans="1:15" ht="16.5" x14ac:dyDescent="0.3">
      <c r="A80" s="6" t="s">
        <v>136</v>
      </c>
      <c r="B80" s="6" t="s">
        <v>397</v>
      </c>
      <c r="C80" s="18">
        <v>85741724</v>
      </c>
      <c r="D80" s="18">
        <v>1460039</v>
      </c>
      <c r="E80" s="18">
        <f t="shared" si="4"/>
        <v>87201763</v>
      </c>
      <c r="F80" s="19">
        <f t="shared" si="5"/>
        <v>0.91740999999999995</v>
      </c>
      <c r="G80" s="18">
        <v>80000</v>
      </c>
      <c r="H80" s="20">
        <v>82.78</v>
      </c>
      <c r="I80" s="18">
        <f t="shared" si="6"/>
        <v>1053416</v>
      </c>
      <c r="J80" s="18">
        <f t="shared" si="7"/>
        <v>966</v>
      </c>
      <c r="K80" s="18"/>
      <c r="L80" s="19"/>
      <c r="M80" s="18"/>
      <c r="N80" s="19"/>
      <c r="O80" s="20"/>
    </row>
    <row r="81" spans="1:15" ht="16.5" x14ac:dyDescent="0.3">
      <c r="A81" s="6" t="s">
        <v>137</v>
      </c>
      <c r="B81" s="6" t="s">
        <v>398</v>
      </c>
      <c r="C81" s="18">
        <v>132426129</v>
      </c>
      <c r="D81" s="18">
        <v>29353954</v>
      </c>
      <c r="E81" s="18">
        <f t="shared" si="4"/>
        <v>161780083</v>
      </c>
      <c r="F81" s="19">
        <f t="shared" si="5"/>
        <v>2.5</v>
      </c>
      <c r="G81" s="18">
        <v>404450</v>
      </c>
      <c r="H81" s="20">
        <v>156.03</v>
      </c>
      <c r="I81" s="18">
        <f t="shared" si="6"/>
        <v>1036852</v>
      </c>
      <c r="J81" s="18">
        <f t="shared" si="7"/>
        <v>2592</v>
      </c>
      <c r="K81" s="18"/>
      <c r="L81" s="19"/>
      <c r="M81" s="18"/>
      <c r="N81" s="19"/>
      <c r="O81" s="20"/>
    </row>
    <row r="82" spans="1:15" ht="16.5" x14ac:dyDescent="0.3">
      <c r="A82" s="6" t="s">
        <v>127</v>
      </c>
      <c r="B82" s="6" t="s">
        <v>389</v>
      </c>
      <c r="C82" s="18">
        <v>1256119729</v>
      </c>
      <c r="D82" s="18">
        <v>27056796</v>
      </c>
      <c r="E82" s="18">
        <f t="shared" si="4"/>
        <v>1283176525</v>
      </c>
      <c r="F82" s="19">
        <f t="shared" si="5"/>
        <v>1.32544</v>
      </c>
      <c r="G82" s="18">
        <v>1700774.87</v>
      </c>
      <c r="H82" s="20">
        <v>612.74</v>
      </c>
      <c r="I82" s="18">
        <f t="shared" si="6"/>
        <v>2094162</v>
      </c>
      <c r="J82" s="18">
        <f t="shared" si="7"/>
        <v>2776</v>
      </c>
      <c r="K82" s="18"/>
      <c r="L82" s="19"/>
      <c r="M82" s="18"/>
      <c r="N82" s="19"/>
      <c r="O82" s="20"/>
    </row>
    <row r="83" spans="1:15" ht="16.5" x14ac:dyDescent="0.3">
      <c r="A83" s="6" t="s">
        <v>138</v>
      </c>
      <c r="B83" s="6" t="s">
        <v>399</v>
      </c>
      <c r="C83" s="18">
        <v>284348855</v>
      </c>
      <c r="D83" s="18">
        <v>24589860</v>
      </c>
      <c r="E83" s="18">
        <f t="shared" si="4"/>
        <v>308938715</v>
      </c>
      <c r="F83" s="19">
        <f t="shared" si="5"/>
        <v>1.3271200000000001</v>
      </c>
      <c r="G83" s="18">
        <v>410000</v>
      </c>
      <c r="H83" s="20">
        <v>323.89999999999998</v>
      </c>
      <c r="I83" s="18">
        <f t="shared" si="6"/>
        <v>953809</v>
      </c>
      <c r="J83" s="18">
        <f t="shared" si="7"/>
        <v>1266</v>
      </c>
      <c r="K83" s="18"/>
      <c r="L83" s="19"/>
      <c r="M83" s="18"/>
      <c r="N83" s="19"/>
      <c r="O83" s="20"/>
    </row>
    <row r="84" spans="1:15" ht="16.5" x14ac:dyDescent="0.3">
      <c r="A84" s="6" t="s">
        <v>139</v>
      </c>
      <c r="B84" s="6" t="s">
        <v>400</v>
      </c>
      <c r="C84" s="18">
        <v>6184308099</v>
      </c>
      <c r="D84" s="18">
        <v>683346</v>
      </c>
      <c r="E84" s="18">
        <f t="shared" si="4"/>
        <v>6184991445</v>
      </c>
      <c r="F84" s="19">
        <f t="shared" si="5"/>
        <v>1.9159299999999999</v>
      </c>
      <c r="G84" s="18">
        <v>11850000</v>
      </c>
      <c r="H84" s="20">
        <v>5852.78</v>
      </c>
      <c r="I84" s="18">
        <f t="shared" si="6"/>
        <v>1056761</v>
      </c>
      <c r="J84" s="18">
        <f t="shared" si="7"/>
        <v>2025</v>
      </c>
      <c r="K84" s="18"/>
      <c r="L84" s="19"/>
      <c r="M84" s="18"/>
      <c r="N84" s="19"/>
      <c r="O84" s="20"/>
    </row>
    <row r="85" spans="1:15" ht="16.5" x14ac:dyDescent="0.3">
      <c r="A85" s="6" t="s">
        <v>140</v>
      </c>
      <c r="B85" s="6" t="s">
        <v>401</v>
      </c>
      <c r="C85" s="18">
        <v>3598965406</v>
      </c>
      <c r="D85" s="18">
        <v>1790960</v>
      </c>
      <c r="E85" s="18">
        <f t="shared" si="4"/>
        <v>3600756366</v>
      </c>
      <c r="F85" s="19">
        <f t="shared" si="5"/>
        <v>0.69430000000000003</v>
      </c>
      <c r="G85" s="18">
        <v>2500000</v>
      </c>
      <c r="H85" s="20">
        <v>1021.86</v>
      </c>
      <c r="I85" s="18">
        <f t="shared" si="6"/>
        <v>3523728</v>
      </c>
      <c r="J85" s="18">
        <f t="shared" si="7"/>
        <v>2447</v>
      </c>
      <c r="K85" s="18"/>
      <c r="L85" s="19"/>
      <c r="M85" s="18"/>
      <c r="N85" s="19"/>
      <c r="O85" s="20"/>
    </row>
    <row r="86" spans="1:15" ht="16.5" x14ac:dyDescent="0.3">
      <c r="A86" s="6" t="s">
        <v>22</v>
      </c>
      <c r="B86" s="6" t="s">
        <v>23</v>
      </c>
      <c r="C86" s="18">
        <v>7153042199</v>
      </c>
      <c r="D86" s="18">
        <v>4147437</v>
      </c>
      <c r="E86" s="18">
        <f t="shared" si="4"/>
        <v>7157189636</v>
      </c>
      <c r="F86" s="19">
        <f t="shared" si="5"/>
        <v>0.47504999999999997</v>
      </c>
      <c r="G86" s="18">
        <v>3400000</v>
      </c>
      <c r="H86" s="20">
        <v>1282.49</v>
      </c>
      <c r="I86" s="18">
        <f t="shared" si="6"/>
        <v>5580698</v>
      </c>
      <c r="J86" s="18">
        <f t="shared" si="7"/>
        <v>2651</v>
      </c>
      <c r="K86" s="18"/>
      <c r="L86" s="19"/>
      <c r="M86" s="18"/>
      <c r="N86" s="19"/>
      <c r="O86" s="20"/>
    </row>
    <row r="87" spans="1:15" ht="16.5" x14ac:dyDescent="0.3">
      <c r="A87" s="6" t="s">
        <v>143</v>
      </c>
      <c r="B87" s="6" t="s">
        <v>404</v>
      </c>
      <c r="C87" s="18">
        <v>14000471</v>
      </c>
      <c r="D87" s="18">
        <v>46818297</v>
      </c>
      <c r="E87" s="18">
        <f t="shared" si="4"/>
        <v>60818768</v>
      </c>
      <c r="F87" s="19">
        <f t="shared" si="5"/>
        <v>1.2331700000000001</v>
      </c>
      <c r="G87" s="18">
        <v>75000</v>
      </c>
      <c r="H87" s="20">
        <v>59.1</v>
      </c>
      <c r="I87" s="18">
        <f t="shared" si="6"/>
        <v>1029082</v>
      </c>
      <c r="J87" s="18">
        <f t="shared" si="7"/>
        <v>1269</v>
      </c>
      <c r="K87" s="18"/>
      <c r="L87" s="19"/>
      <c r="M87" s="18"/>
      <c r="N87" s="19"/>
      <c r="O87" s="20"/>
    </row>
    <row r="88" spans="1:15" ht="16.5" x14ac:dyDescent="0.3">
      <c r="A88" s="6" t="s">
        <v>144</v>
      </c>
      <c r="B88" s="6" t="s">
        <v>405</v>
      </c>
      <c r="C88" s="18">
        <v>389943518</v>
      </c>
      <c r="D88" s="18">
        <v>11864023</v>
      </c>
      <c r="E88" s="18">
        <f t="shared" si="4"/>
        <v>401807541</v>
      </c>
      <c r="F88" s="19">
        <f t="shared" si="5"/>
        <v>0.8155</v>
      </c>
      <c r="G88" s="18">
        <v>327673.71999999997</v>
      </c>
      <c r="H88" s="20">
        <v>103.22</v>
      </c>
      <c r="I88" s="18">
        <f t="shared" si="6"/>
        <v>3892730</v>
      </c>
      <c r="J88" s="18">
        <f t="shared" si="7"/>
        <v>3175</v>
      </c>
      <c r="K88" s="18"/>
      <c r="L88" s="19"/>
      <c r="M88" s="18"/>
      <c r="N88" s="19"/>
      <c r="O88" s="20"/>
    </row>
    <row r="89" spans="1:15" ht="16.5" x14ac:dyDescent="0.3">
      <c r="A89" s="6" t="s">
        <v>141</v>
      </c>
      <c r="B89" s="6" t="s">
        <v>402</v>
      </c>
      <c r="C89" s="18">
        <v>533035311</v>
      </c>
      <c r="D89" s="18">
        <v>12846633</v>
      </c>
      <c r="E89" s="18">
        <f t="shared" si="4"/>
        <v>545881944</v>
      </c>
      <c r="F89" s="19">
        <f t="shared" si="5"/>
        <v>1.1368499999999999</v>
      </c>
      <c r="G89" s="18">
        <v>620583.99</v>
      </c>
      <c r="H89" s="20">
        <v>627.55999999999995</v>
      </c>
      <c r="I89" s="18">
        <f t="shared" si="6"/>
        <v>869848</v>
      </c>
      <c r="J89" s="18">
        <f t="shared" si="7"/>
        <v>989</v>
      </c>
      <c r="K89" s="18"/>
      <c r="L89" s="19"/>
      <c r="M89" s="18"/>
      <c r="N89" s="19"/>
      <c r="O89" s="20"/>
    </row>
    <row r="90" spans="1:15" ht="16.5" x14ac:dyDescent="0.3">
      <c r="A90" s="6" t="s">
        <v>142</v>
      </c>
      <c r="B90" s="6" t="s">
        <v>403</v>
      </c>
      <c r="C90" s="18">
        <v>3150081333</v>
      </c>
      <c r="D90" s="18">
        <v>9140070</v>
      </c>
      <c r="E90" s="18">
        <f t="shared" si="4"/>
        <v>3159221403</v>
      </c>
      <c r="F90" s="19">
        <f t="shared" si="5"/>
        <v>0.68159999999999998</v>
      </c>
      <c r="G90" s="18">
        <v>2153336.88</v>
      </c>
      <c r="H90" s="20">
        <v>794.38</v>
      </c>
      <c r="I90" s="18">
        <f t="shared" si="6"/>
        <v>3976965</v>
      </c>
      <c r="J90" s="18">
        <f t="shared" si="7"/>
        <v>2711</v>
      </c>
      <c r="K90" s="18"/>
      <c r="L90" s="19"/>
      <c r="M90" s="18"/>
      <c r="N90" s="19"/>
      <c r="O90" s="20"/>
    </row>
    <row r="91" spans="1:15" ht="16.5" x14ac:dyDescent="0.3">
      <c r="A91" s="6" t="s">
        <v>24</v>
      </c>
      <c r="B91" s="6" t="s">
        <v>25</v>
      </c>
      <c r="C91" s="18">
        <v>4281831332</v>
      </c>
      <c r="D91" s="18">
        <v>3871013</v>
      </c>
      <c r="E91" s="18">
        <f t="shared" si="4"/>
        <v>4285702345</v>
      </c>
      <c r="F91" s="19">
        <f t="shared" si="5"/>
        <v>0.80596000000000001</v>
      </c>
      <c r="G91" s="18">
        <v>3454119.11</v>
      </c>
      <c r="H91" s="20">
        <v>1195.25</v>
      </c>
      <c r="I91" s="18">
        <f t="shared" si="6"/>
        <v>3585612</v>
      </c>
      <c r="J91" s="18">
        <f t="shared" si="7"/>
        <v>2890</v>
      </c>
      <c r="K91" s="18"/>
      <c r="L91" s="19"/>
      <c r="M91" s="18"/>
      <c r="N91" s="19"/>
      <c r="O91" s="20"/>
    </row>
    <row r="92" spans="1:15" ht="16.5" x14ac:dyDescent="0.3">
      <c r="A92" s="6" t="s">
        <v>26</v>
      </c>
      <c r="B92" s="6" t="s">
        <v>27</v>
      </c>
      <c r="C92" s="18">
        <v>307558388011</v>
      </c>
      <c r="D92" s="18">
        <v>437</v>
      </c>
      <c r="E92" s="18">
        <f t="shared" si="4"/>
        <v>307558388448</v>
      </c>
      <c r="F92" s="19">
        <f t="shared" si="5"/>
        <v>0.66947000000000001</v>
      </c>
      <c r="G92" s="18">
        <v>205900000</v>
      </c>
      <c r="H92" s="20">
        <v>54102.01</v>
      </c>
      <c r="I92" s="18">
        <f t="shared" si="6"/>
        <v>5684787</v>
      </c>
      <c r="J92" s="18">
        <f t="shared" si="7"/>
        <v>3806</v>
      </c>
      <c r="K92" s="18"/>
      <c r="L92" s="19"/>
      <c r="M92" s="18"/>
      <c r="N92" s="19"/>
      <c r="O92" s="20"/>
    </row>
    <row r="93" spans="1:15" ht="16.5" x14ac:dyDescent="0.3">
      <c r="A93" s="6" t="s">
        <v>147</v>
      </c>
      <c r="B93" s="6" t="s">
        <v>408</v>
      </c>
      <c r="C93" s="18">
        <v>25404746335</v>
      </c>
      <c r="D93" s="18">
        <v>24826</v>
      </c>
      <c r="E93" s="18">
        <f t="shared" si="4"/>
        <v>25404771161</v>
      </c>
      <c r="F93" s="19">
        <f t="shared" si="5"/>
        <v>1.5351399999999999</v>
      </c>
      <c r="G93" s="18">
        <v>39000000</v>
      </c>
      <c r="H93" s="20">
        <v>22059.26</v>
      </c>
      <c r="I93" s="18">
        <f t="shared" si="6"/>
        <v>1151660</v>
      </c>
      <c r="J93" s="18">
        <f t="shared" si="7"/>
        <v>1768</v>
      </c>
      <c r="K93" s="18"/>
      <c r="L93" s="19"/>
      <c r="M93" s="18"/>
      <c r="N93" s="19"/>
      <c r="O93" s="20"/>
    </row>
    <row r="94" spans="1:15" ht="16.5" x14ac:dyDescent="0.3">
      <c r="A94" s="6" t="s">
        <v>148</v>
      </c>
      <c r="B94" s="6" t="s">
        <v>409</v>
      </c>
      <c r="C94" s="18">
        <v>7373080841</v>
      </c>
      <c r="D94" s="18">
        <v>64840437</v>
      </c>
      <c r="E94" s="18">
        <f t="shared" si="4"/>
        <v>7437921278</v>
      </c>
      <c r="F94" s="19">
        <f t="shared" si="5"/>
        <v>1.5728200000000001</v>
      </c>
      <c r="G94" s="18">
        <v>11698530</v>
      </c>
      <c r="H94" s="20">
        <v>4168.01</v>
      </c>
      <c r="I94" s="18">
        <f t="shared" si="6"/>
        <v>1784526</v>
      </c>
      <c r="J94" s="18">
        <f t="shared" si="7"/>
        <v>2807</v>
      </c>
      <c r="K94" s="18"/>
      <c r="L94" s="19"/>
      <c r="M94" s="18"/>
      <c r="N94" s="19"/>
      <c r="O94" s="20"/>
    </row>
    <row r="95" spans="1:15" ht="16.5" x14ac:dyDescent="0.3">
      <c r="A95" s="6" t="s">
        <v>149</v>
      </c>
      <c r="B95" s="6" t="s">
        <v>410</v>
      </c>
      <c r="C95" s="18">
        <v>22408435338</v>
      </c>
      <c r="D95" s="18">
        <v>0</v>
      </c>
      <c r="E95" s="18">
        <f t="shared" si="4"/>
        <v>22408435338</v>
      </c>
      <c r="F95" s="19">
        <f t="shared" si="5"/>
        <v>0.53551000000000004</v>
      </c>
      <c r="G95" s="18">
        <v>12000000</v>
      </c>
      <c r="H95" s="20">
        <v>4358.16</v>
      </c>
      <c r="I95" s="18">
        <f t="shared" si="6"/>
        <v>5141719</v>
      </c>
      <c r="J95" s="18">
        <f t="shared" si="7"/>
        <v>2753</v>
      </c>
      <c r="K95" s="18"/>
      <c r="L95" s="19"/>
      <c r="M95" s="18"/>
      <c r="N95" s="19"/>
      <c r="O95" s="20"/>
    </row>
    <row r="96" spans="1:15" ht="16.5" x14ac:dyDescent="0.3">
      <c r="A96" s="6" t="s">
        <v>150</v>
      </c>
      <c r="B96" s="6" t="s">
        <v>411</v>
      </c>
      <c r="C96" s="18">
        <v>28712257946</v>
      </c>
      <c r="D96" s="18">
        <v>437</v>
      </c>
      <c r="E96" s="18">
        <f t="shared" si="4"/>
        <v>28712258383</v>
      </c>
      <c r="F96" s="19">
        <f t="shared" si="5"/>
        <v>2.2223299999999999</v>
      </c>
      <c r="G96" s="18">
        <v>63808067</v>
      </c>
      <c r="H96" s="20">
        <v>18497.95</v>
      </c>
      <c r="I96" s="18">
        <f t="shared" si="6"/>
        <v>1552186</v>
      </c>
      <c r="J96" s="18">
        <f t="shared" si="7"/>
        <v>3449</v>
      </c>
      <c r="K96" s="18"/>
      <c r="L96" s="19"/>
      <c r="M96" s="18"/>
      <c r="N96" s="19"/>
      <c r="O96" s="20"/>
    </row>
    <row r="97" spans="1:15" ht="16.5" x14ac:dyDescent="0.3">
      <c r="A97" s="6" t="s">
        <v>151</v>
      </c>
      <c r="B97" s="6" t="s">
        <v>412</v>
      </c>
      <c r="C97" s="18">
        <v>4955119646</v>
      </c>
      <c r="D97" s="18">
        <v>271178</v>
      </c>
      <c r="E97" s="18">
        <f t="shared" si="4"/>
        <v>4955390824</v>
      </c>
      <c r="F97" s="19">
        <f t="shared" si="5"/>
        <v>1.1524799999999999</v>
      </c>
      <c r="G97" s="18">
        <v>5711006</v>
      </c>
      <c r="H97" s="20">
        <v>1500.41</v>
      </c>
      <c r="I97" s="18">
        <f t="shared" si="6"/>
        <v>3302691</v>
      </c>
      <c r="J97" s="18">
        <f t="shared" si="7"/>
        <v>3806</v>
      </c>
      <c r="K97" s="18"/>
      <c r="L97" s="19"/>
      <c r="M97" s="18"/>
      <c r="N97" s="19"/>
      <c r="O97" s="20"/>
    </row>
    <row r="98" spans="1:15" ht="16.5" x14ac:dyDescent="0.3">
      <c r="A98" s="6" t="s">
        <v>160</v>
      </c>
      <c r="B98" s="6" t="s">
        <v>421</v>
      </c>
      <c r="C98" s="18">
        <v>38625569474</v>
      </c>
      <c r="D98" s="18">
        <v>0</v>
      </c>
      <c r="E98" s="18">
        <f t="shared" si="4"/>
        <v>38625569474</v>
      </c>
      <c r="F98" s="19">
        <f t="shared" si="5"/>
        <v>1.06759</v>
      </c>
      <c r="G98" s="18">
        <v>41236226</v>
      </c>
      <c r="H98" s="20">
        <v>15458.11</v>
      </c>
      <c r="I98" s="18">
        <f t="shared" si="6"/>
        <v>2498725</v>
      </c>
      <c r="J98" s="18">
        <f t="shared" si="7"/>
        <v>2668</v>
      </c>
      <c r="K98" s="18"/>
      <c r="L98" s="19"/>
      <c r="M98" s="18"/>
      <c r="N98" s="19"/>
      <c r="O98" s="20"/>
    </row>
    <row r="99" spans="1:15" ht="16.5" x14ac:dyDescent="0.3">
      <c r="A99" s="6" t="s">
        <v>28</v>
      </c>
      <c r="B99" s="6" t="s">
        <v>29</v>
      </c>
      <c r="C99" s="18">
        <v>285511436</v>
      </c>
      <c r="D99" s="18">
        <v>22479921</v>
      </c>
      <c r="E99" s="18">
        <f t="shared" si="4"/>
        <v>307991357</v>
      </c>
      <c r="F99" s="19">
        <f t="shared" si="5"/>
        <v>0.46287</v>
      </c>
      <c r="G99" s="18">
        <v>142561</v>
      </c>
      <c r="H99" s="20">
        <v>51.79</v>
      </c>
      <c r="I99" s="18">
        <f t="shared" si="6"/>
        <v>5946927</v>
      </c>
      <c r="J99" s="18">
        <f t="shared" si="7"/>
        <v>2753</v>
      </c>
      <c r="K99" s="18"/>
      <c r="L99" s="19"/>
      <c r="M99" s="18"/>
      <c r="N99" s="19"/>
      <c r="O99" s="20"/>
    </row>
    <row r="100" spans="1:15" ht="16.5" x14ac:dyDescent="0.3">
      <c r="A100" s="6" t="s">
        <v>152</v>
      </c>
      <c r="B100" s="6" t="s">
        <v>413</v>
      </c>
      <c r="C100" s="18">
        <v>111956419970</v>
      </c>
      <c r="D100" s="18">
        <v>0</v>
      </c>
      <c r="E100" s="18">
        <f t="shared" si="4"/>
        <v>111956419970</v>
      </c>
      <c r="F100" s="19">
        <f t="shared" si="5"/>
        <v>0.62524000000000002</v>
      </c>
      <c r="G100" s="18">
        <v>70000000</v>
      </c>
      <c r="H100" s="20">
        <v>20542.650000000001</v>
      </c>
      <c r="I100" s="18">
        <f t="shared" si="6"/>
        <v>5449950</v>
      </c>
      <c r="J100" s="18">
        <f t="shared" si="7"/>
        <v>3408</v>
      </c>
      <c r="K100" s="18"/>
      <c r="L100" s="19"/>
      <c r="M100" s="18"/>
      <c r="N100" s="19"/>
      <c r="O100" s="20"/>
    </row>
    <row r="101" spans="1:15" ht="16.5" x14ac:dyDescent="0.3">
      <c r="A101" s="6" t="s">
        <v>145</v>
      </c>
      <c r="B101" s="6" t="s">
        <v>406</v>
      </c>
      <c r="C101" s="18">
        <v>5260397439</v>
      </c>
      <c r="D101" s="18">
        <v>0</v>
      </c>
      <c r="E101" s="18">
        <f t="shared" si="4"/>
        <v>5260397439</v>
      </c>
      <c r="F101" s="19">
        <f t="shared" si="5"/>
        <v>1.65387</v>
      </c>
      <c r="G101" s="18">
        <v>8700000</v>
      </c>
      <c r="H101" s="20">
        <v>2842.4</v>
      </c>
      <c r="I101" s="18">
        <f t="shared" si="6"/>
        <v>1850689</v>
      </c>
      <c r="J101" s="18">
        <f t="shared" si="7"/>
        <v>3061</v>
      </c>
      <c r="K101" s="18"/>
      <c r="L101" s="19"/>
      <c r="M101" s="18"/>
      <c r="N101" s="19"/>
      <c r="O101" s="20"/>
    </row>
    <row r="102" spans="1:15" ht="16.5" x14ac:dyDescent="0.3">
      <c r="A102" s="6" t="s">
        <v>153</v>
      </c>
      <c r="B102" s="6" t="s">
        <v>414</v>
      </c>
      <c r="C102" s="18">
        <v>7810344777</v>
      </c>
      <c r="D102" s="18">
        <v>21326198</v>
      </c>
      <c r="E102" s="18">
        <f t="shared" si="4"/>
        <v>7831670975</v>
      </c>
      <c r="F102" s="19">
        <f t="shared" si="5"/>
        <v>1.10961</v>
      </c>
      <c r="G102" s="18">
        <v>8690124</v>
      </c>
      <c r="H102" s="20">
        <v>3313.17</v>
      </c>
      <c r="I102" s="18">
        <f t="shared" si="6"/>
        <v>2363800</v>
      </c>
      <c r="J102" s="18">
        <f t="shared" si="7"/>
        <v>2623</v>
      </c>
      <c r="K102" s="18"/>
      <c r="L102" s="19"/>
      <c r="M102" s="18"/>
      <c r="N102" s="19"/>
      <c r="O102" s="20"/>
    </row>
    <row r="103" spans="1:15" ht="16.5" x14ac:dyDescent="0.3">
      <c r="A103" s="6" t="s">
        <v>146</v>
      </c>
      <c r="B103" s="6" t="s">
        <v>407</v>
      </c>
      <c r="C103" s="18">
        <v>19896418913</v>
      </c>
      <c r="D103" s="18">
        <v>309501</v>
      </c>
      <c r="E103" s="18">
        <f t="shared" si="4"/>
        <v>19896728414</v>
      </c>
      <c r="F103" s="19">
        <f t="shared" si="5"/>
        <v>2.2644500000000001</v>
      </c>
      <c r="G103" s="18">
        <v>45055190</v>
      </c>
      <c r="H103" s="20">
        <v>16883.54</v>
      </c>
      <c r="I103" s="18">
        <f t="shared" si="6"/>
        <v>1178469</v>
      </c>
      <c r="J103" s="18">
        <f t="shared" si="7"/>
        <v>2669</v>
      </c>
      <c r="K103" s="18"/>
      <c r="L103" s="19"/>
      <c r="M103" s="18"/>
      <c r="N103" s="19"/>
      <c r="O103" s="20"/>
    </row>
    <row r="104" spans="1:15" ht="16.5" x14ac:dyDescent="0.3">
      <c r="A104" s="6" t="s">
        <v>154</v>
      </c>
      <c r="B104" s="6" t="s">
        <v>415</v>
      </c>
      <c r="C104" s="18">
        <v>12062849647</v>
      </c>
      <c r="D104" s="18">
        <v>7884171</v>
      </c>
      <c r="E104" s="18">
        <f t="shared" si="4"/>
        <v>12070733818</v>
      </c>
      <c r="F104" s="19">
        <f t="shared" si="5"/>
        <v>1.61588</v>
      </c>
      <c r="G104" s="18">
        <v>19504860</v>
      </c>
      <c r="H104" s="20">
        <v>8947.33</v>
      </c>
      <c r="I104" s="18">
        <f t="shared" si="6"/>
        <v>1349088</v>
      </c>
      <c r="J104" s="18">
        <f t="shared" si="7"/>
        <v>2180</v>
      </c>
      <c r="K104" s="18"/>
      <c r="L104" s="19"/>
      <c r="M104" s="18"/>
      <c r="N104" s="19"/>
      <c r="O104" s="20"/>
    </row>
    <row r="105" spans="1:15" ht="16.5" x14ac:dyDescent="0.3">
      <c r="A105" s="6" t="s">
        <v>155</v>
      </c>
      <c r="B105" s="6" t="s">
        <v>416</v>
      </c>
      <c r="C105" s="18">
        <v>16332701680</v>
      </c>
      <c r="D105" s="18">
        <v>35945191</v>
      </c>
      <c r="E105" s="18">
        <f t="shared" si="4"/>
        <v>16368646871</v>
      </c>
      <c r="F105" s="19">
        <f t="shared" si="5"/>
        <v>1.25759</v>
      </c>
      <c r="G105" s="18">
        <v>20585000</v>
      </c>
      <c r="H105" s="20">
        <v>7182.37</v>
      </c>
      <c r="I105" s="18">
        <f t="shared" si="6"/>
        <v>2279004</v>
      </c>
      <c r="J105" s="18">
        <f t="shared" si="7"/>
        <v>2866</v>
      </c>
      <c r="K105" s="18"/>
      <c r="L105" s="19"/>
      <c r="M105" s="18"/>
      <c r="N105" s="19"/>
      <c r="O105" s="20"/>
    </row>
    <row r="106" spans="1:15" ht="16.5" x14ac:dyDescent="0.3">
      <c r="A106" s="6" t="s">
        <v>156</v>
      </c>
      <c r="B106" s="6" t="s">
        <v>417</v>
      </c>
      <c r="C106" s="18">
        <v>56104175269</v>
      </c>
      <c r="D106" s="18">
        <v>4403468</v>
      </c>
      <c r="E106" s="18">
        <f t="shared" si="4"/>
        <v>56108578737</v>
      </c>
      <c r="F106" s="19">
        <f t="shared" si="5"/>
        <v>1.08718</v>
      </c>
      <c r="G106" s="18">
        <v>61000000</v>
      </c>
      <c r="H106" s="20">
        <v>20871.990000000002</v>
      </c>
      <c r="I106" s="18">
        <f t="shared" si="6"/>
        <v>2688224</v>
      </c>
      <c r="J106" s="18">
        <f t="shared" si="7"/>
        <v>2923</v>
      </c>
      <c r="K106" s="18"/>
      <c r="L106" s="19"/>
      <c r="M106" s="18"/>
      <c r="N106" s="19"/>
      <c r="O106" s="20"/>
    </row>
    <row r="107" spans="1:15" ht="16.5" x14ac:dyDescent="0.3">
      <c r="A107" s="6" t="s">
        <v>157</v>
      </c>
      <c r="B107" s="6" t="s">
        <v>418</v>
      </c>
      <c r="C107" s="18">
        <v>20599730373</v>
      </c>
      <c r="D107" s="18">
        <v>0</v>
      </c>
      <c r="E107" s="18">
        <f t="shared" si="4"/>
        <v>20599730373</v>
      </c>
      <c r="F107" s="19">
        <f t="shared" si="5"/>
        <v>1.2621500000000001</v>
      </c>
      <c r="G107" s="18">
        <v>26000000</v>
      </c>
      <c r="H107" s="20">
        <v>9613.17</v>
      </c>
      <c r="I107" s="18">
        <f t="shared" si="6"/>
        <v>2142866</v>
      </c>
      <c r="J107" s="18">
        <f t="shared" si="7"/>
        <v>2705</v>
      </c>
      <c r="K107" s="18"/>
      <c r="L107" s="19"/>
      <c r="M107" s="18"/>
      <c r="N107" s="19"/>
      <c r="O107" s="20"/>
    </row>
    <row r="108" spans="1:15" ht="16.5" x14ac:dyDescent="0.3">
      <c r="A108" s="6" t="s">
        <v>2</v>
      </c>
      <c r="B108" s="6" t="s">
        <v>3</v>
      </c>
      <c r="C108" s="18">
        <v>110130341542</v>
      </c>
      <c r="D108" s="18">
        <v>183046</v>
      </c>
      <c r="E108" s="18">
        <f t="shared" si="4"/>
        <v>110130524588</v>
      </c>
      <c r="F108" s="19">
        <f t="shared" si="5"/>
        <v>0.77725999999999995</v>
      </c>
      <c r="G108" s="18">
        <v>85600000</v>
      </c>
      <c r="H108" s="20">
        <v>31392.03</v>
      </c>
      <c r="I108" s="18">
        <f t="shared" si="6"/>
        <v>3508232</v>
      </c>
      <c r="J108" s="18">
        <f t="shared" si="7"/>
        <v>2727</v>
      </c>
      <c r="K108" s="18"/>
      <c r="L108" s="19"/>
      <c r="M108" s="18"/>
      <c r="N108" s="19"/>
      <c r="O108" s="20"/>
    </row>
    <row r="109" spans="1:15" ht="16.5" x14ac:dyDescent="0.3">
      <c r="A109" s="6" t="s">
        <v>158</v>
      </c>
      <c r="B109" s="6" t="s">
        <v>419</v>
      </c>
      <c r="C109" s="18">
        <v>42594780828</v>
      </c>
      <c r="D109" s="18">
        <v>389529</v>
      </c>
      <c r="E109" s="18">
        <f t="shared" si="4"/>
        <v>42595170357</v>
      </c>
      <c r="F109" s="19">
        <f t="shared" si="5"/>
        <v>1.7901100000000001</v>
      </c>
      <c r="G109" s="18">
        <v>76250000</v>
      </c>
      <c r="H109" s="20">
        <v>26724.15</v>
      </c>
      <c r="I109" s="18">
        <f t="shared" si="6"/>
        <v>1593883</v>
      </c>
      <c r="J109" s="18">
        <f t="shared" si="7"/>
        <v>2853</v>
      </c>
      <c r="K109" s="18"/>
      <c r="L109" s="19"/>
      <c r="M109" s="18"/>
      <c r="N109" s="19"/>
      <c r="O109" s="20"/>
    </row>
    <row r="110" spans="1:15" ht="16.5" x14ac:dyDescent="0.3">
      <c r="A110" s="6" t="s">
        <v>159</v>
      </c>
      <c r="B110" s="6" t="s">
        <v>420</v>
      </c>
      <c r="C110" s="18">
        <v>56911727908</v>
      </c>
      <c r="D110" s="18">
        <v>269606</v>
      </c>
      <c r="E110" s="18">
        <f t="shared" si="4"/>
        <v>56911997514</v>
      </c>
      <c r="F110" s="19">
        <f t="shared" si="5"/>
        <v>1.09819</v>
      </c>
      <c r="G110" s="18">
        <v>62500000</v>
      </c>
      <c r="H110" s="20">
        <v>23131.85</v>
      </c>
      <c r="I110" s="18">
        <f t="shared" si="6"/>
        <v>2460331</v>
      </c>
      <c r="J110" s="18">
        <f t="shared" si="7"/>
        <v>2702</v>
      </c>
      <c r="K110" s="18"/>
      <c r="L110" s="19"/>
      <c r="M110" s="18"/>
      <c r="N110" s="19"/>
      <c r="O110" s="20"/>
    </row>
    <row r="111" spans="1:15" ht="16.5" x14ac:dyDescent="0.3">
      <c r="A111" s="6" t="s">
        <v>4</v>
      </c>
      <c r="B111" s="6" t="s">
        <v>5</v>
      </c>
      <c r="C111" s="18">
        <v>7324055020</v>
      </c>
      <c r="D111" s="18">
        <v>676901</v>
      </c>
      <c r="E111" s="18">
        <f t="shared" si="4"/>
        <v>7324731921</v>
      </c>
      <c r="F111" s="19">
        <f t="shared" si="5"/>
        <v>1.8919299999999999</v>
      </c>
      <c r="G111" s="18">
        <v>13857884</v>
      </c>
      <c r="H111" s="20">
        <v>4979.9399999999996</v>
      </c>
      <c r="I111" s="18">
        <f t="shared" si="6"/>
        <v>1470847</v>
      </c>
      <c r="J111" s="18">
        <f t="shared" si="7"/>
        <v>2783</v>
      </c>
      <c r="K111" s="18"/>
      <c r="L111" s="19"/>
      <c r="M111" s="18"/>
      <c r="N111" s="19"/>
      <c r="O111" s="20"/>
    </row>
    <row r="112" spans="1:15" ht="16.5" x14ac:dyDescent="0.3">
      <c r="A112" s="6" t="s">
        <v>30</v>
      </c>
      <c r="B112" s="6" t="s">
        <v>31</v>
      </c>
      <c r="C112" s="18">
        <v>12772298163</v>
      </c>
      <c r="D112" s="18">
        <v>976186</v>
      </c>
      <c r="E112" s="18">
        <f t="shared" si="4"/>
        <v>12773274349</v>
      </c>
      <c r="F112" s="19">
        <f t="shared" si="5"/>
        <v>0.80637000000000003</v>
      </c>
      <c r="G112" s="18">
        <v>10300000</v>
      </c>
      <c r="H112" s="20">
        <v>3772.84</v>
      </c>
      <c r="I112" s="18">
        <f t="shared" si="6"/>
        <v>3385586</v>
      </c>
      <c r="J112" s="18">
        <f t="shared" si="7"/>
        <v>2730</v>
      </c>
      <c r="K112" s="18"/>
      <c r="L112" s="19"/>
      <c r="M112" s="18"/>
      <c r="N112" s="19"/>
      <c r="O112" s="20"/>
    </row>
    <row r="113" spans="1:15" ht="16.5" x14ac:dyDescent="0.3">
      <c r="A113" s="6" t="s">
        <v>162</v>
      </c>
      <c r="B113" s="6" t="s">
        <v>423</v>
      </c>
      <c r="C113" s="18">
        <v>12830364650</v>
      </c>
      <c r="D113" s="18">
        <v>4231283</v>
      </c>
      <c r="E113" s="18">
        <f t="shared" si="4"/>
        <v>12834595933</v>
      </c>
      <c r="F113" s="19">
        <f t="shared" si="5"/>
        <v>1.32267</v>
      </c>
      <c r="G113" s="18">
        <v>16975892</v>
      </c>
      <c r="H113" s="20">
        <v>5847.63</v>
      </c>
      <c r="I113" s="18">
        <f t="shared" si="6"/>
        <v>2194837</v>
      </c>
      <c r="J113" s="18">
        <f t="shared" si="7"/>
        <v>2903</v>
      </c>
      <c r="K113" s="18"/>
      <c r="L113" s="19"/>
      <c r="M113" s="18"/>
      <c r="N113" s="19"/>
      <c r="O113" s="20"/>
    </row>
    <row r="114" spans="1:15" ht="16.5" x14ac:dyDescent="0.3">
      <c r="A114" s="6" t="s">
        <v>163</v>
      </c>
      <c r="B114" s="6" t="s">
        <v>424</v>
      </c>
      <c r="C114" s="18">
        <v>13103294359</v>
      </c>
      <c r="D114" s="18">
        <v>14814255</v>
      </c>
      <c r="E114" s="18">
        <f t="shared" si="4"/>
        <v>13118108614</v>
      </c>
      <c r="F114" s="19">
        <f t="shared" si="5"/>
        <v>1.52461</v>
      </c>
      <c r="G114" s="18">
        <v>20000000</v>
      </c>
      <c r="H114" s="20">
        <v>11630.25</v>
      </c>
      <c r="I114" s="18">
        <f t="shared" si="6"/>
        <v>1127930</v>
      </c>
      <c r="J114" s="18">
        <f t="shared" si="7"/>
        <v>1720</v>
      </c>
      <c r="K114" s="18"/>
      <c r="L114" s="19"/>
      <c r="M114" s="18"/>
      <c r="N114" s="19"/>
      <c r="O114" s="20"/>
    </row>
    <row r="115" spans="1:15" ht="16.5" x14ac:dyDescent="0.3">
      <c r="A115" s="6" t="s">
        <v>161</v>
      </c>
      <c r="B115" s="6" t="s">
        <v>422</v>
      </c>
      <c r="C115" s="18">
        <v>13991922167</v>
      </c>
      <c r="D115" s="18">
        <v>10877808</v>
      </c>
      <c r="E115" s="18">
        <f t="shared" si="4"/>
        <v>14002799975</v>
      </c>
      <c r="F115" s="19">
        <f t="shared" si="5"/>
        <v>2.17035</v>
      </c>
      <c r="G115" s="18">
        <v>30390920</v>
      </c>
      <c r="H115" s="20">
        <v>9874.0300000000007</v>
      </c>
      <c r="I115" s="18">
        <f t="shared" si="6"/>
        <v>1418144</v>
      </c>
      <c r="J115" s="18">
        <f t="shared" si="7"/>
        <v>3078</v>
      </c>
      <c r="K115" s="18"/>
      <c r="L115" s="19"/>
      <c r="M115" s="18"/>
      <c r="N115" s="19"/>
      <c r="O115" s="20"/>
    </row>
    <row r="116" spans="1:15" ht="16.5" x14ac:dyDescent="0.3">
      <c r="A116" s="6" t="s">
        <v>164</v>
      </c>
      <c r="B116" s="6" t="s">
        <v>425</v>
      </c>
      <c r="C116" s="18">
        <v>208444694</v>
      </c>
      <c r="D116" s="18">
        <v>11567</v>
      </c>
      <c r="E116" s="18">
        <f t="shared" si="4"/>
        <v>208456261</v>
      </c>
      <c r="F116" s="19">
        <f t="shared" si="5"/>
        <v>0.59965000000000002</v>
      </c>
      <c r="G116" s="18">
        <v>125000</v>
      </c>
      <c r="H116" s="20">
        <v>83.64</v>
      </c>
      <c r="I116" s="18">
        <f t="shared" si="6"/>
        <v>2492303</v>
      </c>
      <c r="J116" s="18">
        <f t="shared" si="7"/>
        <v>1495</v>
      </c>
      <c r="K116" s="18"/>
      <c r="L116" s="19"/>
      <c r="M116" s="18"/>
      <c r="N116" s="19"/>
      <c r="O116" s="20"/>
    </row>
    <row r="117" spans="1:15" ht="16.5" x14ac:dyDescent="0.3">
      <c r="A117" s="6" t="s">
        <v>32</v>
      </c>
      <c r="B117" s="6" t="s">
        <v>33</v>
      </c>
      <c r="C117" s="18">
        <v>1082496335</v>
      </c>
      <c r="D117" s="18">
        <v>8249464</v>
      </c>
      <c r="E117" s="18">
        <f t="shared" si="4"/>
        <v>1090745799</v>
      </c>
      <c r="F117" s="19">
        <f t="shared" si="5"/>
        <v>0.45382</v>
      </c>
      <c r="G117" s="18">
        <v>495000</v>
      </c>
      <c r="H117" s="20">
        <v>93.74</v>
      </c>
      <c r="I117" s="18">
        <f t="shared" si="6"/>
        <v>11635863</v>
      </c>
      <c r="J117" s="18">
        <f t="shared" si="7"/>
        <v>5281</v>
      </c>
      <c r="K117" s="18"/>
      <c r="L117" s="19"/>
      <c r="M117" s="18"/>
      <c r="N117" s="19"/>
      <c r="O117" s="20"/>
    </row>
    <row r="118" spans="1:15" ht="16.5" x14ac:dyDescent="0.3">
      <c r="A118" s="6" t="s">
        <v>6</v>
      </c>
      <c r="B118" s="6" t="s">
        <v>7</v>
      </c>
      <c r="C118" s="18">
        <v>445483861</v>
      </c>
      <c r="D118" s="18">
        <v>3063747</v>
      </c>
      <c r="E118" s="18">
        <f t="shared" si="4"/>
        <v>448547608</v>
      </c>
      <c r="F118" s="19">
        <f t="shared" si="5"/>
        <v>1.36839</v>
      </c>
      <c r="G118" s="18">
        <v>613786</v>
      </c>
      <c r="H118" s="20">
        <v>224.07</v>
      </c>
      <c r="I118" s="18">
        <f t="shared" si="6"/>
        <v>2001819</v>
      </c>
      <c r="J118" s="18">
        <f t="shared" si="7"/>
        <v>2739</v>
      </c>
      <c r="K118" s="18"/>
      <c r="L118" s="19"/>
      <c r="M118" s="18"/>
      <c r="N118" s="19"/>
      <c r="O118" s="20"/>
    </row>
    <row r="119" spans="1:15" ht="16.5" x14ac:dyDescent="0.3">
      <c r="A119" s="6" t="s">
        <v>165</v>
      </c>
      <c r="B119" s="6" t="s">
        <v>426</v>
      </c>
      <c r="C119" s="18">
        <v>4384921809</v>
      </c>
      <c r="D119" s="18">
        <v>3718753</v>
      </c>
      <c r="E119" s="18">
        <f t="shared" si="4"/>
        <v>4388640562</v>
      </c>
      <c r="F119" s="19">
        <f t="shared" si="5"/>
        <v>2.2102499999999998</v>
      </c>
      <c r="G119" s="18">
        <v>9700000</v>
      </c>
      <c r="H119" s="20">
        <v>3274.7</v>
      </c>
      <c r="I119" s="18">
        <f t="shared" si="6"/>
        <v>1340166</v>
      </c>
      <c r="J119" s="18">
        <f t="shared" si="7"/>
        <v>2962</v>
      </c>
      <c r="K119" s="18"/>
      <c r="L119" s="19"/>
      <c r="M119" s="18"/>
      <c r="N119" s="19"/>
      <c r="O119" s="20"/>
    </row>
    <row r="120" spans="1:15" ht="16.5" x14ac:dyDescent="0.3">
      <c r="A120" s="6" t="s">
        <v>166</v>
      </c>
      <c r="B120" s="6" t="s">
        <v>59</v>
      </c>
      <c r="C120" s="18">
        <v>973995013</v>
      </c>
      <c r="D120" s="18">
        <v>112658</v>
      </c>
      <c r="E120" s="18">
        <f t="shared" si="4"/>
        <v>974107671</v>
      </c>
      <c r="F120" s="19">
        <f t="shared" si="5"/>
        <v>1.8524099999999999</v>
      </c>
      <c r="G120" s="18">
        <v>1804449</v>
      </c>
      <c r="H120" s="20">
        <v>648.71</v>
      </c>
      <c r="I120" s="18">
        <f t="shared" si="6"/>
        <v>1501607</v>
      </c>
      <c r="J120" s="18">
        <f t="shared" si="7"/>
        <v>2782</v>
      </c>
      <c r="K120" s="18"/>
      <c r="L120" s="19"/>
      <c r="M120" s="18"/>
      <c r="N120" s="19"/>
      <c r="O120" s="20"/>
    </row>
    <row r="121" spans="1:15" ht="16.5" x14ac:dyDescent="0.3">
      <c r="A121" s="6" t="s">
        <v>34</v>
      </c>
      <c r="B121" s="6" t="s">
        <v>35</v>
      </c>
      <c r="C121" s="18">
        <v>6046637168</v>
      </c>
      <c r="D121" s="18">
        <v>7720965</v>
      </c>
      <c r="E121" s="18">
        <f t="shared" si="4"/>
        <v>6054358133</v>
      </c>
      <c r="F121" s="19">
        <f t="shared" si="5"/>
        <v>0.44596000000000002</v>
      </c>
      <c r="G121" s="18">
        <v>2700000</v>
      </c>
      <c r="H121" s="20">
        <v>902.71</v>
      </c>
      <c r="I121" s="18">
        <f t="shared" si="6"/>
        <v>6706869</v>
      </c>
      <c r="J121" s="18">
        <f t="shared" si="7"/>
        <v>2991</v>
      </c>
      <c r="K121" s="18"/>
      <c r="L121" s="19"/>
      <c r="M121" s="18"/>
      <c r="N121" s="19"/>
      <c r="O121" s="20"/>
    </row>
    <row r="122" spans="1:15" ht="16.5" x14ac:dyDescent="0.3">
      <c r="A122" s="6" t="s">
        <v>169</v>
      </c>
      <c r="B122" s="6" t="s">
        <v>428</v>
      </c>
      <c r="C122" s="18">
        <v>62783933</v>
      </c>
      <c r="D122" s="18">
        <v>0</v>
      </c>
      <c r="E122" s="18">
        <f t="shared" si="4"/>
        <v>62783933</v>
      </c>
      <c r="F122" s="19">
        <f t="shared" si="5"/>
        <v>1.1945699999999999</v>
      </c>
      <c r="G122" s="18">
        <v>75000</v>
      </c>
      <c r="H122" s="20">
        <v>67.8</v>
      </c>
      <c r="I122" s="18">
        <f t="shared" si="6"/>
        <v>926017</v>
      </c>
      <c r="J122" s="18">
        <f t="shared" si="7"/>
        <v>1106</v>
      </c>
      <c r="K122" s="18"/>
      <c r="L122" s="19"/>
      <c r="M122" s="18"/>
      <c r="N122" s="19"/>
      <c r="O122" s="20"/>
    </row>
    <row r="123" spans="1:15" ht="16.5" x14ac:dyDescent="0.3">
      <c r="A123" s="6" t="s">
        <v>170</v>
      </c>
      <c r="B123" s="6" t="s">
        <v>429</v>
      </c>
      <c r="C123" s="18">
        <v>497264463</v>
      </c>
      <c r="D123" s="18">
        <v>704158</v>
      </c>
      <c r="E123" s="18">
        <f t="shared" si="4"/>
        <v>497968621</v>
      </c>
      <c r="F123" s="19">
        <f t="shared" si="5"/>
        <v>0.60245000000000004</v>
      </c>
      <c r="G123" s="18">
        <v>300000</v>
      </c>
      <c r="H123" s="20">
        <v>113.4</v>
      </c>
      <c r="I123" s="18">
        <f t="shared" si="6"/>
        <v>4391258</v>
      </c>
      <c r="J123" s="18">
        <f t="shared" si="7"/>
        <v>2646</v>
      </c>
      <c r="K123" s="18"/>
      <c r="L123" s="19"/>
      <c r="M123" s="18"/>
      <c r="N123" s="19"/>
      <c r="O123" s="20"/>
    </row>
    <row r="124" spans="1:15" ht="16.5" x14ac:dyDescent="0.3">
      <c r="A124" s="6" t="s">
        <v>171</v>
      </c>
      <c r="B124" s="6" t="s">
        <v>430</v>
      </c>
      <c r="C124" s="18">
        <v>163798139</v>
      </c>
      <c r="D124" s="18">
        <v>431747</v>
      </c>
      <c r="E124" s="18">
        <f t="shared" si="4"/>
        <v>164229886</v>
      </c>
      <c r="F124" s="19">
        <f t="shared" si="5"/>
        <v>1.79626</v>
      </c>
      <c r="G124" s="18">
        <v>295000</v>
      </c>
      <c r="H124" s="20">
        <v>96.09</v>
      </c>
      <c r="I124" s="18">
        <f t="shared" si="6"/>
        <v>1709126</v>
      </c>
      <c r="J124" s="18">
        <f t="shared" si="7"/>
        <v>3070</v>
      </c>
      <c r="K124" s="18"/>
      <c r="L124" s="19"/>
      <c r="M124" s="18"/>
      <c r="N124" s="19"/>
      <c r="O124" s="20"/>
    </row>
    <row r="125" spans="1:15" ht="16.5" x14ac:dyDescent="0.3">
      <c r="A125" s="6" t="s">
        <v>175</v>
      </c>
      <c r="B125" s="6" t="s">
        <v>434</v>
      </c>
      <c r="C125" s="18">
        <v>266135970</v>
      </c>
      <c r="D125" s="18">
        <v>18531904</v>
      </c>
      <c r="E125" s="18">
        <f t="shared" si="4"/>
        <v>284667874</v>
      </c>
      <c r="F125" s="19">
        <f t="shared" si="5"/>
        <v>2.0198999999999998</v>
      </c>
      <c r="G125" s="18">
        <v>575000</v>
      </c>
      <c r="H125" s="20">
        <v>225.3</v>
      </c>
      <c r="I125" s="18">
        <f t="shared" si="6"/>
        <v>1263506</v>
      </c>
      <c r="J125" s="18">
        <f t="shared" si="7"/>
        <v>2552</v>
      </c>
      <c r="K125" s="18"/>
      <c r="L125" s="19"/>
      <c r="M125" s="18"/>
      <c r="N125" s="19"/>
      <c r="O125" s="20"/>
    </row>
    <row r="126" spans="1:15" ht="16.5" x14ac:dyDescent="0.3">
      <c r="A126" s="6" t="s">
        <v>172</v>
      </c>
      <c r="B126" s="6" t="s">
        <v>431</v>
      </c>
      <c r="C126" s="18">
        <v>52452051</v>
      </c>
      <c r="D126" s="18">
        <v>17844871</v>
      </c>
      <c r="E126" s="18">
        <f t="shared" si="4"/>
        <v>70296922</v>
      </c>
      <c r="F126" s="19">
        <f t="shared" si="5"/>
        <v>1.5647899999999999</v>
      </c>
      <c r="G126" s="18">
        <v>110000</v>
      </c>
      <c r="H126" s="20">
        <v>65.430000000000007</v>
      </c>
      <c r="I126" s="18">
        <f t="shared" si="6"/>
        <v>1074384</v>
      </c>
      <c r="J126" s="18">
        <f t="shared" si="7"/>
        <v>1681</v>
      </c>
      <c r="K126" s="18"/>
      <c r="L126" s="19"/>
      <c r="M126" s="18"/>
      <c r="N126" s="19"/>
      <c r="O126" s="20"/>
    </row>
    <row r="127" spans="1:15" ht="16.5" x14ac:dyDescent="0.3">
      <c r="A127" s="6" t="s">
        <v>176</v>
      </c>
      <c r="B127" s="6" t="s">
        <v>167</v>
      </c>
      <c r="C127" s="18">
        <v>61232378</v>
      </c>
      <c r="D127" s="18">
        <v>3352920</v>
      </c>
      <c r="E127" s="18">
        <f t="shared" si="4"/>
        <v>64585298</v>
      </c>
      <c r="F127" s="19">
        <f t="shared" si="5"/>
        <v>1.7960700000000001</v>
      </c>
      <c r="G127" s="18">
        <v>116000</v>
      </c>
      <c r="H127" s="20">
        <v>94.67</v>
      </c>
      <c r="I127" s="18">
        <f t="shared" si="6"/>
        <v>682215</v>
      </c>
      <c r="J127" s="18">
        <f t="shared" si="7"/>
        <v>1225</v>
      </c>
      <c r="K127" s="18"/>
      <c r="L127" s="19"/>
      <c r="M127" s="18"/>
      <c r="N127" s="19"/>
      <c r="O127" s="20"/>
    </row>
    <row r="128" spans="1:15" ht="16.5" x14ac:dyDescent="0.3">
      <c r="A128" s="6" t="s">
        <v>173</v>
      </c>
      <c r="B128" s="6" t="s">
        <v>432</v>
      </c>
      <c r="C128" s="18">
        <v>161852283</v>
      </c>
      <c r="D128" s="18">
        <v>0</v>
      </c>
      <c r="E128" s="18">
        <f t="shared" si="4"/>
        <v>161852283</v>
      </c>
      <c r="F128" s="19">
        <f t="shared" si="5"/>
        <v>0.37070999999999998</v>
      </c>
      <c r="G128" s="18">
        <v>60000</v>
      </c>
      <c r="H128" s="20">
        <v>47.52</v>
      </c>
      <c r="I128" s="18">
        <f t="shared" si="6"/>
        <v>3405982</v>
      </c>
      <c r="J128" s="18">
        <f t="shared" si="7"/>
        <v>1263</v>
      </c>
      <c r="K128" s="18"/>
      <c r="L128" s="19"/>
      <c r="M128" s="18"/>
      <c r="N128" s="19"/>
      <c r="O128" s="20"/>
    </row>
    <row r="129" spans="1:15" ht="16.5" x14ac:dyDescent="0.3">
      <c r="A129" s="6" t="s">
        <v>174</v>
      </c>
      <c r="B129" s="6" t="s">
        <v>433</v>
      </c>
      <c r="C129" s="18">
        <v>1312445782</v>
      </c>
      <c r="D129" s="18">
        <v>24836032</v>
      </c>
      <c r="E129" s="18">
        <f t="shared" si="4"/>
        <v>1337281814</v>
      </c>
      <c r="F129" s="19">
        <f t="shared" si="5"/>
        <v>1.9238</v>
      </c>
      <c r="G129" s="18">
        <v>2572668</v>
      </c>
      <c r="H129" s="20">
        <v>2283.1</v>
      </c>
      <c r="I129" s="18">
        <f t="shared" si="6"/>
        <v>585731</v>
      </c>
      <c r="J129" s="18">
        <f t="shared" si="7"/>
        <v>1127</v>
      </c>
      <c r="K129" s="18"/>
      <c r="L129" s="19"/>
      <c r="M129" s="18"/>
      <c r="N129" s="19"/>
      <c r="O129" s="20"/>
    </row>
    <row r="130" spans="1:15" ht="16.5" x14ac:dyDescent="0.3">
      <c r="A130" s="6" t="s">
        <v>168</v>
      </c>
      <c r="B130" s="6" t="s">
        <v>427</v>
      </c>
      <c r="C130" s="18">
        <v>1946010701</v>
      </c>
      <c r="D130" s="18">
        <v>10178125</v>
      </c>
      <c r="E130" s="18">
        <f t="shared" si="4"/>
        <v>1956188826</v>
      </c>
      <c r="F130" s="19">
        <f t="shared" si="5"/>
        <v>1.75085</v>
      </c>
      <c r="G130" s="18">
        <v>3425000</v>
      </c>
      <c r="H130" s="20">
        <v>1253.49</v>
      </c>
      <c r="I130" s="18">
        <f t="shared" si="6"/>
        <v>1560594</v>
      </c>
      <c r="J130" s="18">
        <f t="shared" si="7"/>
        <v>2732</v>
      </c>
      <c r="K130" s="18"/>
      <c r="L130" s="19"/>
      <c r="M130" s="18"/>
      <c r="N130" s="19"/>
      <c r="O130" s="20"/>
    </row>
    <row r="131" spans="1:15" ht="16.5" x14ac:dyDescent="0.3">
      <c r="A131" s="6" t="s">
        <v>177</v>
      </c>
      <c r="B131" s="6" t="s">
        <v>435</v>
      </c>
      <c r="C131" s="18">
        <v>526269435</v>
      </c>
      <c r="D131" s="18">
        <v>11131610</v>
      </c>
      <c r="E131" s="18">
        <f t="shared" si="4"/>
        <v>537401045</v>
      </c>
      <c r="F131" s="19">
        <f t="shared" si="5"/>
        <v>1.30257</v>
      </c>
      <c r="G131" s="18">
        <v>700000</v>
      </c>
      <c r="H131" s="20">
        <v>242.8</v>
      </c>
      <c r="I131" s="18">
        <f t="shared" si="6"/>
        <v>2213349</v>
      </c>
      <c r="J131" s="18">
        <f t="shared" si="7"/>
        <v>2883</v>
      </c>
      <c r="K131" s="18"/>
      <c r="L131" s="19"/>
      <c r="M131" s="18"/>
      <c r="N131" s="19"/>
      <c r="O131" s="20"/>
    </row>
    <row r="132" spans="1:15" ht="16.5" x14ac:dyDescent="0.3">
      <c r="A132" s="6" t="s">
        <v>185</v>
      </c>
      <c r="B132" s="6" t="s">
        <v>443</v>
      </c>
      <c r="C132" s="18">
        <v>799157293</v>
      </c>
      <c r="D132" s="18">
        <v>3010070</v>
      </c>
      <c r="E132" s="18">
        <f t="shared" ref="E132:E195" si="8">C132+D132</f>
        <v>802167363</v>
      </c>
      <c r="F132" s="19">
        <f t="shared" ref="F132:F195" si="9">ROUND((G132/E132)*1000,5)</f>
        <v>1.34012</v>
      </c>
      <c r="G132" s="18">
        <v>1075000</v>
      </c>
      <c r="H132" s="20">
        <v>782.68</v>
      </c>
      <c r="I132" s="18">
        <f t="shared" ref="I132:I195" si="10">ROUND(E132/H132,0)</f>
        <v>1024898</v>
      </c>
      <c r="J132" s="18">
        <f t="shared" ref="J132:J195" si="11">ROUND(G132/H132,0)</f>
        <v>1373</v>
      </c>
      <c r="K132" s="18"/>
      <c r="L132" s="19"/>
      <c r="M132" s="18"/>
      <c r="N132" s="19"/>
      <c r="O132" s="20"/>
    </row>
    <row r="133" spans="1:15" ht="16.5" x14ac:dyDescent="0.3">
      <c r="A133" s="6" t="s">
        <v>186</v>
      </c>
      <c r="B133" s="6" t="s">
        <v>444</v>
      </c>
      <c r="C133" s="18">
        <v>235704375</v>
      </c>
      <c r="D133" s="18">
        <v>1429307</v>
      </c>
      <c r="E133" s="18">
        <f t="shared" si="8"/>
        <v>237133682</v>
      </c>
      <c r="F133" s="19">
        <f t="shared" si="9"/>
        <v>0.80123999999999995</v>
      </c>
      <c r="G133" s="18">
        <v>190000</v>
      </c>
      <c r="H133" s="20">
        <v>120.29</v>
      </c>
      <c r="I133" s="18">
        <f t="shared" si="10"/>
        <v>1971350</v>
      </c>
      <c r="J133" s="18">
        <f t="shared" si="11"/>
        <v>1580</v>
      </c>
      <c r="K133" s="18"/>
      <c r="L133" s="19"/>
      <c r="M133" s="18"/>
      <c r="N133" s="19"/>
      <c r="O133" s="20"/>
    </row>
    <row r="134" spans="1:15" ht="16.5" x14ac:dyDescent="0.3">
      <c r="A134" s="6" t="s">
        <v>187</v>
      </c>
      <c r="B134" s="6" t="s">
        <v>445</v>
      </c>
      <c r="C134" s="18">
        <v>892973963</v>
      </c>
      <c r="D134" s="18">
        <v>51028516</v>
      </c>
      <c r="E134" s="18">
        <f t="shared" si="8"/>
        <v>944002479</v>
      </c>
      <c r="F134" s="19">
        <f t="shared" si="9"/>
        <v>0.98516999999999999</v>
      </c>
      <c r="G134" s="18">
        <v>930000</v>
      </c>
      <c r="H134" s="20">
        <v>575.51</v>
      </c>
      <c r="I134" s="18">
        <f t="shared" si="10"/>
        <v>1640289</v>
      </c>
      <c r="J134" s="18">
        <f t="shared" si="11"/>
        <v>1616</v>
      </c>
      <c r="K134" s="18"/>
      <c r="L134" s="19"/>
      <c r="M134" s="18"/>
      <c r="N134" s="19"/>
      <c r="O134" s="20"/>
    </row>
    <row r="135" spans="1:15" ht="16.5" x14ac:dyDescent="0.3">
      <c r="A135" s="6" t="s">
        <v>178</v>
      </c>
      <c r="B135" s="6" t="s">
        <v>436</v>
      </c>
      <c r="C135" s="18">
        <v>647046209</v>
      </c>
      <c r="D135" s="18">
        <v>71596360</v>
      </c>
      <c r="E135" s="18">
        <f t="shared" si="8"/>
        <v>718642569</v>
      </c>
      <c r="F135" s="19">
        <f t="shared" si="9"/>
        <v>1.4648600000000001</v>
      </c>
      <c r="G135" s="18">
        <v>1052707.9099999999</v>
      </c>
      <c r="H135" s="20">
        <v>392.36</v>
      </c>
      <c r="I135" s="18">
        <f t="shared" si="10"/>
        <v>1831590</v>
      </c>
      <c r="J135" s="18">
        <f t="shared" si="11"/>
        <v>2683</v>
      </c>
      <c r="K135" s="18"/>
      <c r="L135" s="19"/>
      <c r="M135" s="18"/>
      <c r="N135" s="19"/>
      <c r="O135" s="20"/>
    </row>
    <row r="136" spans="1:15" ht="16.5" x14ac:dyDescent="0.3">
      <c r="A136" s="6" t="s">
        <v>181</v>
      </c>
      <c r="B136" s="6" t="s">
        <v>439</v>
      </c>
      <c r="C136" s="18">
        <v>792917873</v>
      </c>
      <c r="D136" s="18">
        <v>21713169</v>
      </c>
      <c r="E136" s="18">
        <f t="shared" si="8"/>
        <v>814631042</v>
      </c>
      <c r="F136" s="19">
        <f t="shared" si="9"/>
        <v>1.3202199999999999</v>
      </c>
      <c r="G136" s="18">
        <v>1075489</v>
      </c>
      <c r="H136" s="20">
        <v>626.29</v>
      </c>
      <c r="I136" s="18">
        <f t="shared" si="10"/>
        <v>1300725</v>
      </c>
      <c r="J136" s="18">
        <f t="shared" si="11"/>
        <v>1717</v>
      </c>
      <c r="K136" s="18"/>
      <c r="L136" s="19"/>
      <c r="M136" s="18"/>
      <c r="N136" s="19"/>
      <c r="O136" s="20"/>
    </row>
    <row r="137" spans="1:15" ht="16.5" x14ac:dyDescent="0.3">
      <c r="A137" s="6" t="s">
        <v>182</v>
      </c>
      <c r="B137" s="6" t="s">
        <v>440</v>
      </c>
      <c r="C137" s="18">
        <v>953090695</v>
      </c>
      <c r="D137" s="18">
        <v>12045900</v>
      </c>
      <c r="E137" s="18">
        <f t="shared" si="8"/>
        <v>965136595</v>
      </c>
      <c r="F137" s="19">
        <f t="shared" si="9"/>
        <v>0.97914000000000001</v>
      </c>
      <c r="G137" s="18">
        <v>945000</v>
      </c>
      <c r="H137" s="20">
        <v>733.01</v>
      </c>
      <c r="I137" s="18">
        <f t="shared" si="10"/>
        <v>1316676</v>
      </c>
      <c r="J137" s="18">
        <f t="shared" si="11"/>
        <v>1289</v>
      </c>
      <c r="K137" s="18"/>
      <c r="L137" s="19"/>
      <c r="M137" s="18"/>
      <c r="N137" s="19"/>
      <c r="O137" s="20"/>
    </row>
    <row r="138" spans="1:15" ht="16.5" x14ac:dyDescent="0.3">
      <c r="A138" s="6" t="s">
        <v>188</v>
      </c>
      <c r="B138" s="6" t="s">
        <v>446</v>
      </c>
      <c r="C138" s="18">
        <v>198802505</v>
      </c>
      <c r="D138" s="18">
        <v>50190095</v>
      </c>
      <c r="E138" s="18">
        <f t="shared" si="8"/>
        <v>248992600</v>
      </c>
      <c r="F138" s="19">
        <f t="shared" si="9"/>
        <v>1.0051000000000001</v>
      </c>
      <c r="G138" s="18">
        <v>250261.6</v>
      </c>
      <c r="H138" s="20">
        <v>129.5</v>
      </c>
      <c r="I138" s="18">
        <f t="shared" si="10"/>
        <v>1922723</v>
      </c>
      <c r="J138" s="18">
        <f t="shared" si="11"/>
        <v>1933</v>
      </c>
      <c r="K138" s="18"/>
      <c r="L138" s="19"/>
      <c r="M138" s="18"/>
      <c r="N138" s="19"/>
      <c r="O138" s="20"/>
    </row>
    <row r="139" spans="1:15" ht="16.5" x14ac:dyDescent="0.3">
      <c r="A139" s="6" t="s">
        <v>189</v>
      </c>
      <c r="B139" s="6" t="s">
        <v>447</v>
      </c>
      <c r="C139" s="18">
        <v>986281919</v>
      </c>
      <c r="D139" s="18">
        <v>52628344</v>
      </c>
      <c r="E139" s="18">
        <f t="shared" si="8"/>
        <v>1038910263</v>
      </c>
      <c r="F139" s="19">
        <f t="shared" si="9"/>
        <v>1.10693</v>
      </c>
      <c r="G139" s="18">
        <v>1150000</v>
      </c>
      <c r="H139" s="20">
        <v>825.67</v>
      </c>
      <c r="I139" s="18">
        <f t="shared" si="10"/>
        <v>1258263</v>
      </c>
      <c r="J139" s="18">
        <f t="shared" si="11"/>
        <v>1393</v>
      </c>
      <c r="K139" s="18"/>
      <c r="L139" s="19"/>
      <c r="M139" s="18"/>
      <c r="N139" s="19"/>
      <c r="O139" s="20"/>
    </row>
    <row r="140" spans="1:15" ht="16.5" x14ac:dyDescent="0.3">
      <c r="A140" s="6" t="s">
        <v>190</v>
      </c>
      <c r="B140" s="6" t="s">
        <v>448</v>
      </c>
      <c r="C140" s="18">
        <v>1260842785</v>
      </c>
      <c r="D140" s="18">
        <v>56852149</v>
      </c>
      <c r="E140" s="18">
        <f t="shared" si="8"/>
        <v>1317694934</v>
      </c>
      <c r="F140" s="19">
        <f t="shared" si="9"/>
        <v>0.91068000000000005</v>
      </c>
      <c r="G140" s="18">
        <v>1200000</v>
      </c>
      <c r="H140" s="20">
        <v>823.39</v>
      </c>
      <c r="I140" s="18">
        <f t="shared" si="10"/>
        <v>1600329</v>
      </c>
      <c r="J140" s="18">
        <f t="shared" si="11"/>
        <v>1457</v>
      </c>
      <c r="K140" s="18"/>
      <c r="L140" s="19"/>
      <c r="M140" s="18"/>
      <c r="N140" s="19"/>
      <c r="O140" s="20"/>
    </row>
    <row r="141" spans="1:15" ht="16.5" x14ac:dyDescent="0.3">
      <c r="A141" s="6" t="s">
        <v>183</v>
      </c>
      <c r="B141" s="6" t="s">
        <v>441</v>
      </c>
      <c r="C141" s="18">
        <v>281365592</v>
      </c>
      <c r="D141" s="18">
        <v>85080976</v>
      </c>
      <c r="E141" s="18">
        <f t="shared" si="8"/>
        <v>366446568</v>
      </c>
      <c r="F141" s="19">
        <f t="shared" si="9"/>
        <v>0.95511999999999997</v>
      </c>
      <c r="G141" s="18">
        <v>350000</v>
      </c>
      <c r="H141" s="20">
        <v>254.41</v>
      </c>
      <c r="I141" s="18">
        <f t="shared" si="10"/>
        <v>1440378</v>
      </c>
      <c r="J141" s="18">
        <f t="shared" si="11"/>
        <v>1376</v>
      </c>
      <c r="K141" s="18"/>
      <c r="L141" s="19"/>
      <c r="M141" s="18"/>
      <c r="N141" s="19"/>
      <c r="O141" s="20"/>
    </row>
    <row r="142" spans="1:15" ht="16.5" x14ac:dyDescent="0.3">
      <c r="A142" s="6" t="s">
        <v>179</v>
      </c>
      <c r="B142" s="6" t="s">
        <v>437</v>
      </c>
      <c r="C142" s="18">
        <v>3007285787</v>
      </c>
      <c r="D142" s="18">
        <v>19912313</v>
      </c>
      <c r="E142" s="18">
        <f t="shared" si="8"/>
        <v>3027198100</v>
      </c>
      <c r="F142" s="19">
        <f t="shared" si="9"/>
        <v>1.8664099999999999</v>
      </c>
      <c r="G142" s="18">
        <v>5650000</v>
      </c>
      <c r="H142" s="20">
        <v>2946.65</v>
      </c>
      <c r="I142" s="18">
        <f t="shared" si="10"/>
        <v>1027335</v>
      </c>
      <c r="J142" s="18">
        <f t="shared" si="11"/>
        <v>1917</v>
      </c>
      <c r="K142" s="18"/>
      <c r="L142" s="19"/>
      <c r="M142" s="18"/>
      <c r="N142" s="19"/>
      <c r="O142" s="20"/>
    </row>
    <row r="143" spans="1:15" ht="16.5" x14ac:dyDescent="0.3">
      <c r="A143" s="6" t="s">
        <v>180</v>
      </c>
      <c r="B143" s="6" t="s">
        <v>438</v>
      </c>
      <c r="C143" s="18">
        <v>1224618721</v>
      </c>
      <c r="D143" s="18">
        <v>204361456</v>
      </c>
      <c r="E143" s="18">
        <f t="shared" si="8"/>
        <v>1428980177</v>
      </c>
      <c r="F143" s="19">
        <f t="shared" si="9"/>
        <v>0.65286</v>
      </c>
      <c r="G143" s="18">
        <v>932927</v>
      </c>
      <c r="H143" s="20">
        <v>370.29</v>
      </c>
      <c r="I143" s="18">
        <f t="shared" si="10"/>
        <v>3859084</v>
      </c>
      <c r="J143" s="18">
        <f t="shared" si="11"/>
        <v>2519</v>
      </c>
      <c r="K143" s="18"/>
      <c r="L143" s="19"/>
      <c r="M143" s="18"/>
      <c r="N143" s="19"/>
      <c r="O143" s="20"/>
    </row>
    <row r="144" spans="1:15" ht="16.5" x14ac:dyDescent="0.3">
      <c r="A144" s="6" t="s">
        <v>184</v>
      </c>
      <c r="B144" s="6" t="s">
        <v>442</v>
      </c>
      <c r="C144" s="18">
        <v>4097687807</v>
      </c>
      <c r="D144" s="18">
        <v>34260287</v>
      </c>
      <c r="E144" s="18">
        <f t="shared" si="8"/>
        <v>4131948094</v>
      </c>
      <c r="F144" s="19">
        <f t="shared" si="9"/>
        <v>1.11328</v>
      </c>
      <c r="G144" s="18">
        <v>4600000</v>
      </c>
      <c r="H144" s="20">
        <v>3466.9</v>
      </c>
      <c r="I144" s="18">
        <f t="shared" si="10"/>
        <v>1191828</v>
      </c>
      <c r="J144" s="18">
        <f t="shared" si="11"/>
        <v>1327</v>
      </c>
      <c r="K144" s="18"/>
      <c r="L144" s="19"/>
      <c r="M144" s="18"/>
      <c r="N144" s="19"/>
      <c r="O144" s="20"/>
    </row>
    <row r="145" spans="1:15" ht="16.5" x14ac:dyDescent="0.3">
      <c r="A145" s="6" t="s">
        <v>196</v>
      </c>
      <c r="B145" s="6" t="s">
        <v>454</v>
      </c>
      <c r="C145" s="18">
        <v>122376635</v>
      </c>
      <c r="D145" s="18">
        <v>0</v>
      </c>
      <c r="E145" s="18">
        <f t="shared" si="8"/>
        <v>122376635</v>
      </c>
      <c r="F145" s="19">
        <f t="shared" si="9"/>
        <v>1.59344</v>
      </c>
      <c r="G145" s="18">
        <v>195000</v>
      </c>
      <c r="H145" s="20">
        <v>70.8</v>
      </c>
      <c r="I145" s="18">
        <f t="shared" si="10"/>
        <v>1728484</v>
      </c>
      <c r="J145" s="18">
        <f t="shared" si="11"/>
        <v>2754</v>
      </c>
      <c r="K145" s="18"/>
      <c r="L145" s="19"/>
      <c r="M145" s="18"/>
      <c r="N145" s="19"/>
      <c r="O145" s="20"/>
    </row>
    <row r="146" spans="1:15" ht="16.5" x14ac:dyDescent="0.3">
      <c r="A146" s="6" t="s">
        <v>193</v>
      </c>
      <c r="B146" s="6" t="s">
        <v>451</v>
      </c>
      <c r="C146" s="18">
        <v>876517177</v>
      </c>
      <c r="D146" s="18">
        <v>340209</v>
      </c>
      <c r="E146" s="18">
        <f t="shared" si="8"/>
        <v>876857386</v>
      </c>
      <c r="F146" s="19">
        <f t="shared" si="9"/>
        <v>1.54942</v>
      </c>
      <c r="G146" s="18">
        <v>1358617</v>
      </c>
      <c r="H146" s="20">
        <v>726.72</v>
      </c>
      <c r="I146" s="18">
        <f t="shared" si="10"/>
        <v>1206596</v>
      </c>
      <c r="J146" s="18">
        <f t="shared" si="11"/>
        <v>1870</v>
      </c>
      <c r="K146" s="18"/>
      <c r="L146" s="19"/>
      <c r="M146" s="18"/>
      <c r="N146" s="19"/>
      <c r="O146" s="20"/>
    </row>
    <row r="147" spans="1:15" ht="16.5" x14ac:dyDescent="0.3">
      <c r="A147" s="6" t="s">
        <v>192</v>
      </c>
      <c r="B147" s="6" t="s">
        <v>450</v>
      </c>
      <c r="C147" s="18">
        <v>82240679</v>
      </c>
      <c r="D147" s="18">
        <v>0</v>
      </c>
      <c r="E147" s="18">
        <f t="shared" si="8"/>
        <v>82240679</v>
      </c>
      <c r="F147" s="19">
        <f t="shared" si="9"/>
        <v>0</v>
      </c>
      <c r="G147" s="18">
        <v>0</v>
      </c>
      <c r="H147" s="20">
        <v>97.32</v>
      </c>
      <c r="I147" s="18">
        <f t="shared" si="10"/>
        <v>845054</v>
      </c>
      <c r="J147" s="18">
        <f t="shared" si="11"/>
        <v>0</v>
      </c>
      <c r="K147" s="18"/>
      <c r="L147" s="19"/>
      <c r="M147" s="18"/>
      <c r="N147" s="19"/>
      <c r="O147" s="20"/>
    </row>
    <row r="148" spans="1:15" ht="16.5" x14ac:dyDescent="0.3">
      <c r="A148" s="6" t="s">
        <v>194</v>
      </c>
      <c r="B148" s="6" t="s">
        <v>452</v>
      </c>
      <c r="C148" s="18">
        <v>319716978</v>
      </c>
      <c r="D148" s="18">
        <v>0</v>
      </c>
      <c r="E148" s="18">
        <f t="shared" si="8"/>
        <v>319716978</v>
      </c>
      <c r="F148" s="19">
        <f t="shared" si="9"/>
        <v>0.78193999999999997</v>
      </c>
      <c r="G148" s="18">
        <v>250000</v>
      </c>
      <c r="H148" s="20">
        <v>89.35</v>
      </c>
      <c r="I148" s="18">
        <f t="shared" si="10"/>
        <v>3578254</v>
      </c>
      <c r="J148" s="18">
        <f t="shared" si="11"/>
        <v>2798</v>
      </c>
      <c r="K148" s="18"/>
      <c r="L148" s="19"/>
      <c r="M148" s="18"/>
      <c r="N148" s="19"/>
      <c r="O148" s="20"/>
    </row>
    <row r="149" spans="1:15" ht="16.5" x14ac:dyDescent="0.3">
      <c r="A149" s="6" t="s">
        <v>0</v>
      </c>
      <c r="B149" s="6" t="s">
        <v>1</v>
      </c>
      <c r="C149" s="18">
        <v>317382822</v>
      </c>
      <c r="D149" s="18">
        <v>0</v>
      </c>
      <c r="E149" s="18">
        <f t="shared" si="8"/>
        <v>317382822</v>
      </c>
      <c r="F149" s="19">
        <f t="shared" si="9"/>
        <v>1.73292</v>
      </c>
      <c r="G149" s="18">
        <v>550000</v>
      </c>
      <c r="H149" s="20">
        <v>229.11</v>
      </c>
      <c r="I149" s="18">
        <f t="shared" si="10"/>
        <v>1385286</v>
      </c>
      <c r="J149" s="18">
        <f t="shared" si="11"/>
        <v>2401</v>
      </c>
      <c r="K149" s="18"/>
      <c r="L149" s="19"/>
      <c r="M149" s="18"/>
      <c r="N149" s="19"/>
      <c r="O149" s="20"/>
    </row>
    <row r="150" spans="1:15" ht="16.5" x14ac:dyDescent="0.3">
      <c r="A150" s="6" t="s">
        <v>195</v>
      </c>
      <c r="B150" s="6" t="s">
        <v>453</v>
      </c>
      <c r="C150" s="18">
        <v>199247666</v>
      </c>
      <c r="D150" s="18">
        <v>0</v>
      </c>
      <c r="E150" s="18">
        <f t="shared" si="8"/>
        <v>199247666</v>
      </c>
      <c r="F150" s="19">
        <f t="shared" si="9"/>
        <v>2.3839700000000001</v>
      </c>
      <c r="G150" s="18">
        <v>475000</v>
      </c>
      <c r="H150" s="20">
        <v>208.21</v>
      </c>
      <c r="I150" s="18">
        <f t="shared" si="10"/>
        <v>956955</v>
      </c>
      <c r="J150" s="18">
        <f t="shared" si="11"/>
        <v>2281</v>
      </c>
      <c r="K150" s="18"/>
      <c r="L150" s="19"/>
      <c r="M150" s="18"/>
      <c r="N150" s="19"/>
      <c r="O150" s="20"/>
    </row>
    <row r="151" spans="1:15" ht="16.5" x14ac:dyDescent="0.3">
      <c r="A151" s="6" t="s">
        <v>197</v>
      </c>
      <c r="B151" s="6" t="s">
        <v>455</v>
      </c>
      <c r="C151" s="18">
        <v>169050265</v>
      </c>
      <c r="D151" s="18">
        <v>0</v>
      </c>
      <c r="E151" s="18">
        <f t="shared" si="8"/>
        <v>169050265</v>
      </c>
      <c r="F151" s="19">
        <f t="shared" si="9"/>
        <v>2.21828</v>
      </c>
      <c r="G151" s="18">
        <v>375000</v>
      </c>
      <c r="H151" s="20">
        <v>126.09</v>
      </c>
      <c r="I151" s="18">
        <f t="shared" si="10"/>
        <v>1340711</v>
      </c>
      <c r="J151" s="18">
        <f t="shared" si="11"/>
        <v>2974</v>
      </c>
      <c r="K151" s="18"/>
      <c r="L151" s="19"/>
      <c r="M151" s="18"/>
      <c r="N151" s="19"/>
      <c r="O151" s="20"/>
    </row>
    <row r="152" spans="1:15" ht="16.5" x14ac:dyDescent="0.3">
      <c r="A152" s="6" t="s">
        <v>191</v>
      </c>
      <c r="B152" s="6" t="s">
        <v>449</v>
      </c>
      <c r="C152" s="18">
        <v>465448133</v>
      </c>
      <c r="D152" s="18">
        <v>0</v>
      </c>
      <c r="E152" s="18">
        <f t="shared" si="8"/>
        <v>465448133</v>
      </c>
      <c r="F152" s="19">
        <f t="shared" si="9"/>
        <v>1.6800999999999999</v>
      </c>
      <c r="G152" s="18">
        <v>782000</v>
      </c>
      <c r="H152" s="20">
        <v>568.67999999999995</v>
      </c>
      <c r="I152" s="18">
        <f t="shared" si="10"/>
        <v>818471</v>
      </c>
      <c r="J152" s="18">
        <f t="shared" si="11"/>
        <v>1375</v>
      </c>
      <c r="K152" s="18"/>
      <c r="L152" s="19"/>
      <c r="M152" s="18"/>
      <c r="N152" s="19"/>
      <c r="O152" s="20"/>
    </row>
    <row r="153" spans="1:15" ht="16.5" x14ac:dyDescent="0.3">
      <c r="A153" s="6" t="s">
        <v>36</v>
      </c>
      <c r="B153" s="6" t="s">
        <v>37</v>
      </c>
      <c r="C153" s="18">
        <v>380439727</v>
      </c>
      <c r="D153" s="18">
        <v>813968</v>
      </c>
      <c r="E153" s="18">
        <f t="shared" si="8"/>
        <v>381253695</v>
      </c>
      <c r="F153" s="19">
        <f t="shared" si="9"/>
        <v>1.6834</v>
      </c>
      <c r="G153" s="18">
        <v>641803</v>
      </c>
      <c r="H153" s="20">
        <v>296.33999999999997</v>
      </c>
      <c r="I153" s="18">
        <f t="shared" si="10"/>
        <v>1286541</v>
      </c>
      <c r="J153" s="18">
        <f t="shared" si="11"/>
        <v>2166</v>
      </c>
      <c r="K153" s="18"/>
      <c r="L153" s="19"/>
      <c r="M153" s="18"/>
      <c r="N153" s="19"/>
      <c r="O153" s="20"/>
    </row>
    <row r="154" spans="1:15" ht="16.5" x14ac:dyDescent="0.3">
      <c r="A154" s="6" t="s">
        <v>199</v>
      </c>
      <c r="B154" s="6" t="s">
        <v>457</v>
      </c>
      <c r="C154" s="18">
        <v>1233099567</v>
      </c>
      <c r="D154" s="18">
        <v>3096340</v>
      </c>
      <c r="E154" s="18">
        <f t="shared" si="8"/>
        <v>1236195907</v>
      </c>
      <c r="F154" s="19">
        <f t="shared" si="9"/>
        <v>0.62612999999999996</v>
      </c>
      <c r="G154" s="18">
        <v>774014</v>
      </c>
      <c r="H154" s="20">
        <v>268.29000000000002</v>
      </c>
      <c r="I154" s="18">
        <f t="shared" si="10"/>
        <v>4607685</v>
      </c>
      <c r="J154" s="18">
        <f t="shared" si="11"/>
        <v>2885</v>
      </c>
      <c r="K154" s="18"/>
      <c r="L154" s="19"/>
      <c r="M154" s="18"/>
      <c r="N154" s="19"/>
      <c r="O154" s="20"/>
    </row>
    <row r="155" spans="1:15" ht="16.5" x14ac:dyDescent="0.3">
      <c r="A155" s="6" t="s">
        <v>200</v>
      </c>
      <c r="B155" s="6" t="s">
        <v>458</v>
      </c>
      <c r="C155" s="18">
        <v>3113436646</v>
      </c>
      <c r="D155" s="18">
        <v>23632526</v>
      </c>
      <c r="E155" s="18">
        <f t="shared" si="8"/>
        <v>3137069172</v>
      </c>
      <c r="F155" s="19">
        <f t="shared" si="9"/>
        <v>1.7532300000000001</v>
      </c>
      <c r="G155" s="18">
        <v>5500000</v>
      </c>
      <c r="H155" s="20">
        <v>3995.96</v>
      </c>
      <c r="I155" s="18">
        <f t="shared" si="10"/>
        <v>785060</v>
      </c>
      <c r="J155" s="18">
        <f t="shared" si="11"/>
        <v>1376</v>
      </c>
      <c r="K155" s="18"/>
      <c r="L155" s="19"/>
      <c r="M155" s="18"/>
      <c r="N155" s="19"/>
      <c r="O155" s="20"/>
    </row>
    <row r="156" spans="1:15" ht="16.5" x14ac:dyDescent="0.3">
      <c r="A156" s="6" t="s">
        <v>201</v>
      </c>
      <c r="B156" s="6" t="s">
        <v>570</v>
      </c>
      <c r="C156" s="18">
        <v>249921192</v>
      </c>
      <c r="D156" s="18">
        <v>42746922</v>
      </c>
      <c r="E156" s="18">
        <f t="shared" si="8"/>
        <v>292668114</v>
      </c>
      <c r="F156" s="19">
        <f t="shared" si="9"/>
        <v>2.0050599999999998</v>
      </c>
      <c r="G156" s="18">
        <v>586817</v>
      </c>
      <c r="H156" s="20">
        <v>1736.91</v>
      </c>
      <c r="I156" s="18">
        <f t="shared" si="10"/>
        <v>168499</v>
      </c>
      <c r="J156" s="18">
        <f t="shared" si="11"/>
        <v>338</v>
      </c>
      <c r="K156" s="18"/>
      <c r="L156" s="19"/>
      <c r="M156" s="18"/>
      <c r="N156" s="19"/>
      <c r="O156" s="20"/>
    </row>
    <row r="157" spans="1:15" ht="16.5" x14ac:dyDescent="0.3">
      <c r="A157" s="6" t="s">
        <v>38</v>
      </c>
      <c r="B157" s="6" t="s">
        <v>39</v>
      </c>
      <c r="C157" s="18">
        <v>2353924320</v>
      </c>
      <c r="D157" s="18">
        <v>7148620</v>
      </c>
      <c r="E157" s="18">
        <f t="shared" si="8"/>
        <v>2361072940</v>
      </c>
      <c r="F157" s="19">
        <f t="shared" si="9"/>
        <v>1.1868000000000001</v>
      </c>
      <c r="G157" s="18">
        <v>2802110</v>
      </c>
      <c r="H157" s="20">
        <v>1085.9000000000001</v>
      </c>
      <c r="I157" s="18">
        <f t="shared" si="10"/>
        <v>2174301</v>
      </c>
      <c r="J157" s="18">
        <f t="shared" si="11"/>
        <v>2580</v>
      </c>
      <c r="K157" s="18"/>
      <c r="L157" s="19"/>
      <c r="M157" s="18"/>
      <c r="N157" s="19"/>
      <c r="O157" s="20"/>
    </row>
    <row r="158" spans="1:15" ht="16.5" x14ac:dyDescent="0.3">
      <c r="A158" s="6" t="s">
        <v>198</v>
      </c>
      <c r="B158" s="6" t="s">
        <v>456</v>
      </c>
      <c r="C158" s="18">
        <v>3444160914</v>
      </c>
      <c r="D158" s="18">
        <v>18840848</v>
      </c>
      <c r="E158" s="18">
        <f t="shared" si="8"/>
        <v>3463001762</v>
      </c>
      <c r="F158" s="19">
        <f t="shared" si="9"/>
        <v>1.1063000000000001</v>
      </c>
      <c r="G158" s="18">
        <v>3831125</v>
      </c>
      <c r="H158" s="20">
        <v>2222.7199999999998</v>
      </c>
      <c r="I158" s="18">
        <f t="shared" si="10"/>
        <v>1558002</v>
      </c>
      <c r="J158" s="18">
        <f t="shared" si="11"/>
        <v>1724</v>
      </c>
      <c r="K158" s="18"/>
      <c r="L158" s="19"/>
      <c r="M158" s="18"/>
      <c r="N158" s="19"/>
      <c r="O158" s="20"/>
    </row>
    <row r="159" spans="1:15" ht="16.5" x14ac:dyDescent="0.3">
      <c r="A159" s="6" t="s">
        <v>40</v>
      </c>
      <c r="B159" s="6" t="s">
        <v>41</v>
      </c>
      <c r="C159" s="18">
        <v>1788406582</v>
      </c>
      <c r="D159" s="18">
        <v>64600820</v>
      </c>
      <c r="E159" s="18">
        <f t="shared" si="8"/>
        <v>1853007402</v>
      </c>
      <c r="F159" s="19">
        <f t="shared" si="9"/>
        <v>0.72131000000000001</v>
      </c>
      <c r="G159" s="18">
        <v>1336586</v>
      </c>
      <c r="H159" s="20">
        <v>447.27</v>
      </c>
      <c r="I159" s="18">
        <f t="shared" si="10"/>
        <v>4142928</v>
      </c>
      <c r="J159" s="18">
        <f t="shared" si="11"/>
        <v>2988</v>
      </c>
      <c r="K159" s="18"/>
      <c r="L159" s="19"/>
      <c r="M159" s="18"/>
      <c r="N159" s="19"/>
      <c r="O159" s="20"/>
    </row>
    <row r="160" spans="1:15" ht="16.5" x14ac:dyDescent="0.3">
      <c r="A160" s="6" t="s">
        <v>202</v>
      </c>
      <c r="B160" s="6" t="s">
        <v>459</v>
      </c>
      <c r="C160" s="18">
        <v>17710313</v>
      </c>
      <c r="D160" s="18">
        <v>169277</v>
      </c>
      <c r="E160" s="18">
        <f t="shared" si="8"/>
        <v>17879590</v>
      </c>
      <c r="F160" s="19">
        <f t="shared" si="9"/>
        <v>2.0134699999999999</v>
      </c>
      <c r="G160" s="18">
        <v>36000</v>
      </c>
      <c r="H160" s="20">
        <v>171.19</v>
      </c>
      <c r="I160" s="18">
        <f t="shared" si="10"/>
        <v>104443</v>
      </c>
      <c r="J160" s="18">
        <f t="shared" si="11"/>
        <v>210</v>
      </c>
      <c r="K160" s="18"/>
      <c r="L160" s="19"/>
      <c r="M160" s="18"/>
      <c r="N160" s="19"/>
      <c r="O160" s="20"/>
    </row>
    <row r="161" spans="1:15" ht="16.5" x14ac:dyDescent="0.3">
      <c r="A161" s="6" t="s">
        <v>204</v>
      </c>
      <c r="B161" s="6" t="s">
        <v>461</v>
      </c>
      <c r="C161" s="18">
        <v>876771731</v>
      </c>
      <c r="D161" s="18">
        <v>1670216</v>
      </c>
      <c r="E161" s="18">
        <f t="shared" si="8"/>
        <v>878441947</v>
      </c>
      <c r="F161" s="19">
        <f t="shared" si="9"/>
        <v>1.3653200000000001</v>
      </c>
      <c r="G161" s="18">
        <v>1199351</v>
      </c>
      <c r="H161" s="20">
        <v>6443.79</v>
      </c>
      <c r="I161" s="18">
        <f t="shared" si="10"/>
        <v>136324</v>
      </c>
      <c r="J161" s="18">
        <f t="shared" si="11"/>
        <v>186</v>
      </c>
      <c r="K161" s="18"/>
      <c r="L161" s="19"/>
      <c r="M161" s="18"/>
      <c r="N161" s="19"/>
      <c r="O161" s="20"/>
    </row>
    <row r="162" spans="1:15" ht="16.5" x14ac:dyDescent="0.3">
      <c r="A162" s="6" t="s">
        <v>208</v>
      </c>
      <c r="B162" s="6" t="s">
        <v>60</v>
      </c>
      <c r="C162" s="18">
        <v>438239071</v>
      </c>
      <c r="D162" s="18">
        <v>786128</v>
      </c>
      <c r="E162" s="18">
        <f t="shared" si="8"/>
        <v>439025199</v>
      </c>
      <c r="F162" s="19">
        <f t="shared" si="9"/>
        <v>1.6141399999999999</v>
      </c>
      <c r="G162" s="18">
        <v>708649</v>
      </c>
      <c r="H162" s="20">
        <v>1141.6400000000001</v>
      </c>
      <c r="I162" s="18">
        <f t="shared" si="10"/>
        <v>384557</v>
      </c>
      <c r="J162" s="18">
        <f t="shared" si="11"/>
        <v>621</v>
      </c>
      <c r="K162" s="18"/>
      <c r="L162" s="19"/>
      <c r="M162" s="18"/>
      <c r="N162" s="19"/>
      <c r="O162" s="20"/>
    </row>
    <row r="163" spans="1:15" ht="16.5" x14ac:dyDescent="0.3">
      <c r="A163" s="6" t="s">
        <v>207</v>
      </c>
      <c r="B163" s="6" t="s">
        <v>464</v>
      </c>
      <c r="C163" s="18">
        <v>577034859</v>
      </c>
      <c r="D163" s="18">
        <v>346992</v>
      </c>
      <c r="E163" s="18">
        <f t="shared" si="8"/>
        <v>577381851</v>
      </c>
      <c r="F163" s="19">
        <f t="shared" si="9"/>
        <v>2.3982000000000001</v>
      </c>
      <c r="G163" s="18">
        <v>1384679</v>
      </c>
      <c r="H163" s="20">
        <v>962.99</v>
      </c>
      <c r="I163" s="18">
        <f t="shared" si="10"/>
        <v>599572</v>
      </c>
      <c r="J163" s="18">
        <f t="shared" si="11"/>
        <v>1438</v>
      </c>
      <c r="K163" s="18"/>
      <c r="L163" s="19"/>
      <c r="M163" s="18"/>
      <c r="N163" s="19"/>
      <c r="O163" s="20"/>
    </row>
    <row r="164" spans="1:15" ht="16.5" x14ac:dyDescent="0.3">
      <c r="A164" s="6" t="s">
        <v>42</v>
      </c>
      <c r="B164" s="6" t="s">
        <v>43</v>
      </c>
      <c r="C164" s="18">
        <v>281969869</v>
      </c>
      <c r="D164" s="18">
        <v>721337</v>
      </c>
      <c r="E164" s="18">
        <f t="shared" si="8"/>
        <v>282691206</v>
      </c>
      <c r="F164" s="19">
        <f t="shared" si="9"/>
        <v>2.1295299999999999</v>
      </c>
      <c r="G164" s="18">
        <v>602000</v>
      </c>
      <c r="H164" s="20">
        <v>303.86</v>
      </c>
      <c r="I164" s="18">
        <f t="shared" si="10"/>
        <v>930334</v>
      </c>
      <c r="J164" s="18">
        <f t="shared" si="11"/>
        <v>1981</v>
      </c>
      <c r="K164" s="18"/>
      <c r="L164" s="19"/>
      <c r="M164" s="18"/>
      <c r="N164" s="19"/>
      <c r="O164" s="20"/>
    </row>
    <row r="165" spans="1:15" ht="16.5" x14ac:dyDescent="0.3">
      <c r="A165" s="6" t="s">
        <v>203</v>
      </c>
      <c r="B165" s="6" t="s">
        <v>460</v>
      </c>
      <c r="C165" s="18">
        <v>2315747986</v>
      </c>
      <c r="D165" s="18">
        <v>3666565</v>
      </c>
      <c r="E165" s="18">
        <f t="shared" si="8"/>
        <v>2319414551</v>
      </c>
      <c r="F165" s="19">
        <f t="shared" si="9"/>
        <v>0.90539999999999998</v>
      </c>
      <c r="G165" s="18">
        <v>2100000</v>
      </c>
      <c r="H165" s="20">
        <v>717.46</v>
      </c>
      <c r="I165" s="18">
        <f t="shared" si="10"/>
        <v>3232814</v>
      </c>
      <c r="J165" s="18">
        <f t="shared" si="11"/>
        <v>2927</v>
      </c>
      <c r="K165" s="18"/>
      <c r="L165" s="19"/>
      <c r="M165" s="18"/>
      <c r="N165" s="19"/>
      <c r="O165" s="20"/>
    </row>
    <row r="166" spans="1:15" ht="16.5" x14ac:dyDescent="0.3">
      <c r="A166" s="6" t="s">
        <v>205</v>
      </c>
      <c r="B166" s="6" t="s">
        <v>462</v>
      </c>
      <c r="C166" s="18">
        <v>699397548</v>
      </c>
      <c r="D166" s="18">
        <v>5672230</v>
      </c>
      <c r="E166" s="18">
        <f t="shared" si="8"/>
        <v>705069778</v>
      </c>
      <c r="F166" s="19">
        <f t="shared" si="9"/>
        <v>1.4944599999999999</v>
      </c>
      <c r="G166" s="18">
        <v>1053696</v>
      </c>
      <c r="H166" s="20">
        <v>1125.8599999999999</v>
      </c>
      <c r="I166" s="18">
        <f t="shared" si="10"/>
        <v>626250</v>
      </c>
      <c r="J166" s="18">
        <f t="shared" si="11"/>
        <v>936</v>
      </c>
      <c r="K166" s="18"/>
      <c r="L166" s="19"/>
      <c r="M166" s="18"/>
      <c r="N166" s="19"/>
      <c r="O166" s="20"/>
    </row>
    <row r="167" spans="1:15" ht="16.5" x14ac:dyDescent="0.3">
      <c r="A167" s="6" t="s">
        <v>206</v>
      </c>
      <c r="B167" s="6" t="s">
        <v>463</v>
      </c>
      <c r="C167" s="18">
        <v>631129337</v>
      </c>
      <c r="D167" s="18">
        <v>969422</v>
      </c>
      <c r="E167" s="18">
        <f t="shared" si="8"/>
        <v>632098759</v>
      </c>
      <c r="F167" s="19">
        <f t="shared" si="9"/>
        <v>1.9452700000000001</v>
      </c>
      <c r="G167" s="18">
        <v>1229600</v>
      </c>
      <c r="H167" s="20">
        <v>556.92999999999995</v>
      </c>
      <c r="I167" s="18">
        <f t="shared" si="10"/>
        <v>1134970</v>
      </c>
      <c r="J167" s="18">
        <f t="shared" si="11"/>
        <v>2208</v>
      </c>
      <c r="K167" s="18"/>
      <c r="L167" s="19"/>
      <c r="M167" s="18"/>
      <c r="N167" s="19"/>
      <c r="O167" s="20"/>
    </row>
    <row r="168" spans="1:15" ht="16.5" x14ac:dyDescent="0.3">
      <c r="A168" s="6" t="s">
        <v>44</v>
      </c>
      <c r="B168" s="6" t="s">
        <v>45</v>
      </c>
      <c r="C168" s="18">
        <v>3308529319</v>
      </c>
      <c r="D168" s="18">
        <v>13675115</v>
      </c>
      <c r="E168" s="18">
        <f t="shared" si="8"/>
        <v>3322204434</v>
      </c>
      <c r="F168" s="19">
        <f t="shared" si="9"/>
        <v>0.88270000000000004</v>
      </c>
      <c r="G168" s="18">
        <v>2932497</v>
      </c>
      <c r="H168" s="20">
        <v>1043.3900000000001</v>
      </c>
      <c r="I168" s="18">
        <f t="shared" si="10"/>
        <v>3184049</v>
      </c>
      <c r="J168" s="18">
        <f t="shared" si="11"/>
        <v>2811</v>
      </c>
      <c r="K168" s="18"/>
      <c r="L168" s="19"/>
      <c r="M168" s="18"/>
      <c r="N168" s="19"/>
      <c r="O168" s="20"/>
    </row>
    <row r="169" spans="1:15" ht="16.5" x14ac:dyDescent="0.3">
      <c r="A169" s="6" t="s">
        <v>209</v>
      </c>
      <c r="B169" s="6" t="s">
        <v>465</v>
      </c>
      <c r="C169" s="18">
        <v>396381371</v>
      </c>
      <c r="D169" s="18">
        <v>22546960</v>
      </c>
      <c r="E169" s="18">
        <f t="shared" si="8"/>
        <v>418928331</v>
      </c>
      <c r="F169" s="19">
        <f t="shared" si="9"/>
        <v>1.50861</v>
      </c>
      <c r="G169" s="18">
        <v>632000</v>
      </c>
      <c r="H169" s="20">
        <v>548.76</v>
      </c>
      <c r="I169" s="18">
        <f t="shared" si="10"/>
        <v>763409</v>
      </c>
      <c r="J169" s="18">
        <f t="shared" si="11"/>
        <v>1152</v>
      </c>
      <c r="K169" s="18"/>
      <c r="L169" s="19"/>
      <c r="M169" s="18"/>
      <c r="N169" s="19"/>
      <c r="O169" s="20"/>
    </row>
    <row r="170" spans="1:15" ht="16.5" x14ac:dyDescent="0.3">
      <c r="A170" s="6" t="s">
        <v>210</v>
      </c>
      <c r="B170" s="6" t="s">
        <v>466</v>
      </c>
      <c r="C170" s="18">
        <v>321881089</v>
      </c>
      <c r="D170" s="18">
        <v>24109103</v>
      </c>
      <c r="E170" s="18">
        <f t="shared" si="8"/>
        <v>345990192</v>
      </c>
      <c r="F170" s="19">
        <f t="shared" si="9"/>
        <v>1.51738</v>
      </c>
      <c r="G170" s="18">
        <v>525000</v>
      </c>
      <c r="H170" s="20">
        <v>553.69000000000005</v>
      </c>
      <c r="I170" s="18">
        <f t="shared" si="10"/>
        <v>624881</v>
      </c>
      <c r="J170" s="18">
        <f t="shared" si="11"/>
        <v>948</v>
      </c>
      <c r="K170" s="18"/>
      <c r="L170" s="19"/>
      <c r="M170" s="18"/>
      <c r="N170" s="19"/>
      <c r="O170" s="20"/>
    </row>
    <row r="171" spans="1:15" ht="16.5" x14ac:dyDescent="0.3">
      <c r="A171" s="6" t="s">
        <v>212</v>
      </c>
      <c r="B171" s="6" t="s">
        <v>571</v>
      </c>
      <c r="C171" s="18">
        <v>373823711</v>
      </c>
      <c r="D171" s="18">
        <v>67775783</v>
      </c>
      <c r="E171" s="18">
        <f t="shared" si="8"/>
        <v>441599494</v>
      </c>
      <c r="F171" s="19">
        <f t="shared" si="9"/>
        <v>1.31114</v>
      </c>
      <c r="G171" s="18">
        <v>579000</v>
      </c>
      <c r="H171" s="20">
        <v>326.64</v>
      </c>
      <c r="I171" s="18">
        <f t="shared" si="10"/>
        <v>1351946</v>
      </c>
      <c r="J171" s="18">
        <f t="shared" si="11"/>
        <v>1773</v>
      </c>
      <c r="K171" s="18"/>
      <c r="L171" s="19"/>
      <c r="M171" s="18"/>
      <c r="N171" s="19"/>
      <c r="O171" s="20"/>
    </row>
    <row r="172" spans="1:15" ht="16.5" x14ac:dyDescent="0.3">
      <c r="A172" s="6" t="s">
        <v>211</v>
      </c>
      <c r="B172" s="6" t="s">
        <v>467</v>
      </c>
      <c r="C172" s="18">
        <v>363070889</v>
      </c>
      <c r="D172" s="18">
        <v>81368729</v>
      </c>
      <c r="E172" s="18">
        <f t="shared" si="8"/>
        <v>444439618</v>
      </c>
      <c r="F172" s="19">
        <f t="shared" si="9"/>
        <v>1.2242900000000001</v>
      </c>
      <c r="G172" s="18">
        <v>544125</v>
      </c>
      <c r="H172" s="20">
        <v>360.25</v>
      </c>
      <c r="I172" s="18">
        <f t="shared" si="10"/>
        <v>1233698</v>
      </c>
      <c r="J172" s="18">
        <f t="shared" si="11"/>
        <v>1510</v>
      </c>
      <c r="K172" s="18"/>
      <c r="L172" s="19"/>
      <c r="M172" s="18"/>
      <c r="N172" s="19"/>
      <c r="O172" s="20"/>
    </row>
    <row r="173" spans="1:15" ht="16.5" x14ac:dyDescent="0.3">
      <c r="A173" s="6" t="s">
        <v>584</v>
      </c>
      <c r="B173" s="6" t="s">
        <v>585</v>
      </c>
      <c r="C173" s="18">
        <v>50096645</v>
      </c>
      <c r="D173" s="18">
        <v>38530574</v>
      </c>
      <c r="E173" s="18">
        <f t="shared" si="8"/>
        <v>88627219</v>
      </c>
      <c r="F173" s="19">
        <f t="shared" si="9"/>
        <v>0</v>
      </c>
      <c r="G173" s="18">
        <v>0</v>
      </c>
      <c r="H173" s="20">
        <v>83.63</v>
      </c>
      <c r="I173" s="18">
        <f t="shared" si="10"/>
        <v>1059754</v>
      </c>
      <c r="J173" s="18">
        <f t="shared" si="11"/>
        <v>0</v>
      </c>
      <c r="K173" s="18"/>
      <c r="L173" s="19"/>
      <c r="M173" s="18"/>
      <c r="N173" s="19"/>
      <c r="O173" s="20"/>
    </row>
    <row r="174" spans="1:15" ht="16.5" x14ac:dyDescent="0.3">
      <c r="A174" s="6" t="s">
        <v>213</v>
      </c>
      <c r="B174" s="6" t="s">
        <v>468</v>
      </c>
      <c r="C174" s="18">
        <v>1320918879</v>
      </c>
      <c r="D174" s="18">
        <v>8881818</v>
      </c>
      <c r="E174" s="18">
        <f t="shared" si="8"/>
        <v>1329800697</v>
      </c>
      <c r="F174" s="19">
        <f t="shared" si="9"/>
        <v>1.23149</v>
      </c>
      <c r="G174" s="18">
        <v>1637634</v>
      </c>
      <c r="H174" s="20">
        <v>1109.74</v>
      </c>
      <c r="I174" s="18">
        <f t="shared" si="10"/>
        <v>1198299</v>
      </c>
      <c r="J174" s="18">
        <f t="shared" si="11"/>
        <v>1476</v>
      </c>
      <c r="K174" s="18"/>
      <c r="L174" s="19"/>
      <c r="M174" s="18"/>
      <c r="N174" s="19"/>
      <c r="O174" s="20"/>
    </row>
    <row r="175" spans="1:15" ht="16.5" x14ac:dyDescent="0.3">
      <c r="A175" s="6" t="s">
        <v>214</v>
      </c>
      <c r="B175" s="6" t="s">
        <v>469</v>
      </c>
      <c r="C175" s="18">
        <v>364050992</v>
      </c>
      <c r="D175" s="18">
        <v>15368646</v>
      </c>
      <c r="E175" s="18">
        <f t="shared" si="8"/>
        <v>379419638</v>
      </c>
      <c r="F175" s="19">
        <f t="shared" si="9"/>
        <v>1.3046199999999999</v>
      </c>
      <c r="G175" s="18">
        <v>495000</v>
      </c>
      <c r="H175" s="20">
        <v>326.95999999999998</v>
      </c>
      <c r="I175" s="18">
        <f t="shared" si="10"/>
        <v>1160447</v>
      </c>
      <c r="J175" s="18">
        <f t="shared" si="11"/>
        <v>1514</v>
      </c>
      <c r="K175" s="18"/>
      <c r="L175" s="19"/>
      <c r="M175" s="18"/>
      <c r="N175" s="19"/>
      <c r="O175" s="20"/>
    </row>
    <row r="176" spans="1:15" ht="16.5" x14ac:dyDescent="0.3">
      <c r="A176" s="6" t="s">
        <v>215</v>
      </c>
      <c r="B176" s="6" t="s">
        <v>470</v>
      </c>
      <c r="C176" s="18">
        <v>331831709</v>
      </c>
      <c r="D176" s="18">
        <v>15542832</v>
      </c>
      <c r="E176" s="18">
        <f t="shared" si="8"/>
        <v>347374541</v>
      </c>
      <c r="F176" s="19">
        <f t="shared" si="9"/>
        <v>2.0582400000000001</v>
      </c>
      <c r="G176" s="18">
        <v>714981</v>
      </c>
      <c r="H176" s="20">
        <v>268.20999999999998</v>
      </c>
      <c r="I176" s="18">
        <f t="shared" si="10"/>
        <v>1295159</v>
      </c>
      <c r="J176" s="18">
        <f t="shared" si="11"/>
        <v>2666</v>
      </c>
      <c r="K176" s="18"/>
      <c r="L176" s="19"/>
      <c r="M176" s="18"/>
      <c r="N176" s="19"/>
      <c r="O176" s="20"/>
    </row>
    <row r="177" spans="1:15" ht="16.5" x14ac:dyDescent="0.3">
      <c r="A177" s="6" t="s">
        <v>219</v>
      </c>
      <c r="B177" s="6" t="s">
        <v>474</v>
      </c>
      <c r="C177" s="18">
        <v>5330450463</v>
      </c>
      <c r="D177" s="18">
        <v>893076</v>
      </c>
      <c r="E177" s="18">
        <f t="shared" si="8"/>
        <v>5331343539</v>
      </c>
      <c r="F177" s="19">
        <f t="shared" si="9"/>
        <v>1.3129900000000001</v>
      </c>
      <c r="G177" s="18">
        <v>7000000</v>
      </c>
      <c r="H177" s="20">
        <v>3363.88</v>
      </c>
      <c r="I177" s="18">
        <f t="shared" si="10"/>
        <v>1584879</v>
      </c>
      <c r="J177" s="18">
        <f t="shared" si="11"/>
        <v>2081</v>
      </c>
      <c r="K177" s="18"/>
      <c r="L177" s="19"/>
      <c r="M177" s="18"/>
      <c r="N177" s="19"/>
      <c r="O177" s="20"/>
    </row>
    <row r="178" spans="1:15" ht="16.5" x14ac:dyDescent="0.3">
      <c r="A178" s="6" t="s">
        <v>220</v>
      </c>
      <c r="B178" s="6" t="s">
        <v>475</v>
      </c>
      <c r="C178" s="18">
        <v>28679832016</v>
      </c>
      <c r="D178" s="18">
        <v>596229</v>
      </c>
      <c r="E178" s="18">
        <f t="shared" si="8"/>
        <v>28680428245</v>
      </c>
      <c r="F178" s="19">
        <f t="shared" si="9"/>
        <v>2.1958099999999998</v>
      </c>
      <c r="G178" s="18">
        <v>62976738</v>
      </c>
      <c r="H178" s="20">
        <v>23295.9</v>
      </c>
      <c r="I178" s="18">
        <f t="shared" si="10"/>
        <v>1231136</v>
      </c>
      <c r="J178" s="18">
        <f t="shared" si="11"/>
        <v>2703</v>
      </c>
      <c r="K178" s="18"/>
      <c r="L178" s="19"/>
      <c r="M178" s="18"/>
      <c r="N178" s="19"/>
      <c r="O178" s="20"/>
    </row>
    <row r="179" spans="1:15" ht="16.5" x14ac:dyDescent="0.3">
      <c r="A179" s="6" t="s">
        <v>221</v>
      </c>
      <c r="B179" s="6" t="s">
        <v>476</v>
      </c>
      <c r="C179" s="18">
        <v>45574842806</v>
      </c>
      <c r="D179" s="18">
        <v>0</v>
      </c>
      <c r="E179" s="18">
        <f t="shared" si="8"/>
        <v>45574842806</v>
      </c>
      <c r="F179" s="19">
        <f t="shared" si="9"/>
        <v>1.7004999999999999</v>
      </c>
      <c r="G179" s="18">
        <v>77500000</v>
      </c>
      <c r="H179" s="20">
        <v>28374.03</v>
      </c>
      <c r="I179" s="18">
        <f t="shared" si="10"/>
        <v>1606217</v>
      </c>
      <c r="J179" s="18">
        <f t="shared" si="11"/>
        <v>2731</v>
      </c>
      <c r="K179" s="18"/>
      <c r="L179" s="19"/>
      <c r="M179" s="18"/>
      <c r="N179" s="19"/>
      <c r="O179" s="20"/>
    </row>
    <row r="180" spans="1:15" ht="16.5" x14ac:dyDescent="0.3">
      <c r="A180" s="6" t="s">
        <v>216</v>
      </c>
      <c r="B180" s="6" t="s">
        <v>471</v>
      </c>
      <c r="C180" s="18">
        <v>181848687</v>
      </c>
      <c r="D180" s="18">
        <v>15862060</v>
      </c>
      <c r="E180" s="18">
        <f t="shared" si="8"/>
        <v>197710747</v>
      </c>
      <c r="F180" s="19">
        <f t="shared" si="9"/>
        <v>2.23298</v>
      </c>
      <c r="G180" s="18">
        <v>441485</v>
      </c>
      <c r="H180" s="20">
        <v>230.91</v>
      </c>
      <c r="I180" s="18">
        <f t="shared" si="10"/>
        <v>856224</v>
      </c>
      <c r="J180" s="18">
        <f t="shared" si="11"/>
        <v>1912</v>
      </c>
      <c r="K180" s="18"/>
      <c r="L180" s="19"/>
      <c r="M180" s="18"/>
      <c r="N180" s="19"/>
      <c r="O180" s="20"/>
    </row>
    <row r="181" spans="1:15" ht="16.5" x14ac:dyDescent="0.3">
      <c r="A181" s="6" t="s">
        <v>222</v>
      </c>
      <c r="B181" s="6" t="s">
        <v>477</v>
      </c>
      <c r="C181" s="18">
        <v>6462649763</v>
      </c>
      <c r="D181" s="18">
        <v>3012</v>
      </c>
      <c r="E181" s="18">
        <f t="shared" si="8"/>
        <v>6462652775</v>
      </c>
      <c r="F181" s="19">
        <f t="shared" si="9"/>
        <v>2.3795199999999999</v>
      </c>
      <c r="G181" s="18">
        <v>15378000</v>
      </c>
      <c r="H181" s="20">
        <v>5612.52</v>
      </c>
      <c r="I181" s="18">
        <f t="shared" si="10"/>
        <v>1151471</v>
      </c>
      <c r="J181" s="18">
        <f t="shared" si="11"/>
        <v>2740</v>
      </c>
      <c r="K181" s="18"/>
      <c r="L181" s="19"/>
      <c r="M181" s="18"/>
      <c r="N181" s="19"/>
      <c r="O181" s="20"/>
    </row>
    <row r="182" spans="1:15" ht="16.5" x14ac:dyDescent="0.3">
      <c r="A182" s="6" t="s">
        <v>223</v>
      </c>
      <c r="B182" s="6" t="s">
        <v>478</v>
      </c>
      <c r="C182" s="18">
        <v>14477509646</v>
      </c>
      <c r="D182" s="18">
        <v>1287273</v>
      </c>
      <c r="E182" s="18">
        <f t="shared" si="8"/>
        <v>14478796919</v>
      </c>
      <c r="F182" s="19">
        <f t="shared" si="9"/>
        <v>2.62453</v>
      </c>
      <c r="G182" s="18">
        <v>38000000</v>
      </c>
      <c r="H182" s="20">
        <v>9573.2099999999991</v>
      </c>
      <c r="I182" s="18">
        <f t="shared" si="10"/>
        <v>1512429</v>
      </c>
      <c r="J182" s="18">
        <f t="shared" si="11"/>
        <v>3969</v>
      </c>
      <c r="K182" s="18"/>
      <c r="L182" s="19"/>
      <c r="M182" s="18"/>
      <c r="N182" s="19"/>
      <c r="O182" s="20"/>
    </row>
    <row r="183" spans="1:15" ht="16.5" x14ac:dyDescent="0.3">
      <c r="A183" s="6" t="s">
        <v>224</v>
      </c>
      <c r="B183" s="6" t="s">
        <v>479</v>
      </c>
      <c r="C183" s="18">
        <v>3708747444</v>
      </c>
      <c r="D183" s="18">
        <v>351107</v>
      </c>
      <c r="E183" s="18">
        <f t="shared" si="8"/>
        <v>3709098551</v>
      </c>
      <c r="F183" s="19">
        <f t="shared" si="9"/>
        <v>1.56372</v>
      </c>
      <c r="G183" s="18">
        <v>5800000</v>
      </c>
      <c r="H183" s="20">
        <v>2063.88</v>
      </c>
      <c r="I183" s="18">
        <f t="shared" si="10"/>
        <v>1797148</v>
      </c>
      <c r="J183" s="18">
        <f t="shared" si="11"/>
        <v>2810</v>
      </c>
      <c r="K183" s="18"/>
      <c r="L183" s="19"/>
      <c r="M183" s="18"/>
      <c r="N183" s="19"/>
      <c r="O183" s="20"/>
    </row>
    <row r="184" spans="1:15" ht="16.5" x14ac:dyDescent="0.3">
      <c r="A184" s="6" t="s">
        <v>225</v>
      </c>
      <c r="B184" s="6" t="s">
        <v>480</v>
      </c>
      <c r="C184" s="18">
        <v>3299856098</v>
      </c>
      <c r="D184" s="18">
        <v>6345804</v>
      </c>
      <c r="E184" s="18">
        <f t="shared" si="8"/>
        <v>3306201902</v>
      </c>
      <c r="F184" s="19">
        <f t="shared" si="9"/>
        <v>1.7168699999999999</v>
      </c>
      <c r="G184" s="18">
        <v>5676309</v>
      </c>
      <c r="H184" s="20">
        <v>2691.21</v>
      </c>
      <c r="I184" s="18">
        <f t="shared" si="10"/>
        <v>1228519</v>
      </c>
      <c r="J184" s="18">
        <f t="shared" si="11"/>
        <v>2109</v>
      </c>
      <c r="K184" s="18"/>
      <c r="L184" s="19"/>
      <c r="M184" s="18"/>
      <c r="N184" s="19"/>
      <c r="O184" s="20"/>
    </row>
    <row r="185" spans="1:15" ht="16.5" x14ac:dyDescent="0.3">
      <c r="A185" s="6" t="s">
        <v>217</v>
      </c>
      <c r="B185" s="6" t="s">
        <v>472</v>
      </c>
      <c r="C185" s="18">
        <v>10952331705</v>
      </c>
      <c r="D185" s="18">
        <v>11072</v>
      </c>
      <c r="E185" s="18">
        <f t="shared" si="8"/>
        <v>10952342777</v>
      </c>
      <c r="F185" s="19">
        <f t="shared" si="9"/>
        <v>2.1797599999999999</v>
      </c>
      <c r="G185" s="18">
        <v>23873524</v>
      </c>
      <c r="H185" s="20">
        <v>12557.18</v>
      </c>
      <c r="I185" s="18">
        <f t="shared" si="10"/>
        <v>872198</v>
      </c>
      <c r="J185" s="18">
        <f t="shared" si="11"/>
        <v>1901</v>
      </c>
      <c r="K185" s="18"/>
      <c r="L185" s="19"/>
      <c r="M185" s="18"/>
      <c r="N185" s="19"/>
      <c r="O185" s="20"/>
    </row>
    <row r="186" spans="1:15" ht="16.5" x14ac:dyDescent="0.3">
      <c r="A186" s="6" t="s">
        <v>218</v>
      </c>
      <c r="B186" s="6" t="s">
        <v>473</v>
      </c>
      <c r="C186" s="18">
        <v>23772488007</v>
      </c>
      <c r="D186" s="18">
        <v>11009372</v>
      </c>
      <c r="E186" s="18">
        <f t="shared" si="8"/>
        <v>23783497379</v>
      </c>
      <c r="F186" s="19">
        <f t="shared" si="9"/>
        <v>1.18675</v>
      </c>
      <c r="G186" s="18">
        <v>28225000</v>
      </c>
      <c r="H186" s="20">
        <v>9239.0499999999993</v>
      </c>
      <c r="I186" s="18">
        <f t="shared" si="10"/>
        <v>2574236</v>
      </c>
      <c r="J186" s="18">
        <f t="shared" si="11"/>
        <v>3055</v>
      </c>
      <c r="K186" s="18"/>
      <c r="L186" s="19"/>
      <c r="M186" s="18"/>
      <c r="N186" s="19"/>
      <c r="O186" s="20"/>
    </row>
    <row r="187" spans="1:15" ht="16.5" x14ac:dyDescent="0.3">
      <c r="A187" s="6" t="s">
        <v>226</v>
      </c>
      <c r="B187" s="6" t="s">
        <v>481</v>
      </c>
      <c r="C187" s="18">
        <v>7947251194</v>
      </c>
      <c r="D187" s="18">
        <v>47647</v>
      </c>
      <c r="E187" s="18">
        <f t="shared" si="8"/>
        <v>7947298841</v>
      </c>
      <c r="F187" s="19">
        <f t="shared" si="9"/>
        <v>2.38313</v>
      </c>
      <c r="G187" s="18">
        <v>18939414</v>
      </c>
      <c r="H187" s="20">
        <v>7729.27</v>
      </c>
      <c r="I187" s="18">
        <f t="shared" si="10"/>
        <v>1028208</v>
      </c>
      <c r="J187" s="18">
        <f t="shared" si="11"/>
        <v>2450</v>
      </c>
      <c r="K187" s="18"/>
      <c r="L187" s="19"/>
      <c r="M187" s="18"/>
      <c r="N187" s="19"/>
      <c r="O187" s="20"/>
    </row>
    <row r="188" spans="1:15" ht="16.5" x14ac:dyDescent="0.3">
      <c r="A188" s="6" t="s">
        <v>227</v>
      </c>
      <c r="B188" s="6" t="s">
        <v>482</v>
      </c>
      <c r="C188" s="18">
        <v>22314067930</v>
      </c>
      <c r="D188" s="18">
        <v>7653839</v>
      </c>
      <c r="E188" s="18">
        <f t="shared" si="8"/>
        <v>22321721769</v>
      </c>
      <c r="F188" s="19">
        <f t="shared" si="9"/>
        <v>1.8323</v>
      </c>
      <c r="G188" s="18">
        <v>40900000</v>
      </c>
      <c r="H188" s="20">
        <v>20385.46</v>
      </c>
      <c r="I188" s="18">
        <f t="shared" si="10"/>
        <v>1094982</v>
      </c>
      <c r="J188" s="18">
        <f t="shared" si="11"/>
        <v>2006</v>
      </c>
      <c r="K188" s="18"/>
      <c r="L188" s="19"/>
      <c r="M188" s="18"/>
      <c r="N188" s="19"/>
      <c r="O188" s="20"/>
    </row>
    <row r="189" spans="1:15" ht="16.5" x14ac:dyDescent="0.3">
      <c r="A189" s="6" t="s">
        <v>228</v>
      </c>
      <c r="B189" s="6" t="s">
        <v>483</v>
      </c>
      <c r="C189" s="18">
        <v>2867765000</v>
      </c>
      <c r="D189" s="18">
        <v>54028440</v>
      </c>
      <c r="E189" s="18">
        <f t="shared" si="8"/>
        <v>2921793440</v>
      </c>
      <c r="F189" s="19">
        <f t="shared" si="9"/>
        <v>2.1733199999999999</v>
      </c>
      <c r="G189" s="18">
        <v>6350000</v>
      </c>
      <c r="H189" s="20">
        <v>1944.35</v>
      </c>
      <c r="I189" s="18">
        <f t="shared" si="10"/>
        <v>1502710</v>
      </c>
      <c r="J189" s="18">
        <f t="shared" si="11"/>
        <v>3266</v>
      </c>
      <c r="K189" s="18"/>
      <c r="L189" s="19"/>
      <c r="M189" s="18"/>
      <c r="N189" s="19"/>
      <c r="O189" s="20"/>
    </row>
    <row r="190" spans="1:15" ht="16.5" x14ac:dyDescent="0.3">
      <c r="A190" s="6" t="s">
        <v>229</v>
      </c>
      <c r="B190" s="6" t="s">
        <v>484</v>
      </c>
      <c r="C190" s="18">
        <v>5782389096</v>
      </c>
      <c r="D190" s="18">
        <v>50611478</v>
      </c>
      <c r="E190" s="18">
        <f t="shared" si="8"/>
        <v>5833000574</v>
      </c>
      <c r="F190" s="19">
        <f t="shared" si="9"/>
        <v>1.92011</v>
      </c>
      <c r="G190" s="18">
        <v>11200000</v>
      </c>
      <c r="H190" s="20">
        <v>4067.7</v>
      </c>
      <c r="I190" s="18">
        <f t="shared" si="10"/>
        <v>1433980</v>
      </c>
      <c r="J190" s="18">
        <f t="shared" si="11"/>
        <v>2753</v>
      </c>
      <c r="K190" s="18"/>
      <c r="L190" s="19"/>
      <c r="M190" s="18"/>
      <c r="N190" s="19"/>
      <c r="O190" s="20"/>
    </row>
    <row r="191" spans="1:15" ht="16.5" x14ac:dyDescent="0.3">
      <c r="A191" s="6" t="s">
        <v>230</v>
      </c>
      <c r="B191" s="6" t="s">
        <v>485</v>
      </c>
      <c r="C191" s="18">
        <v>6371063230</v>
      </c>
      <c r="D191" s="18">
        <v>5620</v>
      </c>
      <c r="E191" s="18">
        <f t="shared" si="8"/>
        <v>6371068850</v>
      </c>
      <c r="F191" s="19">
        <f t="shared" si="9"/>
        <v>1.6626700000000001</v>
      </c>
      <c r="G191" s="18">
        <v>10593000</v>
      </c>
      <c r="H191" s="20">
        <v>3830.46</v>
      </c>
      <c r="I191" s="18">
        <f t="shared" si="10"/>
        <v>1663265</v>
      </c>
      <c r="J191" s="18">
        <f t="shared" si="11"/>
        <v>2765</v>
      </c>
      <c r="K191" s="18"/>
      <c r="L191" s="19"/>
      <c r="M191" s="18"/>
      <c r="N191" s="19"/>
      <c r="O191" s="20"/>
    </row>
    <row r="192" spans="1:15" ht="16.5" x14ac:dyDescent="0.3">
      <c r="A192" s="6" t="s">
        <v>586</v>
      </c>
      <c r="B192" s="6" t="s">
        <v>587</v>
      </c>
      <c r="C192" s="18">
        <v>332516244</v>
      </c>
      <c r="D192" s="18">
        <v>0</v>
      </c>
      <c r="E192" s="18">
        <f t="shared" si="8"/>
        <v>332516244</v>
      </c>
      <c r="F192" s="19">
        <f t="shared" si="9"/>
        <v>0</v>
      </c>
      <c r="G192" s="18">
        <v>0</v>
      </c>
      <c r="H192" s="20">
        <v>12.4</v>
      </c>
      <c r="I192" s="18">
        <f t="shared" si="10"/>
        <v>26815826</v>
      </c>
      <c r="J192" s="18">
        <f t="shared" si="11"/>
        <v>0</v>
      </c>
      <c r="K192" s="18"/>
      <c r="L192" s="19"/>
      <c r="M192" s="18"/>
      <c r="N192" s="19"/>
      <c r="O192" s="20"/>
    </row>
    <row r="193" spans="1:15" ht="16.5" x14ac:dyDescent="0.3">
      <c r="A193" s="6" t="s">
        <v>232</v>
      </c>
      <c r="B193" s="6" t="s">
        <v>486</v>
      </c>
      <c r="C193" s="18">
        <v>4359756538</v>
      </c>
      <c r="D193" s="18">
        <v>1226985</v>
      </c>
      <c r="E193" s="18">
        <f t="shared" si="8"/>
        <v>4360983523</v>
      </c>
      <c r="F193" s="19">
        <f t="shared" si="9"/>
        <v>0.53886999999999996</v>
      </c>
      <c r="G193" s="18">
        <v>2350000</v>
      </c>
      <c r="H193" s="20">
        <v>790.29</v>
      </c>
      <c r="I193" s="18">
        <f t="shared" si="10"/>
        <v>5518207</v>
      </c>
      <c r="J193" s="18">
        <f t="shared" si="11"/>
        <v>2974</v>
      </c>
      <c r="K193" s="18"/>
      <c r="L193" s="19"/>
      <c r="M193" s="18"/>
      <c r="N193" s="19"/>
      <c r="O193" s="20"/>
    </row>
    <row r="194" spans="1:15" ht="16.5" x14ac:dyDescent="0.3">
      <c r="A194" s="6" t="s">
        <v>234</v>
      </c>
      <c r="B194" s="6" t="s">
        <v>487</v>
      </c>
      <c r="C194" s="18">
        <v>2183818058</v>
      </c>
      <c r="D194" s="18">
        <v>179810</v>
      </c>
      <c r="E194" s="18">
        <f t="shared" si="8"/>
        <v>2183997868</v>
      </c>
      <c r="F194" s="19">
        <f t="shared" si="9"/>
        <v>0.46989999999999998</v>
      </c>
      <c r="G194" s="18">
        <v>1026264</v>
      </c>
      <c r="H194" s="20">
        <v>242.11</v>
      </c>
      <c r="I194" s="18">
        <f t="shared" si="10"/>
        <v>9020684</v>
      </c>
      <c r="J194" s="18">
        <f t="shared" si="11"/>
        <v>4239</v>
      </c>
      <c r="K194" s="18"/>
      <c r="L194" s="19"/>
      <c r="M194" s="18"/>
      <c r="N194" s="19"/>
      <c r="O194" s="20"/>
    </row>
    <row r="195" spans="1:15" ht="16.5" x14ac:dyDescent="0.3">
      <c r="A195" s="6" t="s">
        <v>233</v>
      </c>
      <c r="B195" s="6" t="s">
        <v>231</v>
      </c>
      <c r="C195" s="18">
        <v>5545406732</v>
      </c>
      <c r="D195" s="18">
        <v>655716</v>
      </c>
      <c r="E195" s="18">
        <f t="shared" si="8"/>
        <v>5546062448</v>
      </c>
      <c r="F195" s="19">
        <f t="shared" si="9"/>
        <v>0.50253000000000003</v>
      </c>
      <c r="G195" s="18">
        <v>2787082</v>
      </c>
      <c r="H195" s="20">
        <v>791.35</v>
      </c>
      <c r="I195" s="18">
        <f t="shared" si="10"/>
        <v>7008356</v>
      </c>
      <c r="J195" s="18">
        <f t="shared" si="11"/>
        <v>3522</v>
      </c>
      <c r="K195" s="18"/>
      <c r="L195" s="19"/>
      <c r="M195" s="18"/>
      <c r="N195" s="19"/>
      <c r="O195" s="20"/>
    </row>
    <row r="196" spans="1:15" ht="16.5" x14ac:dyDescent="0.3">
      <c r="A196" s="6" t="s">
        <v>239</v>
      </c>
      <c r="B196" s="6" t="s">
        <v>490</v>
      </c>
      <c r="C196" s="18">
        <v>997941943</v>
      </c>
      <c r="D196" s="18">
        <v>73812344</v>
      </c>
      <c r="E196" s="18">
        <f t="shared" ref="E196:E259" si="12">C196+D196</f>
        <v>1071754287</v>
      </c>
      <c r="F196" s="19">
        <f t="shared" ref="F196:F259" si="13">ROUND((G196/E196)*1000,5)</f>
        <v>1.39957</v>
      </c>
      <c r="G196" s="18">
        <v>1500000</v>
      </c>
      <c r="H196" s="20">
        <v>508.94</v>
      </c>
      <c r="I196" s="18">
        <f t="shared" ref="I196:I259" si="14">ROUND(E196/H196,0)</f>
        <v>2105856</v>
      </c>
      <c r="J196" s="18">
        <f t="shared" ref="J196:J259" si="15">ROUND(G196/H196,0)</f>
        <v>2947</v>
      </c>
      <c r="K196" s="18"/>
      <c r="L196" s="19"/>
      <c r="M196" s="18"/>
      <c r="N196" s="19"/>
      <c r="O196" s="20"/>
    </row>
    <row r="197" spans="1:15" ht="16.5" x14ac:dyDescent="0.3">
      <c r="A197" s="6" t="s">
        <v>235</v>
      </c>
      <c r="B197" s="6" t="s">
        <v>572</v>
      </c>
      <c r="C197" s="18">
        <v>5865268511</v>
      </c>
      <c r="D197" s="18">
        <v>3983685</v>
      </c>
      <c r="E197" s="18">
        <f t="shared" si="12"/>
        <v>5869252196</v>
      </c>
      <c r="F197" s="19">
        <f t="shared" si="13"/>
        <v>1.7889600000000001</v>
      </c>
      <c r="G197" s="18">
        <v>10499868</v>
      </c>
      <c r="H197" s="20">
        <v>3516.84</v>
      </c>
      <c r="I197" s="18">
        <f t="shared" si="14"/>
        <v>1668899</v>
      </c>
      <c r="J197" s="18">
        <f t="shared" si="15"/>
        <v>2986</v>
      </c>
      <c r="K197" s="18"/>
      <c r="L197" s="19"/>
      <c r="M197" s="18"/>
      <c r="N197" s="19"/>
      <c r="O197" s="20"/>
    </row>
    <row r="198" spans="1:15" ht="16.5" x14ac:dyDescent="0.3">
      <c r="A198" s="6" t="s">
        <v>236</v>
      </c>
      <c r="B198" s="6" t="s">
        <v>573</v>
      </c>
      <c r="C198" s="18">
        <v>5532867188</v>
      </c>
      <c r="D198" s="18">
        <v>44476165</v>
      </c>
      <c r="E198" s="18">
        <f t="shared" si="12"/>
        <v>5577343353</v>
      </c>
      <c r="F198" s="19">
        <f t="shared" si="13"/>
        <v>2.1370499999999999</v>
      </c>
      <c r="G198" s="18">
        <v>11919069</v>
      </c>
      <c r="H198" s="20">
        <v>4466.1899999999996</v>
      </c>
      <c r="I198" s="18">
        <f t="shared" si="14"/>
        <v>1248792</v>
      </c>
      <c r="J198" s="18">
        <f t="shared" si="15"/>
        <v>2669</v>
      </c>
      <c r="K198" s="18"/>
      <c r="L198" s="19"/>
      <c r="M198" s="18"/>
      <c r="N198" s="19"/>
      <c r="O198" s="20"/>
    </row>
    <row r="199" spans="1:15" ht="16.5" x14ac:dyDescent="0.3">
      <c r="A199" s="6" t="s">
        <v>237</v>
      </c>
      <c r="B199" s="6" t="s">
        <v>488</v>
      </c>
      <c r="C199" s="18">
        <v>8943731389</v>
      </c>
      <c r="D199" s="18">
        <v>450542</v>
      </c>
      <c r="E199" s="18">
        <f t="shared" si="12"/>
        <v>8944181931</v>
      </c>
      <c r="F199" s="19">
        <f t="shared" si="13"/>
        <v>0.82813999999999999</v>
      </c>
      <c r="G199" s="18">
        <v>7407024</v>
      </c>
      <c r="H199" s="20">
        <v>2675.55</v>
      </c>
      <c r="I199" s="18">
        <f t="shared" si="14"/>
        <v>3342932</v>
      </c>
      <c r="J199" s="18">
        <f t="shared" si="15"/>
        <v>2768</v>
      </c>
      <c r="K199" s="18"/>
      <c r="L199" s="19"/>
      <c r="M199" s="18"/>
      <c r="N199" s="19"/>
      <c r="O199" s="20"/>
    </row>
    <row r="200" spans="1:15" ht="16.5" x14ac:dyDescent="0.3">
      <c r="A200" s="6" t="s">
        <v>240</v>
      </c>
      <c r="B200" s="6" t="s">
        <v>491</v>
      </c>
      <c r="C200" s="18">
        <v>889635969</v>
      </c>
      <c r="D200" s="18">
        <v>185599</v>
      </c>
      <c r="E200" s="18">
        <f t="shared" si="12"/>
        <v>889821568</v>
      </c>
      <c r="F200" s="19">
        <f t="shared" si="13"/>
        <v>1.11676</v>
      </c>
      <c r="G200" s="18">
        <v>993717</v>
      </c>
      <c r="H200" s="20">
        <v>602.59</v>
      </c>
      <c r="I200" s="18">
        <f t="shared" si="14"/>
        <v>1476662</v>
      </c>
      <c r="J200" s="18">
        <f t="shared" si="15"/>
        <v>1649</v>
      </c>
      <c r="K200" s="18"/>
      <c r="L200" s="19"/>
      <c r="M200" s="18"/>
      <c r="N200" s="19"/>
      <c r="O200" s="20"/>
    </row>
    <row r="201" spans="1:15" ht="16.5" x14ac:dyDescent="0.3">
      <c r="A201" s="6" t="s">
        <v>238</v>
      </c>
      <c r="B201" s="6" t="s">
        <v>489</v>
      </c>
      <c r="C201" s="18">
        <v>879015630</v>
      </c>
      <c r="D201" s="18">
        <v>3732694</v>
      </c>
      <c r="E201" s="18">
        <f t="shared" si="12"/>
        <v>882748324</v>
      </c>
      <c r="F201" s="19">
        <f t="shared" si="13"/>
        <v>1.3581700000000001</v>
      </c>
      <c r="G201" s="18">
        <v>1198920</v>
      </c>
      <c r="H201" s="20">
        <v>581.88</v>
      </c>
      <c r="I201" s="18">
        <f t="shared" si="14"/>
        <v>1517062</v>
      </c>
      <c r="J201" s="18">
        <f t="shared" si="15"/>
        <v>2060</v>
      </c>
      <c r="K201" s="18"/>
      <c r="L201" s="19"/>
      <c r="M201" s="18"/>
      <c r="N201" s="19"/>
      <c r="O201" s="20"/>
    </row>
    <row r="202" spans="1:15" ht="16.5" x14ac:dyDescent="0.3">
      <c r="A202" s="6" t="s">
        <v>46</v>
      </c>
      <c r="B202" s="6" t="s">
        <v>47</v>
      </c>
      <c r="C202" s="18">
        <v>6667348966</v>
      </c>
      <c r="D202" s="18">
        <v>247595</v>
      </c>
      <c r="E202" s="18">
        <f t="shared" si="12"/>
        <v>6667596561</v>
      </c>
      <c r="F202" s="19">
        <f t="shared" si="13"/>
        <v>2.2426400000000002</v>
      </c>
      <c r="G202" s="18">
        <v>14953028</v>
      </c>
      <c r="H202" s="20">
        <v>6739.52</v>
      </c>
      <c r="I202" s="18">
        <f t="shared" si="14"/>
        <v>989328</v>
      </c>
      <c r="J202" s="18">
        <f t="shared" si="15"/>
        <v>2219</v>
      </c>
      <c r="K202" s="18"/>
      <c r="L202" s="19"/>
      <c r="M202" s="18"/>
      <c r="N202" s="19"/>
      <c r="O202" s="20"/>
    </row>
    <row r="203" spans="1:15" ht="16.5" x14ac:dyDescent="0.3">
      <c r="A203" s="6" t="s">
        <v>242</v>
      </c>
      <c r="B203" s="6" t="s">
        <v>241</v>
      </c>
      <c r="C203" s="18">
        <v>184891869</v>
      </c>
      <c r="D203" s="18">
        <v>14628110</v>
      </c>
      <c r="E203" s="18">
        <f t="shared" si="12"/>
        <v>199519979</v>
      </c>
      <c r="F203" s="19">
        <f t="shared" si="13"/>
        <v>1.1497599999999999</v>
      </c>
      <c r="G203" s="18">
        <v>229400</v>
      </c>
      <c r="H203" s="20">
        <v>91.94</v>
      </c>
      <c r="I203" s="18">
        <f t="shared" si="14"/>
        <v>2170111</v>
      </c>
      <c r="J203" s="18">
        <f t="shared" si="15"/>
        <v>2495</v>
      </c>
      <c r="K203" s="18"/>
      <c r="L203" s="19"/>
      <c r="M203" s="18"/>
      <c r="N203" s="19"/>
      <c r="O203" s="20"/>
    </row>
    <row r="204" spans="1:15" ht="16.5" x14ac:dyDescent="0.3">
      <c r="A204" s="6" t="s">
        <v>244</v>
      </c>
      <c r="B204" s="6" t="s">
        <v>493</v>
      </c>
      <c r="C204" s="18">
        <v>74483904</v>
      </c>
      <c r="D204" s="18">
        <v>90102</v>
      </c>
      <c r="E204" s="18">
        <f t="shared" si="12"/>
        <v>74574006</v>
      </c>
      <c r="F204" s="19">
        <f t="shared" si="13"/>
        <v>2.0784699999999998</v>
      </c>
      <c r="G204" s="18">
        <v>155000</v>
      </c>
      <c r="H204" s="20">
        <v>81.650000000000006</v>
      </c>
      <c r="I204" s="18">
        <f t="shared" si="14"/>
        <v>913337</v>
      </c>
      <c r="J204" s="18">
        <f t="shared" si="15"/>
        <v>1898</v>
      </c>
      <c r="K204" s="18"/>
      <c r="L204" s="19"/>
      <c r="M204" s="18"/>
      <c r="N204" s="19"/>
      <c r="O204" s="20"/>
    </row>
    <row r="205" spans="1:15" ht="16.5" x14ac:dyDescent="0.3">
      <c r="A205" s="6" t="s">
        <v>588</v>
      </c>
      <c r="B205" s="6" t="s">
        <v>589</v>
      </c>
      <c r="C205" s="18">
        <v>84729924</v>
      </c>
      <c r="D205" s="18">
        <v>3362189</v>
      </c>
      <c r="E205" s="18">
        <f t="shared" si="12"/>
        <v>88092113</v>
      </c>
      <c r="F205" s="19">
        <f t="shared" si="13"/>
        <v>0</v>
      </c>
      <c r="G205" s="18">
        <v>0</v>
      </c>
      <c r="H205" s="20">
        <v>51.51</v>
      </c>
      <c r="I205" s="18">
        <f t="shared" si="14"/>
        <v>1710194</v>
      </c>
      <c r="J205" s="18">
        <f t="shared" si="15"/>
        <v>0</v>
      </c>
      <c r="K205" s="18"/>
      <c r="L205" s="19"/>
      <c r="M205" s="18"/>
      <c r="N205" s="19"/>
      <c r="O205" s="20"/>
    </row>
    <row r="206" spans="1:15" ht="16.5" x14ac:dyDescent="0.3">
      <c r="A206" s="6" t="s">
        <v>243</v>
      </c>
      <c r="B206" s="6" t="s">
        <v>492</v>
      </c>
      <c r="C206" s="18">
        <v>1289298674</v>
      </c>
      <c r="D206" s="18">
        <v>53393863</v>
      </c>
      <c r="E206" s="18">
        <f t="shared" si="12"/>
        <v>1342692537</v>
      </c>
      <c r="F206" s="19">
        <f t="shared" si="13"/>
        <v>1.7129799999999999</v>
      </c>
      <c r="G206" s="18">
        <v>2300000</v>
      </c>
      <c r="H206" s="20">
        <v>885.73</v>
      </c>
      <c r="I206" s="18">
        <f t="shared" si="14"/>
        <v>1515916</v>
      </c>
      <c r="J206" s="18">
        <f t="shared" si="15"/>
        <v>2597</v>
      </c>
      <c r="K206" s="18"/>
      <c r="L206" s="19"/>
      <c r="M206" s="18"/>
      <c r="N206" s="19"/>
      <c r="O206" s="20"/>
    </row>
    <row r="207" spans="1:15" ht="16.5" x14ac:dyDescent="0.3">
      <c r="A207" s="6" t="s">
        <v>248</v>
      </c>
      <c r="B207" s="6" t="s">
        <v>496</v>
      </c>
      <c r="C207" s="18">
        <v>35879417121</v>
      </c>
      <c r="D207" s="18">
        <v>1689</v>
      </c>
      <c r="E207" s="18">
        <f t="shared" si="12"/>
        <v>35879418810</v>
      </c>
      <c r="F207" s="19">
        <f t="shared" si="13"/>
        <v>1.81193</v>
      </c>
      <c r="G207" s="18">
        <v>65011172.960000001</v>
      </c>
      <c r="H207" s="20">
        <v>20340.93</v>
      </c>
      <c r="I207" s="18">
        <f t="shared" si="14"/>
        <v>1763903</v>
      </c>
      <c r="J207" s="18">
        <f t="shared" si="15"/>
        <v>3196</v>
      </c>
      <c r="K207" s="18"/>
      <c r="L207" s="19"/>
      <c r="M207" s="18"/>
      <c r="N207" s="19"/>
      <c r="O207" s="20"/>
    </row>
    <row r="208" spans="1:15" ht="16.5" x14ac:dyDescent="0.3">
      <c r="A208" s="6" t="s">
        <v>249</v>
      </c>
      <c r="B208" s="6" t="s">
        <v>497</v>
      </c>
      <c r="C208" s="18">
        <v>11388517878</v>
      </c>
      <c r="D208" s="18">
        <v>82799</v>
      </c>
      <c r="E208" s="18">
        <f t="shared" si="12"/>
        <v>11388600677</v>
      </c>
      <c r="F208" s="19">
        <f t="shared" si="13"/>
        <v>1.5936999999999999</v>
      </c>
      <c r="G208" s="18">
        <v>18150000</v>
      </c>
      <c r="H208" s="20">
        <v>9262.81</v>
      </c>
      <c r="I208" s="18">
        <f t="shared" si="14"/>
        <v>1229497</v>
      </c>
      <c r="J208" s="18">
        <f t="shared" si="15"/>
        <v>1959</v>
      </c>
      <c r="K208" s="18"/>
      <c r="L208" s="19"/>
      <c r="M208" s="18"/>
      <c r="N208" s="19"/>
      <c r="O208" s="20"/>
    </row>
    <row r="209" spans="1:15" ht="16.5" x14ac:dyDescent="0.3">
      <c r="A209" s="6" t="s">
        <v>250</v>
      </c>
      <c r="B209" s="6" t="s">
        <v>498</v>
      </c>
      <c r="C209" s="18">
        <v>29604785013</v>
      </c>
      <c r="D209" s="18">
        <v>0</v>
      </c>
      <c r="E209" s="18">
        <f t="shared" si="12"/>
        <v>29604785013</v>
      </c>
      <c r="F209" s="19">
        <f t="shared" si="13"/>
        <v>1.46685</v>
      </c>
      <c r="G209" s="18">
        <v>43425750</v>
      </c>
      <c r="H209" s="20">
        <v>15749.52</v>
      </c>
      <c r="I209" s="18">
        <f t="shared" si="14"/>
        <v>1879726</v>
      </c>
      <c r="J209" s="18">
        <f t="shared" si="15"/>
        <v>2757</v>
      </c>
      <c r="K209" s="18"/>
      <c r="L209" s="19"/>
      <c r="M209" s="18"/>
      <c r="N209" s="19"/>
      <c r="O209" s="20"/>
    </row>
    <row r="210" spans="1:15" ht="16.5" x14ac:dyDescent="0.3">
      <c r="A210" s="6" t="s">
        <v>251</v>
      </c>
      <c r="B210" s="6" t="s">
        <v>499</v>
      </c>
      <c r="C210" s="18">
        <v>50901713110</v>
      </c>
      <c r="D210" s="18">
        <v>0</v>
      </c>
      <c r="E210" s="18">
        <f t="shared" si="12"/>
        <v>50901713110</v>
      </c>
      <c r="F210" s="19">
        <f t="shared" si="13"/>
        <v>1.2220599999999999</v>
      </c>
      <c r="G210" s="18">
        <v>62205138</v>
      </c>
      <c r="H210" s="20">
        <v>20816.09</v>
      </c>
      <c r="I210" s="18">
        <f t="shared" si="14"/>
        <v>2445306</v>
      </c>
      <c r="J210" s="18">
        <f t="shared" si="15"/>
        <v>2988</v>
      </c>
      <c r="K210" s="18"/>
      <c r="L210" s="19"/>
      <c r="M210" s="18"/>
      <c r="N210" s="19"/>
      <c r="O210" s="20"/>
    </row>
    <row r="211" spans="1:15" ht="16.5" x14ac:dyDescent="0.3">
      <c r="A211" s="6" t="s">
        <v>245</v>
      </c>
      <c r="B211" s="6" t="s">
        <v>494</v>
      </c>
      <c r="C211" s="18">
        <v>7872726172</v>
      </c>
      <c r="D211" s="18">
        <v>12277348</v>
      </c>
      <c r="E211" s="18">
        <f t="shared" si="12"/>
        <v>7885003520</v>
      </c>
      <c r="F211" s="19">
        <f t="shared" si="13"/>
        <v>1.20482</v>
      </c>
      <c r="G211" s="18">
        <v>9500000</v>
      </c>
      <c r="H211" s="20">
        <v>5662.04</v>
      </c>
      <c r="I211" s="18">
        <f t="shared" si="14"/>
        <v>1392608</v>
      </c>
      <c r="J211" s="18">
        <f t="shared" si="15"/>
        <v>1678</v>
      </c>
      <c r="K211" s="18"/>
      <c r="L211" s="19"/>
      <c r="M211" s="18"/>
      <c r="N211" s="19"/>
      <c r="O211" s="20"/>
    </row>
    <row r="212" spans="1:15" ht="16.5" x14ac:dyDescent="0.3">
      <c r="A212" s="6" t="s">
        <v>252</v>
      </c>
      <c r="B212" s="6" t="s">
        <v>500</v>
      </c>
      <c r="C212" s="18">
        <v>14371833261</v>
      </c>
      <c r="D212" s="18">
        <v>502863</v>
      </c>
      <c r="E212" s="18">
        <f t="shared" si="12"/>
        <v>14372336124</v>
      </c>
      <c r="F212" s="19">
        <f t="shared" si="13"/>
        <v>0</v>
      </c>
      <c r="G212" s="18">
        <v>0</v>
      </c>
      <c r="H212" s="20">
        <v>10346.469999999999</v>
      </c>
      <c r="I212" s="18">
        <f t="shared" si="14"/>
        <v>1389105</v>
      </c>
      <c r="J212" s="18">
        <f t="shared" si="15"/>
        <v>0</v>
      </c>
      <c r="K212" s="18"/>
      <c r="L212" s="19"/>
      <c r="M212" s="18"/>
      <c r="N212" s="19"/>
      <c r="O212" s="20"/>
    </row>
    <row r="213" spans="1:15" ht="16.5" x14ac:dyDescent="0.3">
      <c r="A213" s="6" t="s">
        <v>253</v>
      </c>
      <c r="B213" s="6" t="s">
        <v>501</v>
      </c>
      <c r="C213" s="18">
        <v>202723261</v>
      </c>
      <c r="D213" s="18">
        <v>13409424</v>
      </c>
      <c r="E213" s="18">
        <f t="shared" si="12"/>
        <v>216132685</v>
      </c>
      <c r="F213" s="19">
        <f t="shared" si="13"/>
        <v>0.40716000000000002</v>
      </c>
      <c r="G213" s="18">
        <v>88000</v>
      </c>
      <c r="H213" s="20">
        <v>131.08000000000001</v>
      </c>
      <c r="I213" s="18">
        <f t="shared" si="14"/>
        <v>1648861</v>
      </c>
      <c r="J213" s="18">
        <f t="shared" si="15"/>
        <v>671</v>
      </c>
      <c r="K213" s="18"/>
      <c r="L213" s="19"/>
      <c r="M213" s="18"/>
      <c r="N213" s="19"/>
      <c r="O213" s="20"/>
    </row>
    <row r="214" spans="1:15" ht="16.5" x14ac:dyDescent="0.3">
      <c r="A214" s="6" t="s">
        <v>254</v>
      </c>
      <c r="B214" s="6" t="s">
        <v>502</v>
      </c>
      <c r="C214" s="18">
        <v>11636835852</v>
      </c>
      <c r="D214" s="18">
        <v>3126030</v>
      </c>
      <c r="E214" s="18">
        <f t="shared" si="12"/>
        <v>11639961882</v>
      </c>
      <c r="F214" s="19">
        <f t="shared" si="13"/>
        <v>1.3651599999999999</v>
      </c>
      <c r="G214" s="18">
        <v>15890376</v>
      </c>
      <c r="H214" s="20">
        <v>6515.07</v>
      </c>
      <c r="I214" s="18">
        <f t="shared" si="14"/>
        <v>1786621</v>
      </c>
      <c r="J214" s="18">
        <f t="shared" si="15"/>
        <v>2439</v>
      </c>
      <c r="K214" s="18"/>
      <c r="L214" s="19"/>
      <c r="M214" s="18"/>
      <c r="N214" s="19"/>
      <c r="O214" s="20"/>
    </row>
    <row r="215" spans="1:15" ht="16.5" x14ac:dyDescent="0.3">
      <c r="A215" s="6" t="s">
        <v>255</v>
      </c>
      <c r="B215" s="6" t="s">
        <v>61</v>
      </c>
      <c r="C215" s="18">
        <v>17034060762</v>
      </c>
      <c r="D215" s="18">
        <v>4318960</v>
      </c>
      <c r="E215" s="18">
        <f t="shared" si="12"/>
        <v>17038379722</v>
      </c>
      <c r="F215" s="19">
        <f t="shared" si="13"/>
        <v>1.4405699999999999</v>
      </c>
      <c r="G215" s="18">
        <v>24545000</v>
      </c>
      <c r="H215" s="20">
        <v>9748.0300000000007</v>
      </c>
      <c r="I215" s="18">
        <f t="shared" si="14"/>
        <v>1747879</v>
      </c>
      <c r="J215" s="18">
        <f t="shared" si="15"/>
        <v>2518</v>
      </c>
      <c r="K215" s="18"/>
      <c r="L215" s="19"/>
      <c r="M215" s="18"/>
      <c r="N215" s="19"/>
      <c r="O215" s="20"/>
    </row>
    <row r="216" spans="1:15" ht="16.5" x14ac:dyDescent="0.3">
      <c r="A216" s="6" t="s">
        <v>246</v>
      </c>
      <c r="B216" s="6" t="s">
        <v>495</v>
      </c>
      <c r="C216" s="18">
        <v>4241981171</v>
      </c>
      <c r="D216" s="18">
        <v>224796</v>
      </c>
      <c r="E216" s="18">
        <f t="shared" si="12"/>
        <v>4242205967</v>
      </c>
      <c r="F216" s="19">
        <f t="shared" si="13"/>
        <v>1.5196799999999999</v>
      </c>
      <c r="G216" s="18">
        <v>6446783</v>
      </c>
      <c r="H216" s="20">
        <v>2519.16</v>
      </c>
      <c r="I216" s="18">
        <f t="shared" si="14"/>
        <v>1683976</v>
      </c>
      <c r="J216" s="18">
        <f t="shared" si="15"/>
        <v>2559</v>
      </c>
      <c r="K216" s="18"/>
      <c r="L216" s="19"/>
      <c r="M216" s="18"/>
      <c r="N216" s="19"/>
      <c r="O216" s="20"/>
    </row>
    <row r="217" spans="1:15" ht="16.5" x14ac:dyDescent="0.3">
      <c r="A217" s="6" t="s">
        <v>256</v>
      </c>
      <c r="B217" s="6" t="s">
        <v>503</v>
      </c>
      <c r="C217" s="18">
        <v>3079752034</v>
      </c>
      <c r="D217" s="18">
        <v>28665446</v>
      </c>
      <c r="E217" s="18">
        <f t="shared" si="12"/>
        <v>3108417480</v>
      </c>
      <c r="F217" s="19">
        <f t="shared" si="13"/>
        <v>1.2587299999999999</v>
      </c>
      <c r="G217" s="18">
        <v>3912643</v>
      </c>
      <c r="H217" s="20">
        <v>1946</v>
      </c>
      <c r="I217" s="18">
        <f t="shared" si="14"/>
        <v>1597337</v>
      </c>
      <c r="J217" s="18">
        <f t="shared" si="15"/>
        <v>2011</v>
      </c>
      <c r="K217" s="18"/>
      <c r="L217" s="19"/>
      <c r="M217" s="18"/>
      <c r="N217" s="19"/>
      <c r="O217" s="20"/>
    </row>
    <row r="218" spans="1:15" ht="16.5" x14ac:dyDescent="0.3">
      <c r="A218" s="6" t="s">
        <v>48</v>
      </c>
      <c r="B218" s="6" t="s">
        <v>49</v>
      </c>
      <c r="C218" s="18">
        <v>683675263</v>
      </c>
      <c r="D218" s="18">
        <v>47326386</v>
      </c>
      <c r="E218" s="18">
        <f t="shared" si="12"/>
        <v>731001649</v>
      </c>
      <c r="F218" s="19">
        <f t="shared" si="13"/>
        <v>1.29959</v>
      </c>
      <c r="G218" s="18">
        <v>950000</v>
      </c>
      <c r="H218" s="20">
        <v>415.32</v>
      </c>
      <c r="I218" s="18">
        <f t="shared" si="14"/>
        <v>1760093</v>
      </c>
      <c r="J218" s="18">
        <f t="shared" si="15"/>
        <v>2287</v>
      </c>
      <c r="K218" s="18"/>
      <c r="L218" s="19"/>
      <c r="M218" s="18"/>
      <c r="N218" s="19"/>
      <c r="O218" s="20"/>
    </row>
    <row r="219" spans="1:15" ht="16.5" x14ac:dyDescent="0.3">
      <c r="A219" s="6" t="s">
        <v>257</v>
      </c>
      <c r="B219" s="6" t="s">
        <v>504</v>
      </c>
      <c r="C219" s="18">
        <v>3607077273</v>
      </c>
      <c r="D219" s="18">
        <v>32752230</v>
      </c>
      <c r="E219" s="18">
        <f t="shared" si="12"/>
        <v>3639829503</v>
      </c>
      <c r="F219" s="19">
        <f t="shared" si="13"/>
        <v>1.3736900000000001</v>
      </c>
      <c r="G219" s="18">
        <v>5000000</v>
      </c>
      <c r="H219" s="20">
        <v>2183.88</v>
      </c>
      <c r="I219" s="18">
        <f t="shared" si="14"/>
        <v>1666680</v>
      </c>
      <c r="J219" s="18">
        <f t="shared" si="15"/>
        <v>2290</v>
      </c>
      <c r="K219" s="18"/>
      <c r="L219" s="19"/>
      <c r="M219" s="18"/>
      <c r="N219" s="19"/>
      <c r="O219" s="20"/>
    </row>
    <row r="220" spans="1:15" ht="16.5" x14ac:dyDescent="0.3">
      <c r="A220" s="6" t="s">
        <v>247</v>
      </c>
      <c r="B220" s="6" t="s">
        <v>574</v>
      </c>
      <c r="C220" s="18">
        <v>11062334858</v>
      </c>
      <c r="D220" s="18">
        <v>2630496</v>
      </c>
      <c r="E220" s="18">
        <f t="shared" si="12"/>
        <v>11064965354</v>
      </c>
      <c r="F220" s="19">
        <f t="shared" si="13"/>
        <v>1.2774099999999999</v>
      </c>
      <c r="G220" s="18">
        <v>14134544.140000001</v>
      </c>
      <c r="H220" s="20">
        <v>4729.93</v>
      </c>
      <c r="I220" s="18">
        <f t="shared" si="14"/>
        <v>2339351</v>
      </c>
      <c r="J220" s="18">
        <f t="shared" si="15"/>
        <v>2988</v>
      </c>
      <c r="K220" s="18"/>
      <c r="L220" s="19"/>
      <c r="M220" s="18"/>
      <c r="N220" s="19"/>
      <c r="O220" s="20"/>
    </row>
    <row r="221" spans="1:15" ht="16.5" x14ac:dyDescent="0.3">
      <c r="A221" s="6" t="s">
        <v>269</v>
      </c>
      <c r="B221" s="6" t="s">
        <v>62</v>
      </c>
      <c r="C221" s="18">
        <v>35153083424</v>
      </c>
      <c r="D221" s="18">
        <v>122407</v>
      </c>
      <c r="E221" s="18">
        <f t="shared" si="12"/>
        <v>35153205831</v>
      </c>
      <c r="F221" s="19">
        <f t="shared" si="13"/>
        <v>2.09938</v>
      </c>
      <c r="G221" s="18">
        <v>73800000</v>
      </c>
      <c r="H221" s="20">
        <v>30012.78</v>
      </c>
      <c r="I221" s="18">
        <f t="shared" si="14"/>
        <v>1171275</v>
      </c>
      <c r="J221" s="18">
        <f t="shared" si="15"/>
        <v>2459</v>
      </c>
      <c r="K221" s="18"/>
      <c r="L221" s="19"/>
      <c r="M221" s="18"/>
      <c r="N221" s="19"/>
      <c r="O221" s="20"/>
    </row>
    <row r="222" spans="1:15" ht="16.5" x14ac:dyDescent="0.3">
      <c r="A222" s="6" t="s">
        <v>267</v>
      </c>
      <c r="B222" s="6" t="s">
        <v>513</v>
      </c>
      <c r="C222" s="18">
        <v>179635016</v>
      </c>
      <c r="D222" s="18">
        <v>17237</v>
      </c>
      <c r="E222" s="18">
        <f t="shared" si="12"/>
        <v>179652253</v>
      </c>
      <c r="F222" s="19">
        <f t="shared" si="13"/>
        <v>0.91844000000000003</v>
      </c>
      <c r="G222" s="18">
        <v>165000</v>
      </c>
      <c r="H222" s="20">
        <v>112.87</v>
      </c>
      <c r="I222" s="18">
        <f t="shared" si="14"/>
        <v>1591674</v>
      </c>
      <c r="J222" s="18">
        <f t="shared" si="15"/>
        <v>1462</v>
      </c>
      <c r="K222" s="18"/>
      <c r="L222" s="19"/>
      <c r="M222" s="18"/>
      <c r="N222" s="19"/>
      <c r="O222" s="20"/>
    </row>
    <row r="223" spans="1:15" ht="16.5" x14ac:dyDescent="0.3">
      <c r="A223" s="6" t="s">
        <v>262</v>
      </c>
      <c r="B223" s="6" t="s">
        <v>508</v>
      </c>
      <c r="C223" s="18">
        <v>231142065</v>
      </c>
      <c r="D223" s="18">
        <v>37834</v>
      </c>
      <c r="E223" s="18">
        <f t="shared" si="12"/>
        <v>231179899</v>
      </c>
      <c r="F223" s="19">
        <f t="shared" si="13"/>
        <v>1.0970599999999999</v>
      </c>
      <c r="G223" s="18">
        <v>253619</v>
      </c>
      <c r="H223" s="20">
        <v>79.459999999999994</v>
      </c>
      <c r="I223" s="18">
        <f t="shared" si="14"/>
        <v>2909387</v>
      </c>
      <c r="J223" s="18">
        <f t="shared" si="15"/>
        <v>3192</v>
      </c>
      <c r="K223" s="18"/>
      <c r="L223" s="19"/>
      <c r="M223" s="18"/>
      <c r="N223" s="19"/>
      <c r="O223" s="20"/>
    </row>
    <row r="224" spans="1:15" ht="16.5" x14ac:dyDescent="0.3">
      <c r="A224" s="6" t="s">
        <v>266</v>
      </c>
      <c r="B224" s="6" t="s">
        <v>512</v>
      </c>
      <c r="C224" s="18">
        <v>1734488313</v>
      </c>
      <c r="D224" s="18">
        <v>1394518</v>
      </c>
      <c r="E224" s="18">
        <f t="shared" si="12"/>
        <v>1735882831</v>
      </c>
      <c r="F224" s="19">
        <f t="shared" si="13"/>
        <v>2.0805400000000001</v>
      </c>
      <c r="G224" s="18">
        <v>3611575</v>
      </c>
      <c r="H224" s="20">
        <v>1423.85</v>
      </c>
      <c r="I224" s="18">
        <f t="shared" si="14"/>
        <v>1219147</v>
      </c>
      <c r="J224" s="18">
        <f t="shared" si="15"/>
        <v>2536</v>
      </c>
      <c r="K224" s="18"/>
      <c r="L224" s="19"/>
      <c r="M224" s="18"/>
      <c r="N224" s="19"/>
      <c r="O224" s="20"/>
    </row>
    <row r="225" spans="1:15" ht="16.5" x14ac:dyDescent="0.3">
      <c r="A225" s="6" t="s">
        <v>265</v>
      </c>
      <c r="B225" s="6" t="s">
        <v>511</v>
      </c>
      <c r="C225" s="18">
        <v>1232120705</v>
      </c>
      <c r="D225" s="18">
        <v>649094</v>
      </c>
      <c r="E225" s="18">
        <f t="shared" si="12"/>
        <v>1232769799</v>
      </c>
      <c r="F225" s="19">
        <f t="shared" si="13"/>
        <v>1.23594</v>
      </c>
      <c r="G225" s="18">
        <v>1523629</v>
      </c>
      <c r="H225" s="20">
        <v>1821.39</v>
      </c>
      <c r="I225" s="18">
        <f t="shared" si="14"/>
        <v>676829</v>
      </c>
      <c r="J225" s="18">
        <f t="shared" si="15"/>
        <v>837</v>
      </c>
      <c r="K225" s="18"/>
      <c r="L225" s="19"/>
      <c r="M225" s="18"/>
      <c r="N225" s="19"/>
      <c r="O225" s="20"/>
    </row>
    <row r="226" spans="1:15" ht="16.5" x14ac:dyDescent="0.3">
      <c r="A226" s="6" t="s">
        <v>264</v>
      </c>
      <c r="B226" s="6" t="s">
        <v>510</v>
      </c>
      <c r="C226" s="18">
        <v>10895229559</v>
      </c>
      <c r="D226" s="18">
        <v>2159610</v>
      </c>
      <c r="E226" s="18">
        <f t="shared" si="12"/>
        <v>10897389169</v>
      </c>
      <c r="F226" s="19">
        <f t="shared" si="13"/>
        <v>1.62883</v>
      </c>
      <c r="G226" s="18">
        <v>17750000</v>
      </c>
      <c r="H226" s="20">
        <v>10491.81</v>
      </c>
      <c r="I226" s="18">
        <f t="shared" si="14"/>
        <v>1038657</v>
      </c>
      <c r="J226" s="18">
        <f t="shared" si="15"/>
        <v>1692</v>
      </c>
      <c r="K226" s="18"/>
      <c r="L226" s="19"/>
      <c r="M226" s="18"/>
      <c r="N226" s="19"/>
      <c r="O226" s="20"/>
    </row>
    <row r="227" spans="1:15" ht="16.5" x14ac:dyDescent="0.3">
      <c r="A227" s="6" t="s">
        <v>258</v>
      </c>
      <c r="B227" s="6" t="s">
        <v>505</v>
      </c>
      <c r="C227" s="18">
        <v>16403850994</v>
      </c>
      <c r="D227" s="18">
        <v>431648</v>
      </c>
      <c r="E227" s="18">
        <f t="shared" si="12"/>
        <v>16404282642</v>
      </c>
      <c r="F227" s="19">
        <f t="shared" si="13"/>
        <v>1.89646</v>
      </c>
      <c r="G227" s="18">
        <v>31110000</v>
      </c>
      <c r="H227" s="20">
        <v>14171.69</v>
      </c>
      <c r="I227" s="18">
        <f t="shared" si="14"/>
        <v>1157539</v>
      </c>
      <c r="J227" s="18">
        <f t="shared" si="15"/>
        <v>2195</v>
      </c>
      <c r="K227" s="18"/>
      <c r="L227" s="19"/>
      <c r="M227" s="18"/>
      <c r="N227" s="19"/>
      <c r="O227" s="20"/>
    </row>
    <row r="228" spans="1:15" ht="16.5" x14ac:dyDescent="0.3">
      <c r="A228" s="6" t="s">
        <v>261</v>
      </c>
      <c r="B228" s="6" t="s">
        <v>507</v>
      </c>
      <c r="C228" s="18">
        <v>1167029719</v>
      </c>
      <c r="D228" s="18">
        <v>1536357</v>
      </c>
      <c r="E228" s="18">
        <f t="shared" si="12"/>
        <v>1168566076</v>
      </c>
      <c r="F228" s="19">
        <f t="shared" si="13"/>
        <v>1.2406900000000001</v>
      </c>
      <c r="G228" s="18">
        <v>1449825</v>
      </c>
      <c r="H228" s="20">
        <v>908.19</v>
      </c>
      <c r="I228" s="18">
        <f t="shared" si="14"/>
        <v>1286698</v>
      </c>
      <c r="J228" s="18">
        <f t="shared" si="15"/>
        <v>1596</v>
      </c>
      <c r="K228" s="18"/>
      <c r="L228" s="19"/>
      <c r="M228" s="18"/>
      <c r="N228" s="19"/>
      <c r="O228" s="20"/>
    </row>
    <row r="229" spans="1:15" ht="16.5" x14ac:dyDescent="0.3">
      <c r="A229" s="6" t="s">
        <v>50</v>
      </c>
      <c r="B229" s="6" t="s">
        <v>51</v>
      </c>
      <c r="C229" s="18">
        <v>7125852762</v>
      </c>
      <c r="D229" s="18">
        <v>575559</v>
      </c>
      <c r="E229" s="18">
        <f t="shared" si="12"/>
        <v>7126428321</v>
      </c>
      <c r="F229" s="19">
        <f t="shared" si="13"/>
        <v>1.3049999999999999</v>
      </c>
      <c r="G229" s="18">
        <v>9300000</v>
      </c>
      <c r="H229" s="20">
        <v>5129.1499999999996</v>
      </c>
      <c r="I229" s="18">
        <f t="shared" si="14"/>
        <v>1389398</v>
      </c>
      <c r="J229" s="18">
        <f t="shared" si="15"/>
        <v>1813</v>
      </c>
      <c r="K229" s="18"/>
      <c r="L229" s="19"/>
      <c r="M229" s="18"/>
      <c r="N229" s="19"/>
      <c r="O229" s="20"/>
    </row>
    <row r="230" spans="1:15" ht="16.5" x14ac:dyDescent="0.3">
      <c r="A230" s="6" t="s">
        <v>260</v>
      </c>
      <c r="B230" s="6" t="s">
        <v>564</v>
      </c>
      <c r="C230" s="18">
        <v>5934625939</v>
      </c>
      <c r="D230" s="18">
        <v>2228794</v>
      </c>
      <c r="E230" s="18">
        <f t="shared" si="12"/>
        <v>5936854733</v>
      </c>
      <c r="F230" s="19">
        <f t="shared" si="13"/>
        <v>2.0269599999999999</v>
      </c>
      <c r="G230" s="18">
        <v>12033780</v>
      </c>
      <c r="H230" s="20">
        <v>3951.74</v>
      </c>
      <c r="I230" s="18">
        <f t="shared" si="14"/>
        <v>1502339</v>
      </c>
      <c r="J230" s="18">
        <f t="shared" si="15"/>
        <v>3045</v>
      </c>
      <c r="K230" s="18"/>
      <c r="L230" s="19"/>
      <c r="M230" s="18"/>
      <c r="N230" s="19"/>
      <c r="O230" s="20"/>
    </row>
    <row r="231" spans="1:15" ht="16.5" x14ac:dyDescent="0.3">
      <c r="A231" s="6" t="s">
        <v>263</v>
      </c>
      <c r="B231" s="6" t="s">
        <v>509</v>
      </c>
      <c r="C231" s="18">
        <v>1052746957</v>
      </c>
      <c r="D231" s="18">
        <v>609842</v>
      </c>
      <c r="E231" s="18">
        <f t="shared" si="12"/>
        <v>1053356799</v>
      </c>
      <c r="F231" s="19">
        <f t="shared" si="13"/>
        <v>1.4856100000000001</v>
      </c>
      <c r="G231" s="18">
        <v>1564881</v>
      </c>
      <c r="H231" s="20">
        <v>564.58000000000004</v>
      </c>
      <c r="I231" s="18">
        <f t="shared" si="14"/>
        <v>1865735</v>
      </c>
      <c r="J231" s="18">
        <f t="shared" si="15"/>
        <v>2772</v>
      </c>
      <c r="K231" s="18"/>
      <c r="L231" s="19"/>
      <c r="M231" s="18"/>
      <c r="N231" s="19"/>
      <c r="O231" s="20"/>
    </row>
    <row r="232" spans="1:15" ht="16.5" x14ac:dyDescent="0.3">
      <c r="A232" s="6" t="s">
        <v>270</v>
      </c>
      <c r="B232" s="6" t="s">
        <v>565</v>
      </c>
      <c r="C232" s="18">
        <v>3656215650</v>
      </c>
      <c r="D232" s="18">
        <v>50233</v>
      </c>
      <c r="E232" s="18">
        <f t="shared" si="12"/>
        <v>3656265883</v>
      </c>
      <c r="F232" s="19">
        <f t="shared" si="13"/>
        <v>2.22702</v>
      </c>
      <c r="G232" s="18">
        <v>8142592</v>
      </c>
      <c r="H232" s="20">
        <v>3606.66</v>
      </c>
      <c r="I232" s="18">
        <f t="shared" si="14"/>
        <v>1013754</v>
      </c>
      <c r="J232" s="18">
        <f t="shared" si="15"/>
        <v>2258</v>
      </c>
      <c r="K232" s="18"/>
      <c r="L232" s="19"/>
      <c r="M232" s="18"/>
      <c r="N232" s="19"/>
      <c r="O232" s="20"/>
    </row>
    <row r="233" spans="1:15" ht="16.5" x14ac:dyDescent="0.3">
      <c r="A233" s="6" t="s">
        <v>259</v>
      </c>
      <c r="B233" s="6" t="s">
        <v>506</v>
      </c>
      <c r="C233" s="18">
        <v>1900766643</v>
      </c>
      <c r="D233" s="18">
        <v>4765261</v>
      </c>
      <c r="E233" s="18">
        <f t="shared" si="12"/>
        <v>1905531904</v>
      </c>
      <c r="F233" s="19">
        <f t="shared" si="13"/>
        <v>1.3382099999999999</v>
      </c>
      <c r="G233" s="18">
        <v>2550000</v>
      </c>
      <c r="H233" s="20">
        <v>2470.59</v>
      </c>
      <c r="I233" s="18">
        <f t="shared" si="14"/>
        <v>771286</v>
      </c>
      <c r="J233" s="18">
        <f t="shared" si="15"/>
        <v>1032</v>
      </c>
      <c r="K233" s="18"/>
      <c r="L233" s="19"/>
      <c r="M233" s="18"/>
      <c r="N233" s="19"/>
      <c r="O233" s="20"/>
    </row>
    <row r="234" spans="1:15" ht="16.5" x14ac:dyDescent="0.3">
      <c r="A234" s="6" t="s">
        <v>268</v>
      </c>
      <c r="B234" s="6" t="s">
        <v>514</v>
      </c>
      <c r="C234" s="18">
        <v>2020678631</v>
      </c>
      <c r="D234" s="18">
        <v>4678534</v>
      </c>
      <c r="E234" s="18">
        <f t="shared" si="12"/>
        <v>2025357165</v>
      </c>
      <c r="F234" s="19">
        <f t="shared" si="13"/>
        <v>1.1927099999999999</v>
      </c>
      <c r="G234" s="18">
        <v>2415654</v>
      </c>
      <c r="H234" s="20">
        <v>1445.08</v>
      </c>
      <c r="I234" s="18">
        <f t="shared" si="14"/>
        <v>1401554</v>
      </c>
      <c r="J234" s="18">
        <f t="shared" si="15"/>
        <v>1672</v>
      </c>
      <c r="K234" s="18"/>
      <c r="L234" s="19"/>
      <c r="M234" s="18"/>
      <c r="N234" s="19"/>
      <c r="O234" s="20"/>
    </row>
    <row r="235" spans="1:15" ht="16.5" x14ac:dyDescent="0.3">
      <c r="A235" s="6" t="s">
        <v>277</v>
      </c>
      <c r="B235" s="6" t="s">
        <v>519</v>
      </c>
      <c r="C235" s="18">
        <v>33346270</v>
      </c>
      <c r="D235" s="18">
        <v>3505414</v>
      </c>
      <c r="E235" s="18">
        <f t="shared" si="12"/>
        <v>36851684</v>
      </c>
      <c r="F235" s="19">
        <f t="shared" si="13"/>
        <v>2.1141200000000002</v>
      </c>
      <c r="G235" s="18">
        <v>77909</v>
      </c>
      <c r="H235" s="20">
        <v>61.4</v>
      </c>
      <c r="I235" s="18">
        <f t="shared" si="14"/>
        <v>600190</v>
      </c>
      <c r="J235" s="18">
        <f t="shared" si="15"/>
        <v>1269</v>
      </c>
      <c r="K235" s="18"/>
      <c r="L235" s="19"/>
      <c r="M235" s="18"/>
      <c r="N235" s="19"/>
      <c r="O235" s="20"/>
    </row>
    <row r="236" spans="1:15" ht="16.5" x14ac:dyDescent="0.3">
      <c r="A236" s="6" t="s">
        <v>52</v>
      </c>
      <c r="B236" s="6" t="s">
        <v>53</v>
      </c>
      <c r="C236" s="18">
        <v>695607691</v>
      </c>
      <c r="D236" s="18">
        <v>16757263</v>
      </c>
      <c r="E236" s="18">
        <f t="shared" si="12"/>
        <v>712364954</v>
      </c>
      <c r="F236" s="19">
        <f t="shared" si="13"/>
        <v>1.40377</v>
      </c>
      <c r="G236" s="18">
        <v>1000000</v>
      </c>
      <c r="H236" s="20">
        <v>724.8</v>
      </c>
      <c r="I236" s="18">
        <f t="shared" si="14"/>
        <v>982843</v>
      </c>
      <c r="J236" s="18">
        <f t="shared" si="15"/>
        <v>1380</v>
      </c>
      <c r="K236" s="18"/>
      <c r="L236" s="19"/>
      <c r="M236" s="18"/>
      <c r="N236" s="19"/>
      <c r="O236" s="20"/>
    </row>
    <row r="237" spans="1:15" ht="16.5" x14ac:dyDescent="0.3">
      <c r="A237" s="6" t="s">
        <v>280</v>
      </c>
      <c r="B237" s="6" t="s">
        <v>522</v>
      </c>
      <c r="C237" s="18">
        <v>43178665</v>
      </c>
      <c r="D237" s="18">
        <v>150045</v>
      </c>
      <c r="E237" s="18">
        <f t="shared" si="12"/>
        <v>43328710</v>
      </c>
      <c r="F237" s="19">
        <f t="shared" si="13"/>
        <v>1.73095</v>
      </c>
      <c r="G237" s="18">
        <v>75000</v>
      </c>
      <c r="H237" s="20">
        <v>440.04</v>
      </c>
      <c r="I237" s="18">
        <f t="shared" si="14"/>
        <v>98465</v>
      </c>
      <c r="J237" s="18">
        <f t="shared" si="15"/>
        <v>170</v>
      </c>
      <c r="K237" s="18"/>
      <c r="L237" s="19"/>
      <c r="M237" s="18"/>
      <c r="N237" s="19"/>
      <c r="O237" s="20"/>
    </row>
    <row r="238" spans="1:15" ht="16.5" x14ac:dyDescent="0.3">
      <c r="A238" s="6" t="s">
        <v>279</v>
      </c>
      <c r="B238" s="6" t="s">
        <v>521</v>
      </c>
      <c r="C238" s="18">
        <v>179584228</v>
      </c>
      <c r="D238" s="18">
        <v>6795476</v>
      </c>
      <c r="E238" s="18">
        <f t="shared" si="12"/>
        <v>186379704</v>
      </c>
      <c r="F238" s="19">
        <f t="shared" si="13"/>
        <v>0.81554000000000004</v>
      </c>
      <c r="G238" s="18">
        <v>152000</v>
      </c>
      <c r="H238" s="20">
        <v>1103.9000000000001</v>
      </c>
      <c r="I238" s="18">
        <f t="shared" si="14"/>
        <v>168837</v>
      </c>
      <c r="J238" s="18">
        <f t="shared" si="15"/>
        <v>138</v>
      </c>
      <c r="K238" s="18"/>
      <c r="L238" s="19"/>
      <c r="M238" s="18"/>
      <c r="N238" s="19"/>
      <c r="O238" s="20"/>
    </row>
    <row r="239" spans="1:15" ht="16.5" x14ac:dyDescent="0.3">
      <c r="A239" s="6" t="s">
        <v>272</v>
      </c>
      <c r="B239" s="6" t="s">
        <v>515</v>
      </c>
      <c r="C239" s="18">
        <v>1402326752</v>
      </c>
      <c r="D239" s="18">
        <v>27941885</v>
      </c>
      <c r="E239" s="18">
        <f t="shared" si="12"/>
        <v>1430268637</v>
      </c>
      <c r="F239" s="19">
        <f t="shared" si="13"/>
        <v>1.5117</v>
      </c>
      <c r="G239" s="18">
        <v>2162141.71</v>
      </c>
      <c r="H239" s="20">
        <v>1713.99</v>
      </c>
      <c r="I239" s="18">
        <f t="shared" si="14"/>
        <v>834467</v>
      </c>
      <c r="J239" s="18">
        <f t="shared" si="15"/>
        <v>1261</v>
      </c>
      <c r="K239" s="18"/>
      <c r="L239" s="19"/>
      <c r="M239" s="18"/>
      <c r="N239" s="19"/>
      <c r="O239" s="20"/>
    </row>
    <row r="240" spans="1:15" ht="16.5" x14ac:dyDescent="0.3">
      <c r="A240" s="6" t="s">
        <v>274</v>
      </c>
      <c r="B240" s="6" t="s">
        <v>516</v>
      </c>
      <c r="C240" s="18">
        <v>511265786</v>
      </c>
      <c r="D240" s="18">
        <v>3513164</v>
      </c>
      <c r="E240" s="18">
        <f t="shared" si="12"/>
        <v>514778950</v>
      </c>
      <c r="F240" s="19">
        <f t="shared" si="13"/>
        <v>0.48565000000000003</v>
      </c>
      <c r="G240" s="18">
        <v>250000</v>
      </c>
      <c r="H240" s="20">
        <v>324.43</v>
      </c>
      <c r="I240" s="18">
        <f t="shared" si="14"/>
        <v>1586718</v>
      </c>
      <c r="J240" s="18">
        <f t="shared" si="15"/>
        <v>771</v>
      </c>
      <c r="K240" s="18"/>
      <c r="L240" s="19"/>
      <c r="M240" s="18"/>
      <c r="N240" s="19"/>
      <c r="O240" s="20"/>
    </row>
    <row r="241" spans="1:15" ht="16.5" x14ac:dyDescent="0.3">
      <c r="A241" s="6" t="s">
        <v>278</v>
      </c>
      <c r="B241" s="6" t="s">
        <v>520</v>
      </c>
      <c r="C241" s="18">
        <v>62586427</v>
      </c>
      <c r="D241" s="18">
        <v>3284050</v>
      </c>
      <c r="E241" s="18">
        <f t="shared" si="12"/>
        <v>65870477</v>
      </c>
      <c r="F241" s="19">
        <f t="shared" si="13"/>
        <v>1.4650000000000001</v>
      </c>
      <c r="G241" s="18">
        <v>96500</v>
      </c>
      <c r="H241" s="20">
        <v>91.23</v>
      </c>
      <c r="I241" s="18">
        <f t="shared" si="14"/>
        <v>722026</v>
      </c>
      <c r="J241" s="18">
        <f t="shared" si="15"/>
        <v>1058</v>
      </c>
      <c r="K241" s="18"/>
      <c r="L241" s="19"/>
      <c r="M241" s="18"/>
      <c r="N241" s="19"/>
      <c r="O241" s="20"/>
    </row>
    <row r="242" spans="1:15" ht="16.5" x14ac:dyDescent="0.3">
      <c r="A242" s="6" t="s">
        <v>273</v>
      </c>
      <c r="B242" s="6" t="s">
        <v>17</v>
      </c>
      <c r="C242" s="18">
        <v>65503105</v>
      </c>
      <c r="D242" s="18">
        <v>2251871</v>
      </c>
      <c r="E242" s="18">
        <f t="shared" si="12"/>
        <v>67754976</v>
      </c>
      <c r="F242" s="19">
        <f t="shared" si="13"/>
        <v>0.44277</v>
      </c>
      <c r="G242" s="18">
        <v>30000</v>
      </c>
      <c r="H242" s="20">
        <v>47.23</v>
      </c>
      <c r="I242" s="18">
        <f t="shared" si="14"/>
        <v>1434575</v>
      </c>
      <c r="J242" s="18">
        <f t="shared" si="15"/>
        <v>635</v>
      </c>
      <c r="K242" s="18"/>
      <c r="L242" s="19"/>
      <c r="M242" s="18"/>
      <c r="N242" s="19"/>
      <c r="O242" s="20"/>
    </row>
    <row r="243" spans="1:15" ht="16.5" x14ac:dyDescent="0.3">
      <c r="A243" s="6" t="s">
        <v>271</v>
      </c>
      <c r="B243" s="6" t="s">
        <v>94</v>
      </c>
      <c r="C243" s="18">
        <v>127479601</v>
      </c>
      <c r="D243" s="18">
        <v>8062073</v>
      </c>
      <c r="E243" s="18">
        <f t="shared" si="12"/>
        <v>135541674</v>
      </c>
      <c r="F243" s="19">
        <f t="shared" si="13"/>
        <v>1.29112</v>
      </c>
      <c r="G243" s="18">
        <v>175000</v>
      </c>
      <c r="H243" s="20">
        <v>107.14</v>
      </c>
      <c r="I243" s="18">
        <f t="shared" si="14"/>
        <v>1265089</v>
      </c>
      <c r="J243" s="18">
        <f t="shared" si="15"/>
        <v>1633</v>
      </c>
      <c r="K243" s="18"/>
      <c r="L243" s="19"/>
      <c r="M243" s="18"/>
      <c r="N243" s="19"/>
      <c r="O243" s="20"/>
    </row>
    <row r="244" spans="1:15" ht="16.5" x14ac:dyDescent="0.3">
      <c r="A244" s="6" t="s">
        <v>275</v>
      </c>
      <c r="B244" s="6" t="s">
        <v>517</v>
      </c>
      <c r="C244" s="18">
        <v>283629327</v>
      </c>
      <c r="D244" s="18">
        <v>9701219</v>
      </c>
      <c r="E244" s="18">
        <f t="shared" si="12"/>
        <v>293330546</v>
      </c>
      <c r="F244" s="19">
        <f t="shared" si="13"/>
        <v>1.1960200000000001</v>
      </c>
      <c r="G244" s="18">
        <v>350830</v>
      </c>
      <c r="H244" s="20">
        <v>441.11</v>
      </c>
      <c r="I244" s="18">
        <f t="shared" si="14"/>
        <v>664983</v>
      </c>
      <c r="J244" s="18">
        <f t="shared" si="15"/>
        <v>795</v>
      </c>
      <c r="K244" s="18"/>
      <c r="L244" s="19"/>
      <c r="M244" s="18"/>
      <c r="N244" s="19"/>
      <c r="O244" s="20"/>
    </row>
    <row r="245" spans="1:15" ht="16.5" x14ac:dyDescent="0.3">
      <c r="A245" s="6" t="s">
        <v>276</v>
      </c>
      <c r="B245" s="6" t="s">
        <v>518</v>
      </c>
      <c r="C245" s="18">
        <v>247876715</v>
      </c>
      <c r="D245" s="18">
        <v>19399349</v>
      </c>
      <c r="E245" s="18">
        <f t="shared" si="12"/>
        <v>267276064</v>
      </c>
      <c r="F245" s="19">
        <f t="shared" si="13"/>
        <v>1.4030400000000001</v>
      </c>
      <c r="G245" s="18">
        <v>375000</v>
      </c>
      <c r="H245" s="20">
        <v>246.69</v>
      </c>
      <c r="I245" s="18">
        <f t="shared" si="14"/>
        <v>1083449</v>
      </c>
      <c r="J245" s="18">
        <f t="shared" si="15"/>
        <v>1520</v>
      </c>
      <c r="K245" s="18"/>
      <c r="L245" s="19"/>
      <c r="M245" s="18"/>
      <c r="N245" s="19"/>
      <c r="O245" s="20"/>
    </row>
    <row r="246" spans="1:15" ht="16.5" x14ac:dyDescent="0.3">
      <c r="A246" s="6" t="s">
        <v>54</v>
      </c>
      <c r="B246" s="6" t="s">
        <v>55</v>
      </c>
      <c r="C246" s="18">
        <v>740513073</v>
      </c>
      <c r="D246" s="18">
        <v>18608657</v>
      </c>
      <c r="E246" s="18">
        <f t="shared" si="12"/>
        <v>759121730</v>
      </c>
      <c r="F246" s="19">
        <f t="shared" si="13"/>
        <v>1.34782</v>
      </c>
      <c r="G246" s="18">
        <v>1023157</v>
      </c>
      <c r="H246" s="20">
        <v>1019.65</v>
      </c>
      <c r="I246" s="18">
        <f t="shared" si="14"/>
        <v>744492</v>
      </c>
      <c r="J246" s="18">
        <f t="shared" si="15"/>
        <v>1003</v>
      </c>
      <c r="K246" s="18"/>
      <c r="L246" s="19"/>
      <c r="M246" s="18"/>
      <c r="N246" s="19"/>
      <c r="O246" s="20"/>
    </row>
    <row r="247" spans="1:15" ht="16.5" x14ac:dyDescent="0.3">
      <c r="A247" s="6" t="s">
        <v>281</v>
      </c>
      <c r="B247" s="6" t="s">
        <v>523</v>
      </c>
      <c r="C247" s="18">
        <v>5798352887</v>
      </c>
      <c r="D247" s="18">
        <v>48170288</v>
      </c>
      <c r="E247" s="18">
        <f t="shared" si="12"/>
        <v>5846523175</v>
      </c>
      <c r="F247" s="19">
        <f t="shared" si="13"/>
        <v>2.0182899999999999</v>
      </c>
      <c r="G247" s="18">
        <v>11800000</v>
      </c>
      <c r="H247" s="20">
        <v>5705.5</v>
      </c>
      <c r="I247" s="18">
        <f t="shared" si="14"/>
        <v>1024717</v>
      </c>
      <c r="J247" s="18">
        <f t="shared" si="15"/>
        <v>2068</v>
      </c>
      <c r="K247" s="18"/>
      <c r="L247" s="19"/>
      <c r="M247" s="18"/>
      <c r="N247" s="19"/>
      <c r="O247" s="20"/>
    </row>
    <row r="248" spans="1:15" ht="16.5" x14ac:dyDescent="0.3">
      <c r="A248" s="6" t="s">
        <v>282</v>
      </c>
      <c r="B248" s="6" t="s">
        <v>524</v>
      </c>
      <c r="C248" s="18">
        <v>22935031648</v>
      </c>
      <c r="D248" s="18">
        <v>1905524</v>
      </c>
      <c r="E248" s="18">
        <f t="shared" si="12"/>
        <v>22936937172</v>
      </c>
      <c r="F248" s="19">
        <f t="shared" si="13"/>
        <v>1.99664</v>
      </c>
      <c r="G248" s="18">
        <v>45796721</v>
      </c>
      <c r="H248" s="20">
        <v>15248.77</v>
      </c>
      <c r="I248" s="18">
        <f t="shared" si="14"/>
        <v>1504183</v>
      </c>
      <c r="J248" s="18">
        <f t="shared" si="15"/>
        <v>3003</v>
      </c>
      <c r="K248" s="18"/>
      <c r="L248" s="19"/>
      <c r="M248" s="18"/>
      <c r="N248" s="19"/>
      <c r="O248" s="20"/>
    </row>
    <row r="249" spans="1:15" ht="16.5" x14ac:dyDescent="0.3">
      <c r="A249" s="6" t="s">
        <v>283</v>
      </c>
      <c r="B249" s="6" t="s">
        <v>525</v>
      </c>
      <c r="C249" s="18">
        <v>9496578869</v>
      </c>
      <c r="D249" s="18">
        <v>21381756</v>
      </c>
      <c r="E249" s="18">
        <f t="shared" si="12"/>
        <v>9517960625</v>
      </c>
      <c r="F249" s="19">
        <f t="shared" si="13"/>
        <v>2.03904</v>
      </c>
      <c r="G249" s="18">
        <v>19407523.890000001</v>
      </c>
      <c r="H249" s="20">
        <v>6775.33</v>
      </c>
      <c r="I249" s="18">
        <f t="shared" si="14"/>
        <v>1404797</v>
      </c>
      <c r="J249" s="18">
        <f t="shared" si="15"/>
        <v>2864</v>
      </c>
      <c r="K249" s="18"/>
      <c r="L249" s="19"/>
      <c r="M249" s="18"/>
      <c r="N249" s="19"/>
      <c r="O249" s="20"/>
    </row>
    <row r="250" spans="1:15" ht="16.5" x14ac:dyDescent="0.3">
      <c r="A250" s="6" t="s">
        <v>284</v>
      </c>
      <c r="B250" s="6" t="s">
        <v>526</v>
      </c>
      <c r="C250" s="18">
        <v>15281548008</v>
      </c>
      <c r="D250" s="18">
        <v>14785541</v>
      </c>
      <c r="E250" s="18">
        <f t="shared" si="12"/>
        <v>15296333549</v>
      </c>
      <c r="F250" s="19">
        <f t="shared" si="13"/>
        <v>1.9278999999999999</v>
      </c>
      <c r="G250" s="18">
        <v>29489775</v>
      </c>
      <c r="H250" s="20">
        <v>9819.27</v>
      </c>
      <c r="I250" s="18">
        <f t="shared" si="14"/>
        <v>1557787</v>
      </c>
      <c r="J250" s="18">
        <f t="shared" si="15"/>
        <v>3003</v>
      </c>
      <c r="K250" s="18"/>
      <c r="L250" s="19"/>
      <c r="M250" s="18"/>
      <c r="N250" s="19"/>
      <c r="O250" s="20"/>
    </row>
    <row r="251" spans="1:15" ht="16.5" x14ac:dyDescent="0.3">
      <c r="A251" s="6" t="s">
        <v>285</v>
      </c>
      <c r="B251" s="6" t="s">
        <v>527</v>
      </c>
      <c r="C251" s="18">
        <v>972363916</v>
      </c>
      <c r="D251" s="18">
        <v>14115953</v>
      </c>
      <c r="E251" s="18">
        <f t="shared" si="12"/>
        <v>986479869</v>
      </c>
      <c r="F251" s="19">
        <f t="shared" si="13"/>
        <v>2.1338599999999999</v>
      </c>
      <c r="G251" s="18">
        <v>2105012</v>
      </c>
      <c r="H251" s="20">
        <v>887.07</v>
      </c>
      <c r="I251" s="18">
        <f t="shared" si="14"/>
        <v>1112065</v>
      </c>
      <c r="J251" s="18">
        <f t="shared" si="15"/>
        <v>2373</v>
      </c>
      <c r="K251" s="18"/>
      <c r="L251" s="19"/>
      <c r="M251" s="18"/>
      <c r="N251" s="19"/>
      <c r="O251" s="20"/>
    </row>
    <row r="252" spans="1:15" ht="16.5" x14ac:dyDescent="0.3">
      <c r="A252" s="6" t="s">
        <v>286</v>
      </c>
      <c r="B252" s="6" t="s">
        <v>528</v>
      </c>
      <c r="C252" s="18">
        <v>1910263678</v>
      </c>
      <c r="D252" s="18">
        <v>7605177</v>
      </c>
      <c r="E252" s="18">
        <f t="shared" si="12"/>
        <v>1917868855</v>
      </c>
      <c r="F252" s="19">
        <f t="shared" si="13"/>
        <v>1.3126800000000001</v>
      </c>
      <c r="G252" s="18">
        <v>2517540</v>
      </c>
      <c r="H252" s="20">
        <v>842.46</v>
      </c>
      <c r="I252" s="18">
        <f t="shared" si="14"/>
        <v>2276510</v>
      </c>
      <c r="J252" s="18">
        <f t="shared" si="15"/>
        <v>2988</v>
      </c>
      <c r="K252" s="18"/>
      <c r="L252" s="19"/>
      <c r="M252" s="18"/>
      <c r="N252" s="19"/>
      <c r="O252" s="20"/>
    </row>
    <row r="253" spans="1:15" ht="16.5" x14ac:dyDescent="0.3">
      <c r="A253" s="6" t="s">
        <v>287</v>
      </c>
      <c r="B253" s="6" t="s">
        <v>529</v>
      </c>
      <c r="C253" s="18">
        <v>2018713497</v>
      </c>
      <c r="D253" s="18">
        <v>28601513</v>
      </c>
      <c r="E253" s="18">
        <f t="shared" si="12"/>
        <v>2047315010</v>
      </c>
      <c r="F253" s="19">
        <f t="shared" si="13"/>
        <v>2.20581</v>
      </c>
      <c r="G253" s="18">
        <v>4515997</v>
      </c>
      <c r="H253" s="20">
        <v>2181.62</v>
      </c>
      <c r="I253" s="18">
        <f t="shared" si="14"/>
        <v>938438</v>
      </c>
      <c r="J253" s="18">
        <f t="shared" si="15"/>
        <v>2070</v>
      </c>
      <c r="K253" s="18"/>
      <c r="L253" s="19"/>
      <c r="M253" s="18"/>
      <c r="N253" s="19"/>
      <c r="O253" s="20"/>
    </row>
    <row r="254" spans="1:15" ht="16.5" x14ac:dyDescent="0.3">
      <c r="A254" s="6" t="s">
        <v>288</v>
      </c>
      <c r="B254" s="6" t="s">
        <v>530</v>
      </c>
      <c r="C254" s="18">
        <v>1778542947</v>
      </c>
      <c r="D254" s="18">
        <v>27981866</v>
      </c>
      <c r="E254" s="18">
        <f t="shared" si="12"/>
        <v>1806524813</v>
      </c>
      <c r="F254" s="19">
        <f t="shared" si="13"/>
        <v>2.15259</v>
      </c>
      <c r="G254" s="18">
        <v>3888716</v>
      </c>
      <c r="H254" s="20">
        <v>1306.9000000000001</v>
      </c>
      <c r="I254" s="18">
        <f t="shared" si="14"/>
        <v>1382298</v>
      </c>
      <c r="J254" s="18">
        <f t="shared" si="15"/>
        <v>2976</v>
      </c>
      <c r="K254" s="18"/>
      <c r="L254" s="19"/>
      <c r="M254" s="18"/>
      <c r="N254" s="19"/>
      <c r="O254" s="20"/>
    </row>
    <row r="255" spans="1:15" ht="16.5" x14ac:dyDescent="0.3">
      <c r="A255" s="6" t="s">
        <v>290</v>
      </c>
      <c r="B255" s="6" t="s">
        <v>289</v>
      </c>
      <c r="C255" s="18">
        <v>679761338</v>
      </c>
      <c r="D255" s="18">
        <v>56635059</v>
      </c>
      <c r="E255" s="18">
        <f t="shared" si="12"/>
        <v>736396397</v>
      </c>
      <c r="F255" s="19">
        <f t="shared" si="13"/>
        <v>1.35389</v>
      </c>
      <c r="G255" s="18">
        <v>997000</v>
      </c>
      <c r="H255" s="20">
        <v>505.21</v>
      </c>
      <c r="I255" s="18">
        <f t="shared" si="14"/>
        <v>1457605</v>
      </c>
      <c r="J255" s="18">
        <f t="shared" si="15"/>
        <v>1973</v>
      </c>
      <c r="K255" s="18"/>
      <c r="L255" s="19"/>
      <c r="M255" s="18"/>
      <c r="N255" s="19"/>
      <c r="O255" s="20"/>
    </row>
    <row r="256" spans="1:15" ht="16.5" x14ac:dyDescent="0.3">
      <c r="A256" s="6" t="s">
        <v>293</v>
      </c>
      <c r="B256" s="6" t="s">
        <v>531</v>
      </c>
      <c r="C256" s="18">
        <v>111463702</v>
      </c>
      <c r="D256" s="18">
        <v>103855</v>
      </c>
      <c r="E256" s="18">
        <f t="shared" si="12"/>
        <v>111567557</v>
      </c>
      <c r="F256" s="19">
        <f t="shared" si="13"/>
        <v>1.2279599999999999</v>
      </c>
      <c r="G256" s="18">
        <v>137000</v>
      </c>
      <c r="H256" s="20">
        <v>32.369999999999997</v>
      </c>
      <c r="I256" s="18">
        <f t="shared" si="14"/>
        <v>3446634</v>
      </c>
      <c r="J256" s="18">
        <f t="shared" si="15"/>
        <v>4232</v>
      </c>
      <c r="K256" s="18"/>
      <c r="L256" s="19"/>
      <c r="M256" s="18"/>
      <c r="N256" s="19"/>
      <c r="O256" s="20"/>
    </row>
    <row r="257" spans="1:15" ht="16.5" x14ac:dyDescent="0.3">
      <c r="A257" s="6" t="s">
        <v>292</v>
      </c>
      <c r="B257" s="6" t="s">
        <v>291</v>
      </c>
      <c r="C257" s="18">
        <v>5236562103</v>
      </c>
      <c r="D257" s="18">
        <v>414420</v>
      </c>
      <c r="E257" s="18">
        <f t="shared" si="12"/>
        <v>5236976523</v>
      </c>
      <c r="F257" s="19">
        <f t="shared" si="13"/>
        <v>2.2088700000000001</v>
      </c>
      <c r="G257" s="18">
        <v>11567804</v>
      </c>
      <c r="H257" s="20">
        <v>5668.71</v>
      </c>
      <c r="I257" s="18">
        <f t="shared" si="14"/>
        <v>923839</v>
      </c>
      <c r="J257" s="18">
        <f t="shared" si="15"/>
        <v>2041</v>
      </c>
      <c r="K257" s="18"/>
      <c r="L257" s="19"/>
      <c r="M257" s="18"/>
      <c r="N257" s="19"/>
      <c r="O257" s="20"/>
    </row>
    <row r="258" spans="1:15" ht="16.5" x14ac:dyDescent="0.3">
      <c r="A258" s="6" t="s">
        <v>294</v>
      </c>
      <c r="B258" s="6" t="s">
        <v>532</v>
      </c>
      <c r="C258" s="18">
        <v>1741781038</v>
      </c>
      <c r="D258" s="18">
        <v>0</v>
      </c>
      <c r="E258" s="18">
        <f t="shared" si="12"/>
        <v>1741781038</v>
      </c>
      <c r="F258" s="19">
        <f t="shared" si="13"/>
        <v>2.3539099999999999</v>
      </c>
      <c r="G258" s="18">
        <v>4100000</v>
      </c>
      <c r="H258" s="20">
        <v>1590.29</v>
      </c>
      <c r="I258" s="18">
        <f t="shared" si="14"/>
        <v>1095260</v>
      </c>
      <c r="J258" s="18">
        <f t="shared" si="15"/>
        <v>2578</v>
      </c>
      <c r="K258" s="18"/>
      <c r="L258" s="19"/>
      <c r="M258" s="18"/>
      <c r="N258" s="19"/>
      <c r="O258" s="20"/>
    </row>
    <row r="259" spans="1:15" ht="16.5" x14ac:dyDescent="0.3">
      <c r="A259" s="6" t="s">
        <v>298</v>
      </c>
      <c r="B259" s="6" t="s">
        <v>535</v>
      </c>
      <c r="C259" s="18">
        <v>294328533</v>
      </c>
      <c r="D259" s="18">
        <v>0</v>
      </c>
      <c r="E259" s="18">
        <f t="shared" si="12"/>
        <v>294328533</v>
      </c>
      <c r="F259" s="19">
        <f t="shared" si="13"/>
        <v>2.49709</v>
      </c>
      <c r="G259" s="18">
        <v>734966</v>
      </c>
      <c r="H259" s="20">
        <v>220</v>
      </c>
      <c r="I259" s="18">
        <f t="shared" si="14"/>
        <v>1337857</v>
      </c>
      <c r="J259" s="18">
        <f t="shared" si="15"/>
        <v>3341</v>
      </c>
      <c r="K259" s="18"/>
      <c r="L259" s="19"/>
      <c r="M259" s="18"/>
      <c r="N259" s="19"/>
      <c r="O259" s="20"/>
    </row>
    <row r="260" spans="1:15" ht="16.5" x14ac:dyDescent="0.3">
      <c r="A260" s="6" t="s">
        <v>295</v>
      </c>
      <c r="B260" s="6" t="s">
        <v>94</v>
      </c>
      <c r="C260" s="18">
        <v>1171898676</v>
      </c>
      <c r="D260" s="18">
        <v>0</v>
      </c>
      <c r="E260" s="18">
        <f t="shared" ref="E260:E297" si="16">C260+D260</f>
        <v>1171898676</v>
      </c>
      <c r="F260" s="19">
        <f t="shared" ref="F260:F297" si="17">ROUND((G260/E260)*1000,5)</f>
        <v>2.8471500000000001</v>
      </c>
      <c r="G260" s="18">
        <v>3336572</v>
      </c>
      <c r="H260" s="20">
        <v>753.39</v>
      </c>
      <c r="I260" s="18">
        <f t="shared" ref="I260:I297" si="18">ROUND(E260/H260,0)</f>
        <v>1555501</v>
      </c>
      <c r="J260" s="18">
        <f t="shared" ref="J260:J297" si="19">ROUND(G260/H260,0)</f>
        <v>4429</v>
      </c>
      <c r="K260" s="18"/>
      <c r="L260" s="19"/>
      <c r="M260" s="18"/>
      <c r="N260" s="19"/>
      <c r="O260" s="20"/>
    </row>
    <row r="261" spans="1:15" ht="16.5" x14ac:dyDescent="0.3">
      <c r="A261" s="6" t="s">
        <v>296</v>
      </c>
      <c r="B261" s="6" t="s">
        <v>533</v>
      </c>
      <c r="C261" s="18">
        <v>221865762</v>
      </c>
      <c r="D261" s="18">
        <v>98005</v>
      </c>
      <c r="E261" s="18">
        <f t="shared" si="16"/>
        <v>221963767</v>
      </c>
      <c r="F261" s="19">
        <f t="shared" si="17"/>
        <v>3.2976200000000002</v>
      </c>
      <c r="G261" s="18">
        <v>731953</v>
      </c>
      <c r="H261" s="20">
        <v>264.60000000000002</v>
      </c>
      <c r="I261" s="18">
        <f t="shared" si="18"/>
        <v>838865</v>
      </c>
      <c r="J261" s="18">
        <f t="shared" si="19"/>
        <v>2766</v>
      </c>
      <c r="K261" s="18"/>
      <c r="L261" s="19"/>
      <c r="M261" s="18"/>
      <c r="N261" s="19"/>
      <c r="O261" s="20"/>
    </row>
    <row r="262" spans="1:15" ht="16.5" x14ac:dyDescent="0.3">
      <c r="A262" s="6" t="s">
        <v>297</v>
      </c>
      <c r="B262" s="6" t="s">
        <v>534</v>
      </c>
      <c r="C262" s="18">
        <v>454769311</v>
      </c>
      <c r="D262" s="18">
        <v>0</v>
      </c>
      <c r="E262" s="18">
        <f t="shared" si="16"/>
        <v>454769311</v>
      </c>
      <c r="F262" s="19">
        <f t="shared" si="17"/>
        <v>1.5062599999999999</v>
      </c>
      <c r="G262" s="18">
        <v>685000</v>
      </c>
      <c r="H262" s="20">
        <v>248.47</v>
      </c>
      <c r="I262" s="18">
        <f t="shared" si="18"/>
        <v>1830279</v>
      </c>
      <c r="J262" s="18">
        <f t="shared" si="19"/>
        <v>2757</v>
      </c>
      <c r="K262" s="18"/>
      <c r="L262" s="19"/>
      <c r="M262" s="18"/>
      <c r="N262" s="19"/>
      <c r="O262" s="20"/>
    </row>
    <row r="263" spans="1:15" ht="16.5" x14ac:dyDescent="0.3">
      <c r="A263" s="6" t="s">
        <v>299</v>
      </c>
      <c r="B263" s="6" t="s">
        <v>536</v>
      </c>
      <c r="C263" s="18">
        <v>25668285708</v>
      </c>
      <c r="D263" s="18">
        <v>4442807</v>
      </c>
      <c r="E263" s="18">
        <f t="shared" si="16"/>
        <v>25672728515</v>
      </c>
      <c r="F263" s="19">
        <f t="shared" si="17"/>
        <v>1.3048900000000001</v>
      </c>
      <c r="G263" s="18">
        <v>33500000</v>
      </c>
      <c r="H263" s="20">
        <v>11568.36</v>
      </c>
      <c r="I263" s="18">
        <f t="shared" si="18"/>
        <v>2219219</v>
      </c>
      <c r="J263" s="18">
        <f t="shared" si="19"/>
        <v>2896</v>
      </c>
      <c r="K263" s="18"/>
      <c r="L263" s="19"/>
      <c r="M263" s="18"/>
      <c r="N263" s="19"/>
      <c r="O263" s="20"/>
    </row>
    <row r="264" spans="1:15" ht="16.5" x14ac:dyDescent="0.3">
      <c r="A264" s="6" t="s">
        <v>300</v>
      </c>
      <c r="B264" s="6" t="s">
        <v>537</v>
      </c>
      <c r="C264" s="18">
        <v>7857193316</v>
      </c>
      <c r="D264" s="18">
        <v>764888</v>
      </c>
      <c r="E264" s="18">
        <f t="shared" si="16"/>
        <v>7857958204</v>
      </c>
      <c r="F264" s="19">
        <f t="shared" si="17"/>
        <v>1.39985</v>
      </c>
      <c r="G264" s="18">
        <v>11000000</v>
      </c>
      <c r="H264" s="20">
        <v>4695.95</v>
      </c>
      <c r="I264" s="18">
        <f t="shared" si="18"/>
        <v>1673348</v>
      </c>
      <c r="J264" s="18">
        <f t="shared" si="19"/>
        <v>2342</v>
      </c>
      <c r="K264" s="18"/>
      <c r="L264" s="19"/>
      <c r="M264" s="18"/>
      <c r="N264" s="19"/>
      <c r="O264" s="20"/>
    </row>
    <row r="265" spans="1:15" ht="16.5" x14ac:dyDescent="0.3">
      <c r="A265" s="6" t="s">
        <v>301</v>
      </c>
      <c r="B265" s="6" t="s">
        <v>538</v>
      </c>
      <c r="C265" s="18">
        <v>6634550003</v>
      </c>
      <c r="D265" s="18">
        <v>320263</v>
      </c>
      <c r="E265" s="18">
        <f t="shared" si="16"/>
        <v>6634870266</v>
      </c>
      <c r="F265" s="19">
        <f t="shared" si="17"/>
        <v>1.0146999999999999</v>
      </c>
      <c r="G265" s="18">
        <v>6732383</v>
      </c>
      <c r="H265" s="20">
        <v>2218.79</v>
      </c>
      <c r="I265" s="18">
        <f t="shared" si="18"/>
        <v>2990310</v>
      </c>
      <c r="J265" s="18">
        <f t="shared" si="19"/>
        <v>3034</v>
      </c>
      <c r="K265" s="18"/>
      <c r="L265" s="19"/>
      <c r="M265" s="18"/>
      <c r="N265" s="19"/>
      <c r="O265" s="20"/>
    </row>
    <row r="266" spans="1:15" ht="16.5" x14ac:dyDescent="0.3">
      <c r="A266" s="6" t="s">
        <v>302</v>
      </c>
      <c r="B266" s="6" t="s">
        <v>539</v>
      </c>
      <c r="C266" s="18">
        <v>4468360453</v>
      </c>
      <c r="D266" s="18">
        <v>238945</v>
      </c>
      <c r="E266" s="18">
        <f t="shared" si="16"/>
        <v>4468599398</v>
      </c>
      <c r="F266" s="19">
        <f t="shared" si="17"/>
        <v>1.70076</v>
      </c>
      <c r="G266" s="18">
        <v>7600000</v>
      </c>
      <c r="H266" s="20">
        <v>3464.95</v>
      </c>
      <c r="I266" s="18">
        <f t="shared" si="18"/>
        <v>1289658</v>
      </c>
      <c r="J266" s="18">
        <f t="shared" si="19"/>
        <v>2193</v>
      </c>
      <c r="K266" s="18"/>
      <c r="L266" s="19"/>
      <c r="M266" s="18"/>
      <c r="N266" s="19"/>
      <c r="O266" s="20"/>
    </row>
    <row r="267" spans="1:15" ht="16.5" x14ac:dyDescent="0.3">
      <c r="A267" s="6" t="s">
        <v>303</v>
      </c>
      <c r="B267" s="6" t="s">
        <v>540</v>
      </c>
      <c r="C267" s="18">
        <v>2280963950</v>
      </c>
      <c r="D267" s="18">
        <v>129586</v>
      </c>
      <c r="E267" s="18">
        <f t="shared" si="16"/>
        <v>2281093536</v>
      </c>
      <c r="F267" s="19">
        <f t="shared" si="17"/>
        <v>1.98384</v>
      </c>
      <c r="G267" s="18">
        <v>4525317</v>
      </c>
      <c r="H267" s="20">
        <v>1785.13</v>
      </c>
      <c r="I267" s="18">
        <f t="shared" si="18"/>
        <v>1277830</v>
      </c>
      <c r="J267" s="18">
        <f t="shared" si="19"/>
        <v>2535</v>
      </c>
      <c r="K267" s="18"/>
      <c r="L267" s="19"/>
      <c r="M267" s="18"/>
      <c r="N267" s="19"/>
      <c r="O267" s="20"/>
    </row>
    <row r="268" spans="1:15" ht="16.5" x14ac:dyDescent="0.3">
      <c r="A268" s="6" t="s">
        <v>304</v>
      </c>
      <c r="B268" s="6" t="s">
        <v>541</v>
      </c>
      <c r="C268" s="18">
        <v>1782869613</v>
      </c>
      <c r="D268" s="18">
        <v>4349620</v>
      </c>
      <c r="E268" s="18">
        <f t="shared" si="16"/>
        <v>1787219233</v>
      </c>
      <c r="F268" s="19">
        <f t="shared" si="17"/>
        <v>1.44828</v>
      </c>
      <c r="G268" s="18">
        <v>2588386</v>
      </c>
      <c r="H268" s="20">
        <v>1890.51</v>
      </c>
      <c r="I268" s="18">
        <f t="shared" si="18"/>
        <v>945364</v>
      </c>
      <c r="J268" s="18">
        <f t="shared" si="19"/>
        <v>1369</v>
      </c>
      <c r="K268" s="18"/>
      <c r="L268" s="19"/>
      <c r="M268" s="18"/>
      <c r="N268" s="19"/>
      <c r="O268" s="20"/>
    </row>
    <row r="269" spans="1:15" ht="16.5" x14ac:dyDescent="0.3">
      <c r="A269" s="6" t="s">
        <v>305</v>
      </c>
      <c r="B269" s="6" t="s">
        <v>542</v>
      </c>
      <c r="C269" s="18">
        <v>3162839923</v>
      </c>
      <c r="D269" s="18">
        <v>55715563</v>
      </c>
      <c r="E269" s="18">
        <f t="shared" si="16"/>
        <v>3218555486</v>
      </c>
      <c r="F269" s="19">
        <f t="shared" si="17"/>
        <v>1.6156299999999999</v>
      </c>
      <c r="G269" s="18">
        <v>5200000</v>
      </c>
      <c r="H269" s="20">
        <v>1787.06</v>
      </c>
      <c r="I269" s="18">
        <f t="shared" si="18"/>
        <v>1801034</v>
      </c>
      <c r="J269" s="18">
        <f t="shared" si="19"/>
        <v>2910</v>
      </c>
      <c r="K269" s="18"/>
      <c r="L269" s="19"/>
      <c r="M269" s="18"/>
      <c r="N269" s="19"/>
      <c r="O269" s="20"/>
    </row>
    <row r="270" spans="1:15" ht="16.5" x14ac:dyDescent="0.3">
      <c r="A270" s="6" t="s">
        <v>307</v>
      </c>
      <c r="B270" s="6" t="s">
        <v>575</v>
      </c>
      <c r="C270" s="18">
        <v>252042377</v>
      </c>
      <c r="D270" s="18">
        <v>0</v>
      </c>
      <c r="E270" s="18">
        <f t="shared" si="16"/>
        <v>252042377</v>
      </c>
      <c r="F270" s="19">
        <f t="shared" si="17"/>
        <v>0.95676000000000005</v>
      </c>
      <c r="G270" s="18">
        <v>241145</v>
      </c>
      <c r="H270" s="20">
        <v>80.400000000000006</v>
      </c>
      <c r="I270" s="18">
        <f t="shared" si="18"/>
        <v>3134855</v>
      </c>
      <c r="J270" s="18">
        <f t="shared" si="19"/>
        <v>2999</v>
      </c>
      <c r="K270" s="18"/>
      <c r="L270" s="19"/>
      <c r="M270" s="18"/>
      <c r="N270" s="19"/>
      <c r="O270" s="20"/>
    </row>
    <row r="271" spans="1:15" ht="16.5" x14ac:dyDescent="0.3">
      <c r="A271" s="6" t="s">
        <v>316</v>
      </c>
      <c r="B271" s="6" t="s">
        <v>550</v>
      </c>
      <c r="C271" s="18">
        <v>51374392</v>
      </c>
      <c r="D271" s="18">
        <v>0</v>
      </c>
      <c r="E271" s="18">
        <f t="shared" si="16"/>
        <v>51374392</v>
      </c>
      <c r="F271" s="19">
        <f t="shared" si="17"/>
        <v>2.5693700000000002</v>
      </c>
      <c r="G271" s="18">
        <v>132000</v>
      </c>
      <c r="H271" s="20">
        <v>52.02</v>
      </c>
      <c r="I271" s="18">
        <f t="shared" si="18"/>
        <v>987589</v>
      </c>
      <c r="J271" s="18">
        <f t="shared" si="19"/>
        <v>2537</v>
      </c>
      <c r="K271" s="18"/>
      <c r="L271" s="19"/>
      <c r="M271" s="18"/>
      <c r="N271" s="19"/>
      <c r="O271" s="20"/>
    </row>
    <row r="272" spans="1:15" ht="16.5" x14ac:dyDescent="0.3">
      <c r="A272" s="6" t="s">
        <v>308</v>
      </c>
      <c r="B272" s="6" t="s">
        <v>544</v>
      </c>
      <c r="C272" s="18">
        <v>83619775</v>
      </c>
      <c r="D272" s="18">
        <v>155237</v>
      </c>
      <c r="E272" s="18">
        <f t="shared" si="16"/>
        <v>83775012</v>
      </c>
      <c r="F272" s="19">
        <f t="shared" si="17"/>
        <v>2.8268300000000002</v>
      </c>
      <c r="G272" s="18">
        <v>236818</v>
      </c>
      <c r="H272" s="20">
        <v>200.33</v>
      </c>
      <c r="I272" s="18">
        <f t="shared" si="18"/>
        <v>418185</v>
      </c>
      <c r="J272" s="18">
        <f t="shared" si="19"/>
        <v>1182</v>
      </c>
      <c r="K272" s="18"/>
      <c r="L272" s="19"/>
      <c r="M272" s="18"/>
      <c r="N272" s="19"/>
      <c r="O272" s="20"/>
    </row>
    <row r="273" spans="1:15" ht="16.5" x14ac:dyDescent="0.3">
      <c r="A273" s="6" t="s">
        <v>306</v>
      </c>
      <c r="B273" s="6" t="s">
        <v>543</v>
      </c>
      <c r="C273" s="18">
        <v>2646802950</v>
      </c>
      <c r="D273" s="18">
        <v>0</v>
      </c>
      <c r="E273" s="18">
        <f t="shared" si="16"/>
        <v>2646802950</v>
      </c>
      <c r="F273" s="19">
        <f t="shared" si="17"/>
        <v>2.0024199999999999</v>
      </c>
      <c r="G273" s="18">
        <v>5300000</v>
      </c>
      <c r="H273" s="20">
        <v>2734.63</v>
      </c>
      <c r="I273" s="18">
        <f t="shared" si="18"/>
        <v>967883</v>
      </c>
      <c r="J273" s="18">
        <f t="shared" si="19"/>
        <v>1938</v>
      </c>
      <c r="K273" s="18"/>
      <c r="L273" s="19"/>
      <c r="M273" s="18"/>
      <c r="N273" s="19"/>
      <c r="O273" s="20"/>
    </row>
    <row r="274" spans="1:15" ht="16.5" x14ac:dyDescent="0.3">
      <c r="A274" s="6" t="s">
        <v>309</v>
      </c>
      <c r="B274" s="6" t="s">
        <v>545</v>
      </c>
      <c r="C274" s="18">
        <v>477197813</v>
      </c>
      <c r="D274" s="18">
        <v>0</v>
      </c>
      <c r="E274" s="18">
        <f t="shared" si="16"/>
        <v>477197813</v>
      </c>
      <c r="F274" s="19">
        <f t="shared" si="17"/>
        <v>2.0117400000000001</v>
      </c>
      <c r="G274" s="18">
        <v>960000</v>
      </c>
      <c r="H274" s="20">
        <v>542.13</v>
      </c>
      <c r="I274" s="18">
        <f t="shared" si="18"/>
        <v>880228</v>
      </c>
      <c r="J274" s="18">
        <f t="shared" si="19"/>
        <v>1771</v>
      </c>
      <c r="K274" s="18"/>
      <c r="L274" s="19"/>
      <c r="M274" s="18"/>
      <c r="N274" s="19"/>
      <c r="O274" s="20"/>
    </row>
    <row r="275" spans="1:15" ht="16.5" x14ac:dyDescent="0.3">
      <c r="A275" s="6" t="s">
        <v>310</v>
      </c>
      <c r="B275" s="6" t="s">
        <v>546</v>
      </c>
      <c r="C275" s="18">
        <v>156349014</v>
      </c>
      <c r="D275" s="18">
        <v>0</v>
      </c>
      <c r="E275" s="18">
        <f t="shared" si="16"/>
        <v>156349014</v>
      </c>
      <c r="F275" s="19">
        <f>ROUND((G275/E275)*1000,5)</f>
        <v>2.8206099999999998</v>
      </c>
      <c r="G275" s="18">
        <v>441000</v>
      </c>
      <c r="H275" s="20">
        <v>181.26</v>
      </c>
      <c r="I275" s="18">
        <f t="shared" si="18"/>
        <v>862568</v>
      </c>
      <c r="J275" s="18">
        <f t="shared" si="19"/>
        <v>2433</v>
      </c>
      <c r="K275" s="18"/>
      <c r="L275" s="19"/>
      <c r="M275" s="18"/>
      <c r="N275" s="19"/>
      <c r="O275" s="20"/>
    </row>
    <row r="276" spans="1:15" ht="16.5" x14ac:dyDescent="0.3">
      <c r="A276" s="6" t="s">
        <v>311</v>
      </c>
      <c r="B276" s="6" t="s">
        <v>115</v>
      </c>
      <c r="C276" s="18">
        <v>94902831</v>
      </c>
      <c r="D276" s="18">
        <v>0</v>
      </c>
      <c r="E276" s="18">
        <f t="shared" si="16"/>
        <v>94902831</v>
      </c>
      <c r="F276" s="19">
        <f t="shared" si="17"/>
        <v>1.8549500000000001</v>
      </c>
      <c r="G276" s="18">
        <v>176040</v>
      </c>
      <c r="H276" s="20">
        <v>122.9</v>
      </c>
      <c r="I276" s="18">
        <f t="shared" si="18"/>
        <v>772196</v>
      </c>
      <c r="J276" s="18">
        <f t="shared" si="19"/>
        <v>1432</v>
      </c>
      <c r="K276" s="18"/>
      <c r="L276" s="19"/>
      <c r="M276" s="18"/>
      <c r="N276" s="19"/>
      <c r="O276" s="20"/>
    </row>
    <row r="277" spans="1:15" ht="16.5" x14ac:dyDescent="0.3">
      <c r="A277" s="6" t="s">
        <v>312</v>
      </c>
      <c r="B277" s="6" t="s">
        <v>547</v>
      </c>
      <c r="C277" s="18">
        <v>46437859</v>
      </c>
      <c r="D277" s="18">
        <v>0</v>
      </c>
      <c r="E277" s="18">
        <f t="shared" si="16"/>
        <v>46437859</v>
      </c>
      <c r="F277" s="19">
        <f t="shared" si="17"/>
        <v>2.36876</v>
      </c>
      <c r="G277" s="18">
        <v>110000</v>
      </c>
      <c r="H277" s="20">
        <v>58.5</v>
      </c>
      <c r="I277" s="18">
        <f t="shared" si="18"/>
        <v>793810</v>
      </c>
      <c r="J277" s="18">
        <f t="shared" si="19"/>
        <v>1880</v>
      </c>
      <c r="K277" s="18"/>
      <c r="L277" s="19"/>
      <c r="M277" s="18"/>
      <c r="N277" s="19"/>
      <c r="O277" s="20"/>
    </row>
    <row r="278" spans="1:15" ht="16.5" x14ac:dyDescent="0.3">
      <c r="A278" s="6" t="s">
        <v>317</v>
      </c>
      <c r="B278" s="6" t="s">
        <v>551</v>
      </c>
      <c r="C278" s="18">
        <v>175917633</v>
      </c>
      <c r="D278" s="18">
        <v>0</v>
      </c>
      <c r="E278" s="18">
        <f t="shared" si="16"/>
        <v>175917633</v>
      </c>
      <c r="F278" s="19">
        <f t="shared" si="17"/>
        <v>2.2678099999999999</v>
      </c>
      <c r="G278" s="18">
        <v>398947</v>
      </c>
      <c r="H278" s="20">
        <v>169.89</v>
      </c>
      <c r="I278" s="18">
        <f t="shared" si="18"/>
        <v>1035480</v>
      </c>
      <c r="J278" s="18">
        <f t="shared" si="19"/>
        <v>2348</v>
      </c>
      <c r="K278" s="18"/>
      <c r="L278" s="19"/>
      <c r="M278" s="18"/>
      <c r="N278" s="19"/>
      <c r="O278" s="20"/>
    </row>
    <row r="279" spans="1:15" ht="16.5" x14ac:dyDescent="0.3">
      <c r="A279" s="6" t="s">
        <v>313</v>
      </c>
      <c r="B279" s="6" t="s">
        <v>548</v>
      </c>
      <c r="C279" s="18">
        <v>145633123</v>
      </c>
      <c r="D279" s="18">
        <v>0</v>
      </c>
      <c r="E279" s="18">
        <f t="shared" si="16"/>
        <v>145633123</v>
      </c>
      <c r="F279" s="19">
        <f t="shared" si="17"/>
        <v>1.6231899999999999</v>
      </c>
      <c r="G279" s="18">
        <v>236390</v>
      </c>
      <c r="H279" s="20">
        <v>80.510000000000005</v>
      </c>
      <c r="I279" s="18">
        <f t="shared" si="18"/>
        <v>1808882</v>
      </c>
      <c r="J279" s="18">
        <f t="shared" si="19"/>
        <v>2936</v>
      </c>
      <c r="K279" s="18"/>
      <c r="L279" s="19"/>
      <c r="M279" s="18"/>
      <c r="N279" s="19"/>
      <c r="O279" s="20"/>
    </row>
    <row r="280" spans="1:15" ht="16.5" x14ac:dyDescent="0.3">
      <c r="A280" s="6" t="s">
        <v>314</v>
      </c>
      <c r="B280" s="6" t="s">
        <v>549</v>
      </c>
      <c r="C280" s="18">
        <v>177971621</v>
      </c>
      <c r="D280" s="18">
        <v>65548</v>
      </c>
      <c r="E280" s="18">
        <f t="shared" si="16"/>
        <v>178037169</v>
      </c>
      <c r="F280" s="19">
        <f t="shared" si="17"/>
        <v>2.4405000000000001</v>
      </c>
      <c r="G280" s="18">
        <v>434500</v>
      </c>
      <c r="H280" s="20">
        <v>189.25</v>
      </c>
      <c r="I280" s="18">
        <f t="shared" si="18"/>
        <v>940751</v>
      </c>
      <c r="J280" s="18">
        <f t="shared" si="19"/>
        <v>2296</v>
      </c>
      <c r="K280" s="18"/>
      <c r="L280" s="19"/>
      <c r="M280" s="18"/>
      <c r="N280" s="19"/>
      <c r="O280" s="20"/>
    </row>
    <row r="281" spans="1:15" ht="16.5" x14ac:dyDescent="0.3">
      <c r="A281" s="6" t="s">
        <v>315</v>
      </c>
      <c r="B281" s="6" t="s">
        <v>576</v>
      </c>
      <c r="C281" s="18">
        <v>257615632</v>
      </c>
      <c r="D281" s="18">
        <v>0</v>
      </c>
      <c r="E281" s="18">
        <f t="shared" si="16"/>
        <v>257615632</v>
      </c>
      <c r="F281" s="19">
        <f t="shared" si="17"/>
        <v>1.56975</v>
      </c>
      <c r="G281" s="18">
        <v>404393</v>
      </c>
      <c r="H281" s="20">
        <v>136.03</v>
      </c>
      <c r="I281" s="18">
        <f t="shared" si="18"/>
        <v>1893815</v>
      </c>
      <c r="J281" s="18">
        <f t="shared" si="19"/>
        <v>2973</v>
      </c>
      <c r="K281" s="18"/>
      <c r="L281" s="19"/>
      <c r="M281" s="18"/>
      <c r="N281" s="19"/>
      <c r="O281" s="20"/>
    </row>
    <row r="282" spans="1:15" ht="16.5" x14ac:dyDescent="0.3">
      <c r="A282" s="6" t="s">
        <v>318</v>
      </c>
      <c r="B282" s="6" t="s">
        <v>552</v>
      </c>
      <c r="C282" s="18">
        <v>178728717</v>
      </c>
      <c r="D282" s="18">
        <v>0</v>
      </c>
      <c r="E282" s="18">
        <f t="shared" si="16"/>
        <v>178728717</v>
      </c>
      <c r="F282" s="19">
        <f t="shared" si="17"/>
        <v>3.7319100000000001</v>
      </c>
      <c r="G282" s="18">
        <v>667000</v>
      </c>
      <c r="H282" s="20">
        <v>145.47</v>
      </c>
      <c r="I282" s="18">
        <f t="shared" si="18"/>
        <v>1228629</v>
      </c>
      <c r="J282" s="18">
        <f t="shared" si="19"/>
        <v>4585</v>
      </c>
      <c r="K282" s="18"/>
      <c r="L282" s="19"/>
      <c r="M282" s="18"/>
      <c r="N282" s="19"/>
      <c r="O282" s="20"/>
    </row>
    <row r="283" spans="1:15" ht="16.5" x14ac:dyDescent="0.3">
      <c r="A283" s="6" t="s">
        <v>323</v>
      </c>
      <c r="B283" s="6" t="s">
        <v>556</v>
      </c>
      <c r="C283" s="18">
        <v>653062381</v>
      </c>
      <c r="D283" s="18">
        <v>0</v>
      </c>
      <c r="E283" s="18">
        <f t="shared" si="16"/>
        <v>653062381</v>
      </c>
      <c r="F283" s="19">
        <f t="shared" si="17"/>
        <v>1.4125799999999999</v>
      </c>
      <c r="G283" s="18">
        <v>922500</v>
      </c>
      <c r="H283" s="20">
        <v>791.79</v>
      </c>
      <c r="I283" s="18">
        <f t="shared" si="18"/>
        <v>824792</v>
      </c>
      <c r="J283" s="18">
        <f t="shared" si="19"/>
        <v>1165</v>
      </c>
      <c r="K283" s="18"/>
      <c r="L283" s="19"/>
      <c r="M283" s="18"/>
      <c r="N283" s="19"/>
      <c r="O283" s="20"/>
    </row>
    <row r="284" spans="1:15" ht="16.5" x14ac:dyDescent="0.3">
      <c r="A284" s="6" t="s">
        <v>319</v>
      </c>
      <c r="B284" s="6" t="s">
        <v>553</v>
      </c>
      <c r="C284" s="18">
        <v>1339886548</v>
      </c>
      <c r="D284" s="18">
        <v>1420475</v>
      </c>
      <c r="E284" s="18">
        <f t="shared" si="16"/>
        <v>1341307023</v>
      </c>
      <c r="F284" s="19">
        <f t="shared" si="17"/>
        <v>2.3670900000000001</v>
      </c>
      <c r="G284" s="18">
        <v>3175000</v>
      </c>
      <c r="H284" s="20">
        <v>1259.58</v>
      </c>
      <c r="I284" s="18">
        <f t="shared" si="18"/>
        <v>1064884</v>
      </c>
      <c r="J284" s="18">
        <f t="shared" si="19"/>
        <v>2521</v>
      </c>
      <c r="K284" s="18"/>
      <c r="L284" s="19"/>
      <c r="M284" s="18"/>
      <c r="N284" s="19"/>
      <c r="O284" s="20"/>
    </row>
    <row r="285" spans="1:15" ht="16.5" x14ac:dyDescent="0.3">
      <c r="A285" s="6" t="s">
        <v>320</v>
      </c>
      <c r="B285" s="6" t="s">
        <v>63</v>
      </c>
      <c r="C285" s="18">
        <v>7777477986</v>
      </c>
      <c r="D285" s="18">
        <v>0</v>
      </c>
      <c r="E285" s="18">
        <f t="shared" si="16"/>
        <v>7777477986</v>
      </c>
      <c r="F285" s="19">
        <f t="shared" si="17"/>
        <v>2.0435699999999999</v>
      </c>
      <c r="G285" s="18">
        <v>15893797</v>
      </c>
      <c r="H285" s="20">
        <v>15867.25</v>
      </c>
      <c r="I285" s="18">
        <f t="shared" si="18"/>
        <v>490159</v>
      </c>
      <c r="J285" s="18">
        <f t="shared" si="19"/>
        <v>1002</v>
      </c>
      <c r="K285" s="18"/>
      <c r="L285" s="19"/>
      <c r="M285" s="18"/>
      <c r="N285" s="19"/>
      <c r="O285" s="20"/>
    </row>
    <row r="286" spans="1:15" ht="16.5" x14ac:dyDescent="0.3">
      <c r="A286" s="6" t="s">
        <v>324</v>
      </c>
      <c r="B286" s="6" t="s">
        <v>564</v>
      </c>
      <c r="C286" s="18">
        <v>2510709201</v>
      </c>
      <c r="D286" s="18">
        <v>0</v>
      </c>
      <c r="E286" s="18">
        <f t="shared" si="16"/>
        <v>2510709201</v>
      </c>
      <c r="F286" s="19">
        <f t="shared" si="17"/>
        <v>1.7783800000000001</v>
      </c>
      <c r="G286" s="18">
        <v>4464999</v>
      </c>
      <c r="H286" s="20">
        <v>3273.86</v>
      </c>
      <c r="I286" s="18">
        <f t="shared" si="18"/>
        <v>766896</v>
      </c>
      <c r="J286" s="18">
        <f t="shared" si="19"/>
        <v>1364</v>
      </c>
      <c r="K286" s="18"/>
      <c r="L286" s="19"/>
      <c r="M286" s="18"/>
      <c r="N286" s="19"/>
      <c r="O286" s="20"/>
    </row>
    <row r="287" spans="1:15" ht="16.5" x14ac:dyDescent="0.3">
      <c r="A287" s="6" t="s">
        <v>331</v>
      </c>
      <c r="B287" s="6" t="s">
        <v>562</v>
      </c>
      <c r="C287" s="18">
        <v>2638042885</v>
      </c>
      <c r="D287" s="18">
        <v>23758</v>
      </c>
      <c r="E287" s="18">
        <f t="shared" si="16"/>
        <v>2638066643</v>
      </c>
      <c r="F287" s="19">
        <f t="shared" si="17"/>
        <v>1.4803299999999999</v>
      </c>
      <c r="G287" s="18">
        <v>3905205</v>
      </c>
      <c r="H287" s="20">
        <v>3697.5</v>
      </c>
      <c r="I287" s="18">
        <f t="shared" si="18"/>
        <v>713473</v>
      </c>
      <c r="J287" s="18">
        <f t="shared" si="19"/>
        <v>1056</v>
      </c>
      <c r="K287" s="18"/>
      <c r="L287" s="19"/>
      <c r="M287" s="18"/>
      <c r="N287" s="19"/>
      <c r="O287" s="20"/>
    </row>
    <row r="288" spans="1:15" ht="16.5" x14ac:dyDescent="0.3">
      <c r="A288" s="6" t="s">
        <v>321</v>
      </c>
      <c r="B288" s="6" t="s">
        <v>554</v>
      </c>
      <c r="C288" s="18">
        <v>286483176</v>
      </c>
      <c r="D288" s="18">
        <v>0</v>
      </c>
      <c r="E288" s="18">
        <f t="shared" si="16"/>
        <v>286483176</v>
      </c>
      <c r="F288" s="19">
        <f t="shared" si="17"/>
        <v>1.4486000000000001</v>
      </c>
      <c r="G288" s="18">
        <v>415000</v>
      </c>
      <c r="H288" s="20">
        <v>855.25</v>
      </c>
      <c r="I288" s="18">
        <f t="shared" si="18"/>
        <v>334970</v>
      </c>
      <c r="J288" s="18">
        <f t="shared" si="19"/>
        <v>485</v>
      </c>
      <c r="K288" s="18"/>
      <c r="L288" s="19"/>
      <c r="M288" s="18"/>
      <c r="N288" s="19"/>
      <c r="O288" s="20"/>
    </row>
    <row r="289" spans="1:16" ht="16.5" x14ac:dyDescent="0.3">
      <c r="A289" s="6" t="s">
        <v>325</v>
      </c>
      <c r="B289" s="6" t="s">
        <v>557</v>
      </c>
      <c r="C289" s="18">
        <v>1305088527</v>
      </c>
      <c r="D289" s="18">
        <v>0</v>
      </c>
      <c r="E289" s="18">
        <f t="shared" si="16"/>
        <v>1305088527</v>
      </c>
      <c r="F289" s="19">
        <f t="shared" si="17"/>
        <v>1.5324599999999999</v>
      </c>
      <c r="G289" s="18">
        <v>2000000</v>
      </c>
      <c r="H289" s="20">
        <v>3567.94</v>
      </c>
      <c r="I289" s="18">
        <f t="shared" si="18"/>
        <v>365782</v>
      </c>
      <c r="J289" s="18">
        <f t="shared" si="19"/>
        <v>561</v>
      </c>
      <c r="K289" s="18"/>
      <c r="L289" s="19"/>
      <c r="M289" s="18"/>
      <c r="N289" s="19"/>
      <c r="O289" s="20"/>
    </row>
    <row r="290" spans="1:16" ht="16.5" x14ac:dyDescent="0.3">
      <c r="A290" s="6" t="s">
        <v>322</v>
      </c>
      <c r="B290" s="6" t="s">
        <v>555</v>
      </c>
      <c r="C290" s="18">
        <v>2160829406</v>
      </c>
      <c r="D290" s="18">
        <v>0</v>
      </c>
      <c r="E290" s="18">
        <f t="shared" si="16"/>
        <v>2160829406</v>
      </c>
      <c r="F290" s="19">
        <f t="shared" si="17"/>
        <v>1.5734699999999999</v>
      </c>
      <c r="G290" s="18">
        <v>3400000</v>
      </c>
      <c r="H290" s="20">
        <v>6665.23</v>
      </c>
      <c r="I290" s="18">
        <f t="shared" si="18"/>
        <v>324194</v>
      </c>
      <c r="J290" s="18">
        <f t="shared" si="19"/>
        <v>510</v>
      </c>
      <c r="K290" s="18"/>
      <c r="L290" s="19"/>
      <c r="M290" s="18"/>
      <c r="N290" s="19"/>
      <c r="O290" s="20"/>
    </row>
    <row r="291" spans="1:16" ht="16.5" x14ac:dyDescent="0.3">
      <c r="A291" s="6" t="s">
        <v>56</v>
      </c>
      <c r="B291" s="6" t="s">
        <v>57</v>
      </c>
      <c r="C291" s="18">
        <v>904960536</v>
      </c>
      <c r="D291" s="18">
        <v>0</v>
      </c>
      <c r="E291" s="18">
        <f t="shared" si="16"/>
        <v>904960536</v>
      </c>
      <c r="F291" s="19">
        <f t="shared" si="17"/>
        <v>1.6133299999999999</v>
      </c>
      <c r="G291" s="18">
        <v>1460000</v>
      </c>
      <c r="H291" s="20">
        <v>4292.82</v>
      </c>
      <c r="I291" s="18">
        <f t="shared" si="18"/>
        <v>210808</v>
      </c>
      <c r="J291" s="18">
        <f t="shared" si="19"/>
        <v>340</v>
      </c>
      <c r="K291" s="18"/>
      <c r="L291" s="19"/>
      <c r="M291" s="18"/>
      <c r="N291" s="19"/>
      <c r="O291" s="20"/>
    </row>
    <row r="292" spans="1:16" ht="16.5" x14ac:dyDescent="0.3">
      <c r="A292" s="6" t="s">
        <v>332</v>
      </c>
      <c r="B292" s="6" t="s">
        <v>563</v>
      </c>
      <c r="C292" s="18">
        <v>791159382</v>
      </c>
      <c r="D292" s="18">
        <v>154151</v>
      </c>
      <c r="E292" s="18">
        <f t="shared" si="16"/>
        <v>791313533</v>
      </c>
      <c r="F292" s="19">
        <f t="shared" si="17"/>
        <v>1.7060200000000001</v>
      </c>
      <c r="G292" s="18">
        <v>1350000</v>
      </c>
      <c r="H292" s="20">
        <v>1092.2</v>
      </c>
      <c r="I292" s="18">
        <f t="shared" si="18"/>
        <v>724513</v>
      </c>
      <c r="J292" s="18">
        <f t="shared" si="19"/>
        <v>1236</v>
      </c>
      <c r="K292" s="18"/>
      <c r="L292" s="19"/>
      <c r="M292" s="18"/>
      <c r="N292" s="19"/>
      <c r="O292" s="20"/>
    </row>
    <row r="293" spans="1:16" ht="16.5" x14ac:dyDescent="0.3">
      <c r="A293" s="6" t="s">
        <v>326</v>
      </c>
      <c r="B293" s="6" t="s">
        <v>558</v>
      </c>
      <c r="C293" s="18">
        <v>502914468</v>
      </c>
      <c r="D293" s="18">
        <v>0</v>
      </c>
      <c r="E293" s="18">
        <f t="shared" si="16"/>
        <v>502914468</v>
      </c>
      <c r="F293" s="19">
        <f t="shared" si="17"/>
        <v>1.51119</v>
      </c>
      <c r="G293" s="18">
        <v>760000</v>
      </c>
      <c r="H293" s="20">
        <v>1450.55</v>
      </c>
      <c r="I293" s="18">
        <f t="shared" si="18"/>
        <v>346706</v>
      </c>
      <c r="J293" s="18">
        <f t="shared" si="19"/>
        <v>524</v>
      </c>
      <c r="K293" s="18"/>
      <c r="L293" s="19"/>
      <c r="M293" s="18"/>
      <c r="N293" s="19"/>
      <c r="O293" s="20"/>
    </row>
    <row r="294" spans="1:16" ht="16.5" x14ac:dyDescent="0.3">
      <c r="A294" s="6" t="s">
        <v>327</v>
      </c>
      <c r="B294" s="6" t="s">
        <v>559</v>
      </c>
      <c r="C294" s="18">
        <v>700625895</v>
      </c>
      <c r="D294" s="18">
        <v>0</v>
      </c>
      <c r="E294" s="18">
        <f t="shared" si="16"/>
        <v>700625895</v>
      </c>
      <c r="F294" s="19">
        <f t="shared" si="17"/>
        <v>1.85548</v>
      </c>
      <c r="G294" s="18">
        <v>1300000</v>
      </c>
      <c r="H294" s="20">
        <v>1271.32</v>
      </c>
      <c r="I294" s="18">
        <f t="shared" si="18"/>
        <v>551101</v>
      </c>
      <c r="J294" s="18">
        <f t="shared" si="19"/>
        <v>1023</v>
      </c>
      <c r="K294" s="18"/>
      <c r="L294" s="19"/>
      <c r="M294" s="18"/>
      <c r="N294" s="19"/>
      <c r="O294" s="20"/>
    </row>
    <row r="295" spans="1:16" ht="16.5" x14ac:dyDescent="0.3">
      <c r="A295" s="6" t="s">
        <v>328</v>
      </c>
      <c r="B295" s="6" t="s">
        <v>560</v>
      </c>
      <c r="C295" s="18">
        <v>1000257432</v>
      </c>
      <c r="D295" s="18">
        <v>0</v>
      </c>
      <c r="E295" s="18">
        <f t="shared" si="16"/>
        <v>1000257432</v>
      </c>
      <c r="F295" s="19">
        <f t="shared" si="17"/>
        <v>1.52461</v>
      </c>
      <c r="G295" s="18">
        <v>1525000</v>
      </c>
      <c r="H295" s="20">
        <v>3268.81</v>
      </c>
      <c r="I295" s="18">
        <f t="shared" si="18"/>
        <v>306000</v>
      </c>
      <c r="J295" s="18">
        <f t="shared" si="19"/>
        <v>467</v>
      </c>
      <c r="K295" s="18"/>
      <c r="L295" s="19"/>
      <c r="M295" s="18"/>
      <c r="N295" s="19"/>
      <c r="O295" s="20"/>
    </row>
    <row r="296" spans="1:16" ht="16.5" x14ac:dyDescent="0.3">
      <c r="A296" s="6" t="s">
        <v>329</v>
      </c>
      <c r="B296" s="6" t="s">
        <v>565</v>
      </c>
      <c r="C296" s="18">
        <v>4739473574</v>
      </c>
      <c r="D296" s="18">
        <v>460624</v>
      </c>
      <c r="E296" s="18">
        <f t="shared" si="16"/>
        <v>4739934198</v>
      </c>
      <c r="F296" s="19">
        <f t="shared" si="17"/>
        <v>1.4559800000000001</v>
      </c>
      <c r="G296" s="18">
        <v>6901236</v>
      </c>
      <c r="H296" s="20">
        <v>5347.88</v>
      </c>
      <c r="I296" s="18">
        <f t="shared" si="18"/>
        <v>886320</v>
      </c>
      <c r="J296" s="18">
        <f t="shared" si="19"/>
        <v>1290</v>
      </c>
      <c r="K296" s="18"/>
      <c r="L296" s="19"/>
      <c r="M296" s="18"/>
      <c r="N296" s="19"/>
      <c r="O296" s="20"/>
    </row>
    <row r="297" spans="1:16" ht="16.5" x14ac:dyDescent="0.3">
      <c r="A297" s="6" t="s">
        <v>330</v>
      </c>
      <c r="B297" s="6" t="s">
        <v>561</v>
      </c>
      <c r="C297" s="18">
        <v>214814065</v>
      </c>
      <c r="D297" s="18">
        <v>1200529</v>
      </c>
      <c r="E297" s="18">
        <f t="shared" si="16"/>
        <v>216014594</v>
      </c>
      <c r="F297" s="19">
        <f t="shared" si="17"/>
        <v>1.5276700000000001</v>
      </c>
      <c r="G297" s="18">
        <v>330000</v>
      </c>
      <c r="H297" s="20">
        <v>864.4</v>
      </c>
      <c r="I297" s="18">
        <f t="shared" si="18"/>
        <v>249901</v>
      </c>
      <c r="J297" s="18">
        <f t="shared" si="19"/>
        <v>382</v>
      </c>
      <c r="K297" s="18"/>
      <c r="L297" s="19"/>
      <c r="M297" s="18"/>
      <c r="N297" s="19"/>
      <c r="O297" s="20"/>
    </row>
    <row r="298" spans="1:16" ht="16.5" x14ac:dyDescent="0.3">
      <c r="A298" s="13" t="s">
        <v>577</v>
      </c>
      <c r="B298" s="17" t="s">
        <v>64</v>
      </c>
      <c r="C298" s="21">
        <f>SUBTOTAL(109,C3:C297)</f>
        <v>1960160414091</v>
      </c>
      <c r="D298" s="22">
        <f>SUBTOTAL(109,D3:D297)</f>
        <v>3510571178</v>
      </c>
      <c r="E298" s="22">
        <f>SUBTOTAL(109,E3:E297)</f>
        <v>1963670985269</v>
      </c>
      <c r="F298" s="23">
        <f>ROUND(G298/(E298/1000),4)</f>
        <v>1.298</v>
      </c>
      <c r="G298" s="15">
        <f>SUM(G3:G297)</f>
        <v>2548753872.3899999</v>
      </c>
      <c r="H298" s="22">
        <f>SUBTOTAL(109,H3:H297)</f>
        <v>1103576.4599999995</v>
      </c>
      <c r="I298" s="15">
        <f>ROUND(E298/H298,0)</f>
        <v>1779370</v>
      </c>
      <c r="J298" s="15">
        <f>ROUND(G298/H298,0)</f>
        <v>2310</v>
      </c>
      <c r="K298" s="14"/>
      <c r="L298" s="6"/>
      <c r="M298" s="6"/>
      <c r="N298" s="6"/>
      <c r="O298" s="19"/>
      <c r="P298" s="19"/>
    </row>
    <row r="299" spans="1:16" ht="16.5" x14ac:dyDescent="0.3">
      <c r="A299" s="13" t="s">
        <v>597</v>
      </c>
      <c r="B299" s="24" t="s">
        <v>598</v>
      </c>
      <c r="C299" s="15">
        <f>SUMIF($G$3:$G$297,"&gt;0",C3:C297)</f>
        <v>1932367040142</v>
      </c>
      <c r="D299" s="15">
        <f>SUMIF($G$3:$G$297,"&gt;0",D3:D297)</f>
        <v>3449212157</v>
      </c>
      <c r="E299" s="15">
        <f>SUMIF($G$3:$G$297,"&gt;0",E3:E297)</f>
        <v>1935816252299</v>
      </c>
      <c r="F299" s="23">
        <f>ROUND(G299/(E299/1000),4)</f>
        <v>1.3166</v>
      </c>
      <c r="G299" s="15">
        <f>G298</f>
        <v>2548753872.3899999</v>
      </c>
      <c r="H299" s="15">
        <f>SUMIF($G$3:$G$297,"&gt;0",H3:H297)</f>
        <v>1073741.97</v>
      </c>
      <c r="I299" s="15">
        <f>ROUND(E299/H299,0)</f>
        <v>1802869</v>
      </c>
      <c r="J299" s="15">
        <f>ROUND(G299/H299,0)</f>
        <v>2374</v>
      </c>
    </row>
    <row r="300" spans="1:16" s="6" customFormat="1" ht="16.5" x14ac:dyDescent="0.3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15"/>
    </row>
    <row r="301" spans="1:16" s="6" customFormat="1" ht="16.5" x14ac:dyDescent="0.3">
      <c r="E301" s="10"/>
      <c r="J301" s="8"/>
      <c r="K301" s="8"/>
      <c r="L301" s="28"/>
    </row>
    <row r="302" spans="1:16" ht="16.5" x14ac:dyDescent="0.3">
      <c r="A302" s="9"/>
      <c r="B302" s="6"/>
      <c r="C302" s="6"/>
      <c r="D302" s="6"/>
      <c r="E302" s="10"/>
      <c r="F302" s="6"/>
      <c r="G302" s="6"/>
      <c r="H302" s="6"/>
      <c r="I302" s="6"/>
      <c r="J302" s="8"/>
    </row>
    <row r="303" spans="1:16" ht="16.5" x14ac:dyDescent="0.3">
      <c r="B303" s="6"/>
      <c r="C303" s="25"/>
      <c r="D303" s="25"/>
      <c r="E303" s="25"/>
      <c r="F303" s="20"/>
      <c r="G303" s="6"/>
      <c r="H303" s="25"/>
      <c r="I303" s="18"/>
      <c r="J303" s="18"/>
      <c r="K303" s="16"/>
    </row>
    <row r="304" spans="1:16" ht="16.5" x14ac:dyDescent="0.3">
      <c r="C304" s="6"/>
      <c r="D304" s="6"/>
      <c r="E304" s="6"/>
      <c r="F304" s="20"/>
      <c r="G304" s="6"/>
      <c r="H304" s="6"/>
      <c r="I304" s="18"/>
      <c r="J304" s="18"/>
      <c r="K304" s="7"/>
    </row>
    <row r="305" spans="3:11" ht="16.5" x14ac:dyDescent="0.3">
      <c r="C305" s="6"/>
      <c r="D305" s="11"/>
      <c r="E305" s="11"/>
      <c r="F305" s="11"/>
      <c r="G305" s="11"/>
      <c r="H305" s="11"/>
      <c r="I305" s="7"/>
      <c r="J305" s="7"/>
      <c r="K305" s="7"/>
    </row>
    <row r="306" spans="3:11" ht="16.5" x14ac:dyDescent="0.3">
      <c r="C306" s="6"/>
      <c r="D306" s="6"/>
      <c r="E306" s="6"/>
      <c r="F306" s="6"/>
      <c r="G306" s="6"/>
      <c r="H306" s="6"/>
      <c r="I306" s="7"/>
      <c r="J306" s="7"/>
    </row>
  </sheetData>
  <phoneticPr fontId="0" type="noConversion"/>
  <pageMargins left="0.9" right="0.9" top="0.68" bottom="0.81" header="0.5" footer="0.5"/>
  <pageSetup scale="67" fitToHeight="8" orientation="landscape" horizontalDpi="1200" verticalDpi="1200" r:id="rId1"/>
  <headerFooter differentFirst="1">
    <oddFooter>&amp;Rp.&amp;P│</oddFooter>
  </headerFooter>
  <rowBreaks count="1" manualBreakCount="1">
    <brk id="261" max="9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1061(22)Table</vt:lpstr>
      <vt:lpstr>'1061(22)Table'!Print_Area</vt:lpstr>
      <vt:lpstr>'1061(22)Table'!Print_Titles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Levy 1061 Report</dc:title>
  <dc:creator>Melissa Jarmon</dc:creator>
  <cp:keywords>2023 Levy;1061;2023 Election Year</cp:keywords>
  <cp:lastModifiedBy>Melissa Jarmon</cp:lastModifiedBy>
  <cp:lastPrinted>2023-04-05T15:22:59Z</cp:lastPrinted>
  <dcterms:created xsi:type="dcterms:W3CDTF">2003-05-09T20:40:41Z</dcterms:created>
  <dcterms:modified xsi:type="dcterms:W3CDTF">2023-11-15T22:00:36Z</dcterms:modified>
</cp:coreProperties>
</file>