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64011"/>
  <mc:AlternateContent xmlns:mc="http://schemas.openxmlformats.org/markup-compatibility/2006">
    <mc:Choice Requires="x15">
      <x15ac:absPath xmlns:x15ac="http://schemas.microsoft.com/office/spreadsheetml/2010/11/ac" url="https://waospi-my.sharepoint.com/personal/eileen_frimberger_k12_wa_us/Documents/Website Redesign/Accessibility/"/>
    </mc:Choice>
  </mc:AlternateContent>
  <bookViews>
    <workbookView xWindow="0" yWindow="0" windowWidth="19200" windowHeight="6180" activeTab="1"/>
  </bookViews>
  <sheets>
    <sheet name="Narrative" sheetId="5" r:id="rId1"/>
    <sheet name="Academic Accel Incentive Award" sheetId="3" r:id="rId2"/>
    <sheet name="Data" sheetId="1" state="hidden" r:id="rId3"/>
    <sheet name="Business Rules" sheetId="2" state="hidden" r:id="rId4"/>
    <sheet name="AcademicAccel for 2018-19" sheetId="4" state="hidden" r:id="rId5"/>
  </sheets>
  <definedNames>
    <definedName name="_xlnm._FilterDatabase" localSheetId="2" hidden="1">Data!$A$1:$O$1</definedName>
  </definedNames>
  <calcPr calcId="162913" calcOnSave="0"/>
  <pivotCaches>
    <pivotCache cacheId="0" r:id="rId6"/>
    <pivotCache cacheId="1" r:id="rId7"/>
  </pivotCaches>
</workbook>
</file>

<file path=xl/calcChain.xml><?xml version="1.0" encoding="utf-8"?>
<calcChain xmlns="http://schemas.openxmlformats.org/spreadsheetml/2006/main">
  <c r="A1" i="3" l="1"/>
  <c r="D235" i="4" l="1"/>
  <c r="F235" i="4"/>
  <c r="D236" i="4"/>
  <c r="F236" i="4"/>
  <c r="D237" i="4"/>
  <c r="F237" i="4"/>
  <c r="D238" i="4"/>
  <c r="F238" i="4"/>
  <c r="D239" i="4"/>
  <c r="F239" i="4"/>
  <c r="D240" i="4"/>
  <c r="F240" i="4"/>
  <c r="D241" i="4"/>
  <c r="F241" i="4"/>
  <c r="D242" i="4"/>
  <c r="F242" i="4"/>
  <c r="D243" i="4"/>
  <c r="F243" i="4"/>
  <c r="D244" i="4"/>
  <c r="F244" i="4"/>
  <c r="D245" i="4"/>
  <c r="F245" i="4"/>
  <c r="D246" i="4"/>
  <c r="F246" i="4"/>
  <c r="D247" i="4"/>
  <c r="F247" i="4"/>
  <c r="D248" i="4"/>
  <c r="F248" i="4"/>
  <c r="D249" i="4"/>
  <c r="F249" i="4"/>
  <c r="D250" i="4"/>
  <c r="F250" i="4"/>
  <c r="D251" i="4"/>
  <c r="F251" i="4"/>
  <c r="D252" i="4"/>
  <c r="F252" i="4"/>
  <c r="D253" i="4"/>
  <c r="F253" i="4"/>
  <c r="D254" i="4"/>
  <c r="F254" i="4"/>
  <c r="F234" i="4"/>
  <c r="D234" i="4"/>
  <c r="F233" i="4"/>
  <c r="D233" i="4"/>
  <c r="F232" i="4"/>
  <c r="D232" i="4"/>
  <c r="F231" i="4"/>
  <c r="D231" i="4"/>
  <c r="F230" i="4"/>
  <c r="D230" i="4"/>
  <c r="F229" i="4"/>
  <c r="D229" i="4"/>
  <c r="F228" i="4"/>
  <c r="D228" i="4"/>
  <c r="F227" i="4"/>
  <c r="D227" i="4"/>
  <c r="F226" i="4"/>
  <c r="D226" i="4"/>
  <c r="F225" i="4"/>
  <c r="D225" i="4"/>
  <c r="F224" i="4"/>
  <c r="D224" i="4"/>
  <c r="F223" i="4"/>
  <c r="D223" i="4"/>
  <c r="F222" i="4"/>
  <c r="D222" i="4"/>
  <c r="F221" i="4"/>
  <c r="D221" i="4"/>
  <c r="F220" i="4"/>
  <c r="D220" i="4"/>
  <c r="F219" i="4"/>
  <c r="D219" i="4"/>
  <c r="F218" i="4"/>
  <c r="D218" i="4"/>
  <c r="F217" i="4"/>
  <c r="D217" i="4"/>
  <c r="F216" i="4"/>
  <c r="D216" i="4"/>
  <c r="F215" i="4"/>
  <c r="D215" i="4"/>
  <c r="F214" i="4"/>
  <c r="D214" i="4"/>
  <c r="F213" i="4"/>
  <c r="D213" i="4"/>
  <c r="F212" i="4"/>
  <c r="D212" i="4"/>
  <c r="F211" i="4"/>
  <c r="D211" i="4"/>
  <c r="F210" i="4"/>
  <c r="D210" i="4"/>
  <c r="F209" i="4"/>
  <c r="D209" i="4"/>
  <c r="F208" i="4"/>
  <c r="D208" i="4"/>
  <c r="F207" i="4"/>
  <c r="D207" i="4"/>
  <c r="F206" i="4"/>
  <c r="D206" i="4"/>
  <c r="F205" i="4"/>
  <c r="D205" i="4"/>
  <c r="F204" i="4"/>
  <c r="D204" i="4"/>
  <c r="F203" i="4"/>
  <c r="D203" i="4"/>
  <c r="F202" i="4"/>
  <c r="D202" i="4"/>
  <c r="F201" i="4"/>
  <c r="D201" i="4"/>
  <c r="F200" i="4"/>
  <c r="D200" i="4"/>
  <c r="F199" i="4"/>
  <c r="D199" i="4"/>
  <c r="F198" i="4"/>
  <c r="D198" i="4"/>
  <c r="F197" i="4"/>
  <c r="D197" i="4"/>
  <c r="F196" i="4"/>
  <c r="D196" i="4"/>
  <c r="F195" i="4"/>
  <c r="D195" i="4"/>
  <c r="F194" i="4"/>
  <c r="D194" i="4"/>
  <c r="F193" i="4"/>
  <c r="D193" i="4"/>
  <c r="F192" i="4"/>
  <c r="D192" i="4"/>
  <c r="F191" i="4"/>
  <c r="D191" i="4"/>
  <c r="F190" i="4"/>
  <c r="D190" i="4"/>
  <c r="F189" i="4"/>
  <c r="D189" i="4"/>
  <c r="F188" i="4"/>
  <c r="D188" i="4"/>
  <c r="F187" i="4"/>
  <c r="D187" i="4"/>
  <c r="F186" i="4"/>
  <c r="D186" i="4"/>
  <c r="F185" i="4"/>
  <c r="D185" i="4"/>
  <c r="F184" i="4"/>
  <c r="D184" i="4"/>
  <c r="F183" i="4"/>
  <c r="D183" i="4"/>
  <c r="F182" i="4"/>
  <c r="D182" i="4"/>
  <c r="F181" i="4"/>
  <c r="D181" i="4"/>
  <c r="F180" i="4"/>
  <c r="D180" i="4"/>
  <c r="F179" i="4"/>
  <c r="D179" i="4"/>
  <c r="F178" i="4"/>
  <c r="D178" i="4"/>
  <c r="F177" i="4"/>
  <c r="D177" i="4"/>
  <c r="F176" i="4"/>
  <c r="D176" i="4"/>
  <c r="F175" i="4"/>
  <c r="D175" i="4"/>
  <c r="F174" i="4"/>
  <c r="D174" i="4"/>
  <c r="F173" i="4"/>
  <c r="D173" i="4"/>
  <c r="F172" i="4"/>
  <c r="D172" i="4"/>
  <c r="F171" i="4"/>
  <c r="D171" i="4"/>
  <c r="F170" i="4"/>
  <c r="D170" i="4"/>
  <c r="F169" i="4"/>
  <c r="D169" i="4"/>
  <c r="F168" i="4"/>
  <c r="D168" i="4"/>
  <c r="F167" i="4"/>
  <c r="D167" i="4"/>
  <c r="F166" i="4"/>
  <c r="D166" i="4"/>
  <c r="F165" i="4"/>
  <c r="D165" i="4"/>
  <c r="F164" i="4"/>
  <c r="D164" i="4"/>
  <c r="F163" i="4"/>
  <c r="D163" i="4"/>
  <c r="F162" i="4"/>
  <c r="D162" i="4"/>
  <c r="F161" i="4"/>
  <c r="D161" i="4"/>
  <c r="F160" i="4"/>
  <c r="D160" i="4"/>
  <c r="F159" i="4"/>
  <c r="D159" i="4"/>
  <c r="F158" i="4"/>
  <c r="D158" i="4"/>
  <c r="F157" i="4"/>
  <c r="D157" i="4"/>
  <c r="F156" i="4"/>
  <c r="D156" i="4"/>
  <c r="F155" i="4"/>
  <c r="D155" i="4"/>
  <c r="F154" i="4"/>
  <c r="D154" i="4"/>
  <c r="F153" i="4"/>
  <c r="D153" i="4"/>
  <c r="F152" i="4"/>
  <c r="D152" i="4"/>
  <c r="F151" i="4"/>
  <c r="D151" i="4"/>
  <c r="F150" i="4"/>
  <c r="D150" i="4"/>
  <c r="F149" i="4"/>
  <c r="D149" i="4"/>
  <c r="F148" i="4"/>
  <c r="D148" i="4"/>
  <c r="F147" i="4"/>
  <c r="D147" i="4"/>
  <c r="F146" i="4"/>
  <c r="D146" i="4"/>
  <c r="F145" i="4"/>
  <c r="D145" i="4"/>
  <c r="F144" i="4"/>
  <c r="D144" i="4"/>
  <c r="F143" i="4"/>
  <c r="D143" i="4"/>
  <c r="F142" i="4"/>
  <c r="D142" i="4"/>
  <c r="F141" i="4"/>
  <c r="D141" i="4"/>
  <c r="F140" i="4"/>
  <c r="D140" i="4"/>
  <c r="F139" i="4"/>
  <c r="D139" i="4"/>
  <c r="F138" i="4"/>
  <c r="D138" i="4"/>
  <c r="F137" i="4"/>
  <c r="D137" i="4"/>
  <c r="F136" i="4"/>
  <c r="D136" i="4"/>
  <c r="F135" i="4"/>
  <c r="D135" i="4"/>
  <c r="F134" i="4"/>
  <c r="D134" i="4"/>
  <c r="F133" i="4"/>
  <c r="D133" i="4"/>
  <c r="F132" i="4"/>
  <c r="D132" i="4"/>
  <c r="F131" i="4"/>
  <c r="D131" i="4"/>
  <c r="F130" i="4"/>
  <c r="D130" i="4"/>
  <c r="F129" i="4"/>
  <c r="D129" i="4"/>
  <c r="F128" i="4"/>
  <c r="D128" i="4"/>
  <c r="F127" i="4"/>
  <c r="D127" i="4"/>
  <c r="F126" i="4"/>
  <c r="D126" i="4"/>
  <c r="F125" i="4"/>
  <c r="D125" i="4"/>
  <c r="F124" i="4"/>
  <c r="D124" i="4"/>
  <c r="F123" i="4"/>
  <c r="D123" i="4"/>
  <c r="F122" i="4"/>
  <c r="D122" i="4"/>
  <c r="F121" i="4"/>
  <c r="D121" i="4"/>
  <c r="F120" i="4"/>
  <c r="D120" i="4"/>
  <c r="F119" i="4"/>
  <c r="D119" i="4"/>
  <c r="F118" i="4"/>
  <c r="D118" i="4"/>
  <c r="F117" i="4"/>
  <c r="D117" i="4"/>
  <c r="F116" i="4"/>
  <c r="D116" i="4"/>
  <c r="F115" i="4"/>
  <c r="D115" i="4"/>
  <c r="F114" i="4"/>
  <c r="D114" i="4"/>
  <c r="F113" i="4"/>
  <c r="D113" i="4"/>
  <c r="F112" i="4"/>
  <c r="D112" i="4"/>
  <c r="F111" i="4"/>
  <c r="D111" i="4"/>
  <c r="F110" i="4"/>
  <c r="D110" i="4"/>
  <c r="F109" i="4"/>
  <c r="D109" i="4"/>
  <c r="F108" i="4"/>
  <c r="D108" i="4"/>
  <c r="F107" i="4"/>
  <c r="D107" i="4"/>
  <c r="F106" i="4"/>
  <c r="D106" i="4"/>
  <c r="F105" i="4"/>
  <c r="D105" i="4"/>
  <c r="F104" i="4"/>
  <c r="D104" i="4"/>
  <c r="F103" i="4"/>
  <c r="D103" i="4"/>
  <c r="F102" i="4"/>
  <c r="D102" i="4"/>
  <c r="F101" i="4"/>
  <c r="D101" i="4"/>
  <c r="F100" i="4"/>
  <c r="D100" i="4"/>
  <c r="F99" i="4"/>
  <c r="D99" i="4"/>
  <c r="F98" i="4"/>
  <c r="D98" i="4"/>
  <c r="F97" i="4"/>
  <c r="D97" i="4"/>
  <c r="F96" i="4"/>
  <c r="D96" i="4"/>
  <c r="F95" i="4"/>
  <c r="D95" i="4"/>
  <c r="F94" i="4"/>
  <c r="D94" i="4"/>
  <c r="F93" i="4"/>
  <c r="D93" i="4"/>
  <c r="F92" i="4"/>
  <c r="D92" i="4"/>
  <c r="F91" i="4"/>
  <c r="D91" i="4"/>
  <c r="F90" i="4"/>
  <c r="D90" i="4"/>
  <c r="F89" i="4"/>
  <c r="D89" i="4"/>
  <c r="F88" i="4"/>
  <c r="D88" i="4"/>
  <c r="F87" i="4"/>
  <c r="D87" i="4"/>
  <c r="F86" i="4"/>
  <c r="D86" i="4"/>
  <c r="F85" i="4"/>
  <c r="D85" i="4"/>
  <c r="F84" i="4"/>
  <c r="D84" i="4"/>
  <c r="F83" i="4"/>
  <c r="D83" i="4"/>
  <c r="F82" i="4"/>
  <c r="D82" i="4"/>
  <c r="F81" i="4"/>
  <c r="D81" i="4"/>
  <c r="F80" i="4"/>
  <c r="D80" i="4"/>
  <c r="F79" i="4"/>
  <c r="D79" i="4"/>
  <c r="F78" i="4"/>
  <c r="D78" i="4"/>
  <c r="F77" i="4"/>
  <c r="D77" i="4"/>
  <c r="F76" i="4"/>
  <c r="D76" i="4"/>
  <c r="F75" i="4"/>
  <c r="D75" i="4"/>
  <c r="F74" i="4"/>
  <c r="D74" i="4"/>
  <c r="F73" i="4"/>
  <c r="D73" i="4"/>
  <c r="F72" i="4"/>
  <c r="D72" i="4"/>
  <c r="F71" i="4"/>
  <c r="D71" i="4"/>
  <c r="F70" i="4"/>
  <c r="D70" i="4"/>
  <c r="F69" i="4"/>
  <c r="D69" i="4"/>
  <c r="F68" i="4"/>
  <c r="D68" i="4"/>
  <c r="F67" i="4"/>
  <c r="D67" i="4"/>
  <c r="F66" i="4"/>
  <c r="D66" i="4"/>
  <c r="F65" i="4"/>
  <c r="D65" i="4"/>
  <c r="F64" i="4"/>
  <c r="D64" i="4"/>
  <c r="F63" i="4"/>
  <c r="D63" i="4"/>
  <c r="F62" i="4"/>
  <c r="D62" i="4"/>
  <c r="F61" i="4"/>
  <c r="D61" i="4"/>
  <c r="F60" i="4"/>
  <c r="D60" i="4"/>
  <c r="F59" i="4"/>
  <c r="D59" i="4"/>
  <c r="F58" i="4"/>
  <c r="D58" i="4"/>
  <c r="F57" i="4"/>
  <c r="D57" i="4"/>
  <c r="F56" i="4"/>
  <c r="D56" i="4"/>
  <c r="F55" i="4"/>
  <c r="D55" i="4"/>
  <c r="F54" i="4"/>
  <c r="D54" i="4"/>
  <c r="F53" i="4"/>
  <c r="D53" i="4"/>
  <c r="F52" i="4"/>
  <c r="D52" i="4"/>
  <c r="F51" i="4"/>
  <c r="D51" i="4"/>
  <c r="F50" i="4"/>
  <c r="D50" i="4"/>
  <c r="F49" i="4"/>
  <c r="D49" i="4"/>
  <c r="F48" i="4"/>
  <c r="D48" i="4"/>
  <c r="F47" i="4"/>
  <c r="D47" i="4"/>
  <c r="F46" i="4"/>
  <c r="D46" i="4"/>
  <c r="F45" i="4"/>
  <c r="D45" i="4"/>
  <c r="F44" i="4"/>
  <c r="D44" i="4"/>
  <c r="F43" i="4"/>
  <c r="D43" i="4"/>
  <c r="F42" i="4"/>
  <c r="D42" i="4"/>
  <c r="F41" i="4"/>
  <c r="D41" i="4"/>
  <c r="F40" i="4"/>
  <c r="D40" i="4"/>
  <c r="F39" i="4"/>
  <c r="D39" i="4"/>
  <c r="F38" i="4"/>
  <c r="D38" i="4"/>
  <c r="F37" i="4"/>
  <c r="D37" i="4"/>
  <c r="F36" i="4"/>
  <c r="D36" i="4"/>
  <c r="F35" i="4"/>
  <c r="D35" i="4"/>
  <c r="F34" i="4"/>
  <c r="D34" i="4"/>
  <c r="F33" i="4"/>
  <c r="D33" i="4"/>
  <c r="F32" i="4"/>
  <c r="D32" i="4"/>
  <c r="F31" i="4"/>
  <c r="D31" i="4"/>
  <c r="F30" i="4"/>
  <c r="D30" i="4"/>
  <c r="F29" i="4"/>
  <c r="D29" i="4"/>
  <c r="F28" i="4"/>
  <c r="D28" i="4"/>
  <c r="F27" i="4"/>
  <c r="D27" i="4"/>
  <c r="F26" i="4"/>
  <c r="D26" i="4"/>
  <c r="F25" i="4"/>
  <c r="D25" i="4"/>
  <c r="F24" i="4"/>
  <c r="D24" i="4"/>
  <c r="F23" i="4"/>
  <c r="D23" i="4"/>
  <c r="F22" i="4"/>
  <c r="D22" i="4"/>
  <c r="F21" i="4"/>
  <c r="D21" i="4"/>
  <c r="F20" i="4"/>
  <c r="D20" i="4"/>
  <c r="F19" i="4"/>
  <c r="D19" i="4"/>
  <c r="F18" i="4"/>
  <c r="D18" i="4"/>
  <c r="F17" i="4"/>
  <c r="D17" i="4"/>
  <c r="F16" i="4"/>
  <c r="D16" i="4"/>
  <c r="F15" i="4"/>
  <c r="D15" i="4"/>
  <c r="F14" i="4"/>
  <c r="D14" i="4"/>
  <c r="F13" i="4"/>
  <c r="D13" i="4"/>
  <c r="F12" i="4"/>
  <c r="D12" i="4"/>
  <c r="F11" i="4"/>
  <c r="D11" i="4"/>
  <c r="F10" i="4"/>
  <c r="D10" i="4"/>
  <c r="F9" i="4"/>
  <c r="D9" i="4"/>
  <c r="F8" i="4"/>
  <c r="D8" i="4"/>
  <c r="F7" i="4"/>
  <c r="D7" i="4"/>
  <c r="F6" i="4"/>
  <c r="D6" i="4"/>
  <c r="F5" i="4"/>
  <c r="D5" i="4"/>
  <c r="F4" i="4"/>
  <c r="D4" i="4"/>
  <c r="M676" i="1"/>
  <c r="N44" i="1" s="1"/>
  <c r="I676" i="1"/>
  <c r="J676" i="1"/>
  <c r="K676" i="1"/>
  <c r="L676" i="1"/>
  <c r="H676" i="1"/>
  <c r="C107" i="1"/>
  <c r="B107" i="1" s="1"/>
  <c r="C242" i="1"/>
  <c r="B242" i="1" s="1"/>
  <c r="C264" i="1"/>
  <c r="B264" i="1" s="1"/>
  <c r="C223" i="1"/>
  <c r="B223" i="1" s="1"/>
  <c r="C224" i="1"/>
  <c r="B224" i="1" s="1"/>
  <c r="C431" i="1"/>
  <c r="B431" i="1" s="1"/>
  <c r="C265" i="1"/>
  <c r="B265" i="1" s="1"/>
  <c r="C397" i="1"/>
  <c r="B397" i="1" s="1"/>
  <c r="C250" i="1"/>
  <c r="B250" i="1" s="1"/>
  <c r="C273" i="1"/>
  <c r="B273" i="1" s="1"/>
  <c r="C183" i="1"/>
  <c r="B183" i="1" s="1"/>
  <c r="C432" i="1"/>
  <c r="B432" i="1" s="1"/>
  <c r="C213" i="1"/>
  <c r="B213" i="1" s="1"/>
  <c r="C251" i="1"/>
  <c r="B251" i="1" s="1"/>
  <c r="C383" i="1"/>
  <c r="B383" i="1" s="1"/>
  <c r="C243" i="1"/>
  <c r="B243" i="1" s="1"/>
  <c r="C510" i="1"/>
  <c r="B510" i="1" s="1"/>
  <c r="C184" i="1"/>
  <c r="B184" i="1" s="1"/>
  <c r="C384" i="1"/>
  <c r="B384" i="1" s="1"/>
  <c r="C239" i="1"/>
  <c r="B239" i="1" s="1"/>
  <c r="C266" i="1"/>
  <c r="B266" i="1" s="1"/>
  <c r="C385" i="1"/>
  <c r="B385" i="1" s="1"/>
  <c r="C274" i="1"/>
  <c r="B274" i="1" s="1"/>
  <c r="C233" i="1"/>
  <c r="B233" i="1" s="1"/>
  <c r="C442" i="1"/>
  <c r="B442" i="1" s="1"/>
  <c r="C62" i="1"/>
  <c r="B62" i="1" s="1"/>
  <c r="C252" i="1"/>
  <c r="B252" i="1" s="1"/>
  <c r="C267" i="1"/>
  <c r="B267" i="1" s="1"/>
  <c r="C309" i="1"/>
  <c r="B309" i="1" s="1"/>
  <c r="C234" i="1"/>
  <c r="B234" i="1" s="1"/>
  <c r="C63" i="1"/>
  <c r="B63" i="1" s="1"/>
  <c r="C123" i="1"/>
  <c r="B123" i="1" s="1"/>
  <c r="C244" i="1"/>
  <c r="B244" i="1" s="1"/>
  <c r="C418" i="1"/>
  <c r="B418" i="1" s="1"/>
  <c r="C64" i="1"/>
  <c r="B64" i="1" s="1"/>
  <c r="C163" i="1"/>
  <c r="B163" i="1" s="1"/>
  <c r="C428" i="1"/>
  <c r="B428" i="1" s="1"/>
  <c r="C21" i="1"/>
  <c r="B21" i="1" s="1"/>
  <c r="C398" i="1"/>
  <c r="B398" i="1" s="1"/>
  <c r="C248" i="1"/>
  <c r="B248" i="1" s="1"/>
  <c r="C249" i="1"/>
  <c r="B249" i="1" s="1"/>
  <c r="C487" i="1"/>
  <c r="B487" i="1" s="1"/>
  <c r="C471" i="1"/>
  <c r="B471" i="1" s="1"/>
  <c r="C44" i="1"/>
  <c r="B44" i="1" s="1"/>
  <c r="C646" i="1"/>
  <c r="B646" i="1" s="1"/>
  <c r="C399" i="1"/>
  <c r="B399" i="1" s="1"/>
  <c r="C196" i="1"/>
  <c r="B196" i="1" s="1"/>
  <c r="C433" i="1"/>
  <c r="B433" i="1" s="1"/>
  <c r="C164" i="1"/>
  <c r="B164" i="1" s="1"/>
  <c r="C400" i="1"/>
  <c r="B400" i="1" s="1"/>
  <c r="C462" i="1"/>
  <c r="B462" i="1" s="1"/>
  <c r="C275" i="1"/>
  <c r="B275" i="1" s="1"/>
  <c r="C488" i="1"/>
  <c r="B488" i="1" s="1"/>
  <c r="C489" i="1"/>
  <c r="B489" i="1" s="1"/>
  <c r="C65" i="1"/>
  <c r="B65" i="1" s="1"/>
  <c r="C108" i="1"/>
  <c r="B108" i="1" s="1"/>
  <c r="C29" i="1"/>
  <c r="B29" i="1" s="1"/>
  <c r="C165" i="1"/>
  <c r="B165" i="1" s="1"/>
  <c r="C235" i="1"/>
  <c r="B235" i="1" s="1"/>
  <c r="C478" i="1"/>
  <c r="B478" i="1" s="1"/>
  <c r="C66" i="1"/>
  <c r="B66" i="1" s="1"/>
  <c r="C415" i="1"/>
  <c r="B415" i="1" s="1"/>
  <c r="C416" i="1"/>
  <c r="B416" i="1" s="1"/>
  <c r="C613" i="1"/>
  <c r="B613" i="1" s="1"/>
  <c r="C425" i="1"/>
  <c r="B425" i="1" s="1"/>
  <c r="C511" i="1"/>
  <c r="B511" i="1" s="1"/>
  <c r="C490" i="1"/>
  <c r="B490" i="1" s="1"/>
  <c r="C622" i="1"/>
  <c r="B622" i="1" s="1"/>
  <c r="C382" i="1"/>
  <c r="B382" i="1" s="1"/>
  <c r="C22" i="1"/>
  <c r="B22" i="1" s="1"/>
  <c r="C73" i="1"/>
  <c r="B73" i="1" s="1"/>
  <c r="C276" i="1"/>
  <c r="B276" i="1" s="1"/>
  <c r="C587" i="1"/>
  <c r="B587" i="1" s="1"/>
  <c r="C225" i="1"/>
  <c r="B225" i="1" s="1"/>
  <c r="C457" i="1"/>
  <c r="B457" i="1" s="1"/>
  <c r="C197" i="1"/>
  <c r="B197" i="1" s="1"/>
  <c r="C555" i="1"/>
  <c r="B555" i="1" s="1"/>
  <c r="C253" i="1"/>
  <c r="B253" i="1" s="1"/>
  <c r="C46" i="1"/>
  <c r="B46" i="1" s="1"/>
  <c r="C482" i="1"/>
  <c r="B482" i="1" s="1"/>
  <c r="C419" i="1"/>
  <c r="B419" i="1" s="1"/>
  <c r="C214" i="1"/>
  <c r="B214" i="1" s="1"/>
  <c r="C198" i="1"/>
  <c r="B198" i="1" s="1"/>
  <c r="C199" i="1"/>
  <c r="B199" i="1" s="1"/>
  <c r="C455" i="1"/>
  <c r="B455" i="1" s="1"/>
  <c r="C47" i="1"/>
  <c r="B47" i="1" s="1"/>
  <c r="C185" i="1"/>
  <c r="B185" i="1" s="1"/>
  <c r="C527" i="1"/>
  <c r="B527" i="1" s="1"/>
  <c r="C238" i="1"/>
  <c r="B238" i="1" s="1"/>
  <c r="C472" i="1"/>
  <c r="B472" i="1" s="1"/>
  <c r="C195" i="1"/>
  <c r="B195" i="1" s="1"/>
  <c r="C305" i="1"/>
  <c r="B305" i="1" s="1"/>
  <c r="C528" i="1"/>
  <c r="B528" i="1" s="1"/>
  <c r="C298" i="1"/>
  <c r="B298" i="1" s="1"/>
  <c r="C99" i="1"/>
  <c r="B99" i="1" s="1"/>
  <c r="C94" i="1"/>
  <c r="B94" i="1" s="1"/>
  <c r="C623" i="1"/>
  <c r="B623" i="1" s="1"/>
  <c r="C48" i="1"/>
  <c r="B48" i="1" s="1"/>
  <c r="C306" i="1"/>
  <c r="B306" i="1" s="1"/>
  <c r="C186" i="1"/>
  <c r="B186" i="1" s="1"/>
  <c r="C166" i="1"/>
  <c r="B166" i="1" s="1"/>
  <c r="C556" i="1"/>
  <c r="B556" i="1" s="1"/>
  <c r="C426" i="1"/>
  <c r="B426" i="1" s="1"/>
  <c r="C473" i="1"/>
  <c r="B473" i="1" s="1"/>
  <c r="C231" i="1"/>
  <c r="B231" i="1" s="1"/>
  <c r="C599" i="1"/>
  <c r="B599" i="1" s="1"/>
  <c r="C200" i="1"/>
  <c r="B200" i="1" s="1"/>
  <c r="C413" i="1"/>
  <c r="B413" i="1" s="1"/>
  <c r="C167" i="1"/>
  <c r="B167" i="1" s="1"/>
  <c r="C483" i="1"/>
  <c r="B483" i="1" s="1"/>
  <c r="C10" i="1"/>
  <c r="B10" i="1" s="1"/>
  <c r="C444" i="1"/>
  <c r="B444" i="1" s="1"/>
  <c r="C529" i="1"/>
  <c r="B529" i="1" s="1"/>
  <c r="C459" i="1"/>
  <c r="B459" i="1" s="1"/>
  <c r="C417" i="1"/>
  <c r="B417" i="1" s="1"/>
  <c r="C647" i="1"/>
  <c r="B647" i="1" s="1"/>
  <c r="C294" i="1"/>
  <c r="B294" i="1" s="1"/>
  <c r="C61" i="1"/>
  <c r="B61" i="1" s="1"/>
  <c r="C429" i="1"/>
  <c r="B429" i="1" s="1"/>
  <c r="C624" i="1"/>
  <c r="B624" i="1" s="1"/>
  <c r="C254" i="1"/>
  <c r="B254" i="1" s="1"/>
  <c r="C201" i="1"/>
  <c r="B201" i="1" s="1"/>
  <c r="C11" i="1"/>
  <c r="B11" i="1" s="1"/>
  <c r="C12" i="1"/>
  <c r="B12" i="1" s="1"/>
  <c r="C648" i="1"/>
  <c r="B648" i="1" s="1"/>
  <c r="C484" i="1"/>
  <c r="B484" i="1" s="1"/>
  <c r="C401" i="1"/>
  <c r="B401" i="1" s="1"/>
  <c r="C126" i="1"/>
  <c r="B126" i="1" s="1"/>
  <c r="C589" i="1"/>
  <c r="B589" i="1" s="1"/>
  <c r="C495" i="1"/>
  <c r="B495" i="1" s="1"/>
  <c r="C670" i="1"/>
  <c r="B670" i="1" s="1"/>
  <c r="C434" i="1"/>
  <c r="B434" i="1" s="1"/>
  <c r="C71" i="1"/>
  <c r="B71" i="1" s="1"/>
  <c r="C530" i="1"/>
  <c r="B530" i="1" s="1"/>
  <c r="C13" i="1"/>
  <c r="B13" i="1" s="1"/>
  <c r="C593" i="1"/>
  <c r="B593" i="1" s="1"/>
  <c r="C168" i="1"/>
  <c r="B168" i="1" s="1"/>
  <c r="C100" i="1"/>
  <c r="B100" i="1" s="1"/>
  <c r="C215" i="1"/>
  <c r="B215" i="1" s="1"/>
  <c r="C347" i="1"/>
  <c r="B347" i="1" s="1"/>
  <c r="C169" i="1"/>
  <c r="B169" i="1" s="1"/>
  <c r="C67" i="1"/>
  <c r="B67" i="1" s="1"/>
  <c r="C149" i="1"/>
  <c r="B149" i="1" s="1"/>
  <c r="C505" i="1"/>
  <c r="B505" i="1" s="1"/>
  <c r="C402" i="1"/>
  <c r="B402" i="1" s="1"/>
  <c r="C524" i="1"/>
  <c r="B524" i="1" s="1"/>
  <c r="C440" i="1"/>
  <c r="B440" i="1" s="1"/>
  <c r="C114" i="1"/>
  <c r="B114" i="1" s="1"/>
  <c r="C590" i="1"/>
  <c r="B590" i="1" s="1"/>
  <c r="C356" i="1"/>
  <c r="B356" i="1" s="1"/>
  <c r="C531" i="1"/>
  <c r="B531" i="1" s="1"/>
  <c r="C548" i="1"/>
  <c r="B548" i="1" s="1"/>
  <c r="C49" i="1"/>
  <c r="B49" i="1" s="1"/>
  <c r="C74" i="1"/>
  <c r="B74" i="1" s="1"/>
  <c r="C403" i="1"/>
  <c r="B403" i="1" s="1"/>
  <c r="C532" i="1"/>
  <c r="B532" i="1" s="1"/>
  <c r="C301" i="1"/>
  <c r="B301" i="1" s="1"/>
  <c r="C170" i="1"/>
  <c r="B170" i="1" s="1"/>
  <c r="C631" i="1"/>
  <c r="B631" i="1" s="1"/>
  <c r="C255" i="1"/>
  <c r="B255" i="1" s="1"/>
  <c r="C122" i="1"/>
  <c r="B122" i="1" s="1"/>
  <c r="C628" i="1"/>
  <c r="B628" i="1" s="1"/>
  <c r="C41" i="1"/>
  <c r="B41" i="1" s="1"/>
  <c r="C171" i="1"/>
  <c r="B171" i="1" s="1"/>
  <c r="C570" i="1"/>
  <c r="B570" i="1" s="1"/>
  <c r="C522" i="1"/>
  <c r="B522" i="1" s="1"/>
  <c r="C671" i="1"/>
  <c r="B671" i="1" s="1"/>
  <c r="C132" i="1"/>
  <c r="B132" i="1" s="1"/>
  <c r="C38" i="1"/>
  <c r="B38" i="1" s="1"/>
  <c r="C353" i="1"/>
  <c r="B353" i="1" s="1"/>
  <c r="C307" i="1"/>
  <c r="B307" i="1" s="1"/>
  <c r="C655" i="1"/>
  <c r="B655" i="1" s="1"/>
  <c r="C550" i="1"/>
  <c r="B550" i="1" s="1"/>
  <c r="C28" i="1"/>
  <c r="B28" i="1" s="1"/>
  <c r="C515" i="1"/>
  <c r="B515" i="1" s="1"/>
  <c r="C637" i="1"/>
  <c r="B637" i="1" s="1"/>
  <c r="C295" i="1"/>
  <c r="B295" i="1" s="1"/>
  <c r="C563" i="1"/>
  <c r="B563" i="1" s="1"/>
  <c r="C85" i="1"/>
  <c r="B85" i="1" s="1"/>
  <c r="C491" i="1"/>
  <c r="B491" i="1" s="1"/>
  <c r="C445" i="1"/>
  <c r="B445" i="1" s="1"/>
  <c r="C348" i="1"/>
  <c r="B348" i="1" s="1"/>
  <c r="C155" i="1"/>
  <c r="B155" i="1" s="1"/>
  <c r="C86" i="1"/>
  <c r="B86" i="1" s="1"/>
  <c r="C517" i="1"/>
  <c r="B517" i="1" s="1"/>
  <c r="C3" i="1"/>
  <c r="B3" i="1" s="1"/>
  <c r="C202" i="1"/>
  <c r="B202" i="1" s="1"/>
  <c r="C27" i="1"/>
  <c r="B27" i="1" s="1"/>
  <c r="C404" i="1"/>
  <c r="B404" i="1" s="1"/>
  <c r="C656" i="1"/>
  <c r="B656" i="1" s="1"/>
  <c r="C463" i="1"/>
  <c r="B463" i="1" s="1"/>
  <c r="C7" i="1"/>
  <c r="B7" i="1" s="1"/>
  <c r="C141" i="1"/>
  <c r="B141" i="1" s="1"/>
  <c r="C479" i="1"/>
  <c r="B479" i="1" s="1"/>
  <c r="C302" i="1"/>
  <c r="B302" i="1" s="1"/>
  <c r="C594" i="1"/>
  <c r="B594" i="1" s="1"/>
  <c r="C595" i="1"/>
  <c r="B595" i="1" s="1"/>
  <c r="C635" i="1"/>
  <c r="B635" i="1" s="1"/>
  <c r="C386" i="1"/>
  <c r="B386" i="1" s="1"/>
  <c r="C369" i="1"/>
  <c r="B369" i="1" s="1"/>
  <c r="C561" i="1"/>
  <c r="B561" i="1" s="1"/>
  <c r="C172" i="1"/>
  <c r="B172" i="1" s="1"/>
  <c r="C336" i="1"/>
  <c r="B336" i="1" s="1"/>
  <c r="C324" i="1"/>
  <c r="B324" i="1" s="1"/>
  <c r="C341" i="1"/>
  <c r="B341" i="1" s="1"/>
  <c r="C630" i="1"/>
  <c r="B630" i="1" s="1"/>
  <c r="C499" i="1"/>
  <c r="B499" i="1" s="1"/>
  <c r="C226" i="1"/>
  <c r="B226" i="1" s="1"/>
  <c r="C500" i="1"/>
  <c r="B500" i="1" s="1"/>
  <c r="C600" i="1"/>
  <c r="B600" i="1" s="1"/>
  <c r="C387" i="1"/>
  <c r="B387" i="1" s="1"/>
  <c r="C591" i="1"/>
  <c r="B591" i="1" s="1"/>
  <c r="C210" i="1"/>
  <c r="B210" i="1" s="1"/>
  <c r="C124" i="1"/>
  <c r="B124" i="1" s="1"/>
  <c r="C230" i="1"/>
  <c r="B230" i="1" s="1"/>
  <c r="C661" i="1"/>
  <c r="B661" i="1" s="1"/>
  <c r="C97" i="1"/>
  <c r="B97" i="1" s="1"/>
  <c r="C364" i="1"/>
  <c r="B364" i="1" s="1"/>
  <c r="C388" i="1"/>
  <c r="B388" i="1" s="1"/>
  <c r="C50" i="1"/>
  <c r="B50" i="1" s="1"/>
  <c r="C136" i="1"/>
  <c r="B136" i="1" s="1"/>
  <c r="C203" i="1"/>
  <c r="B203" i="1" s="1"/>
  <c r="C617" i="1"/>
  <c r="B617" i="1" s="1"/>
  <c r="C389" i="1"/>
  <c r="B389" i="1" s="1"/>
  <c r="C390" i="1"/>
  <c r="B390" i="1" s="1"/>
  <c r="C658" i="1"/>
  <c r="B658" i="1" s="1"/>
  <c r="C547" i="1"/>
  <c r="B547" i="1" s="1"/>
  <c r="C474" i="1"/>
  <c r="B474" i="1" s="1"/>
  <c r="C349" i="1"/>
  <c r="B349" i="1" s="1"/>
  <c r="C560" i="1"/>
  <c r="B560" i="1" s="1"/>
  <c r="C420" i="1"/>
  <c r="B420" i="1" s="1"/>
  <c r="C110" i="1"/>
  <c r="B110" i="1" s="1"/>
  <c r="C405" i="1"/>
  <c r="B405" i="1" s="1"/>
  <c r="C668" i="1"/>
  <c r="B668" i="1" s="1"/>
  <c r="C332" i="1"/>
  <c r="B332" i="1" s="1"/>
  <c r="C19" i="1"/>
  <c r="B19" i="1" s="1"/>
  <c r="C140" i="1"/>
  <c r="B140" i="1" s="1"/>
  <c r="C649" i="1"/>
  <c r="B649" i="1" s="1"/>
  <c r="C607" i="1"/>
  <c r="B607" i="1" s="1"/>
  <c r="C316" i="1"/>
  <c r="B316" i="1" s="1"/>
  <c r="C68" i="1"/>
  <c r="B68" i="1" s="1"/>
  <c r="C173" i="1"/>
  <c r="B173" i="1" s="1"/>
  <c r="C26" i="1"/>
  <c r="B26" i="1" s="1"/>
  <c r="C664" i="1"/>
  <c r="B664" i="1" s="1"/>
  <c r="C18" i="1"/>
  <c r="B18" i="1" s="1"/>
  <c r="C268" i="1"/>
  <c r="B268" i="1" s="1"/>
  <c r="C187" i="1"/>
  <c r="B187" i="1" s="1"/>
  <c r="C116" i="1"/>
  <c r="B116" i="1" s="1"/>
  <c r="C604" i="1"/>
  <c r="B604" i="1" s="1"/>
  <c r="C533" i="1"/>
  <c r="B533" i="1" s="1"/>
  <c r="C357" i="1"/>
  <c r="B357" i="1" s="1"/>
  <c r="C391" i="1"/>
  <c r="B391" i="1" s="1"/>
  <c r="C361" i="1"/>
  <c r="B361" i="1" s="1"/>
  <c r="C256" i="1"/>
  <c r="B256" i="1" s="1"/>
  <c r="C551" i="1"/>
  <c r="B551" i="1" s="1"/>
  <c r="C329" i="1"/>
  <c r="B329" i="1" s="1"/>
  <c r="C118" i="1"/>
  <c r="B118" i="1" s="1"/>
  <c r="C20" i="1"/>
  <c r="B20" i="1" s="1"/>
  <c r="C619" i="1"/>
  <c r="B619" i="1" s="1"/>
  <c r="C288" i="1"/>
  <c r="B288" i="1" s="1"/>
  <c r="C227" i="1"/>
  <c r="B227" i="1" s="1"/>
  <c r="C674" i="1"/>
  <c r="B674" i="1" s="1"/>
  <c r="C23" i="1"/>
  <c r="B23" i="1" s="1"/>
  <c r="C638" i="1"/>
  <c r="B638" i="1" s="1"/>
  <c r="C392" i="1"/>
  <c r="B392" i="1" s="1"/>
  <c r="C512" i="1"/>
  <c r="B512" i="1" s="1"/>
  <c r="C567" i="1"/>
  <c r="B567" i="1" s="1"/>
  <c r="C113" i="1"/>
  <c r="B113" i="1" s="1"/>
  <c r="C91" i="1"/>
  <c r="B91" i="1" s="1"/>
  <c r="C133" i="1"/>
  <c r="B133" i="1" s="1"/>
  <c r="C161" i="1"/>
  <c r="B161" i="1" s="1"/>
  <c r="C75" i="1"/>
  <c r="B75" i="1" s="1"/>
  <c r="C308" i="1"/>
  <c r="B308" i="1" s="1"/>
  <c r="C331" i="1"/>
  <c r="B331" i="1" s="1"/>
  <c r="C633" i="1"/>
  <c r="B633" i="1" s="1"/>
  <c r="C58" i="1"/>
  <c r="B58" i="1" s="1"/>
  <c r="C51" i="1"/>
  <c r="B51" i="1" s="1"/>
  <c r="C414" i="1"/>
  <c r="B414" i="1" s="1"/>
  <c r="C89" i="1"/>
  <c r="B89" i="1" s="1"/>
  <c r="C371" i="1"/>
  <c r="B371" i="1" s="1"/>
  <c r="C611" i="1"/>
  <c r="B611" i="1" s="1"/>
  <c r="C625" i="1"/>
  <c r="B625" i="1" s="1"/>
  <c r="C88" i="1"/>
  <c r="B88" i="1" s="1"/>
  <c r="C645" i="1"/>
  <c r="B645" i="1" s="1"/>
  <c r="C188" i="1"/>
  <c r="B188" i="1" s="1"/>
  <c r="C320" i="1"/>
  <c r="B320" i="1" s="1"/>
  <c r="C435" i="1"/>
  <c r="B435" i="1" s="1"/>
  <c r="C485" i="1"/>
  <c r="B485" i="1" s="1"/>
  <c r="C59" i="1"/>
  <c r="B59" i="1" s="1"/>
  <c r="C109" i="1"/>
  <c r="B109" i="1" s="1"/>
  <c r="C378" i="1"/>
  <c r="B378" i="1" s="1"/>
  <c r="C337" i="1"/>
  <c r="B337" i="1" s="1"/>
  <c r="C84" i="1"/>
  <c r="B84" i="1" s="1"/>
  <c r="C572" i="1"/>
  <c r="B572" i="1" s="1"/>
  <c r="C147" i="1"/>
  <c r="B147" i="1" s="1"/>
  <c r="C636" i="1"/>
  <c r="B636" i="1" s="1"/>
  <c r="C496" i="1"/>
  <c r="B496" i="1" s="1"/>
  <c r="C120" i="1"/>
  <c r="B120" i="1" s="1"/>
  <c r="C580" i="1"/>
  <c r="B580" i="1" s="1"/>
  <c r="C216" i="1"/>
  <c r="B216" i="1" s="1"/>
  <c r="C659" i="1"/>
  <c r="B659" i="1" s="1"/>
  <c r="C427" i="1"/>
  <c r="B427" i="1" s="1"/>
  <c r="C393" i="1"/>
  <c r="B393" i="1" s="1"/>
  <c r="C452" i="1"/>
  <c r="B452" i="1" s="1"/>
  <c r="C76" i="1"/>
  <c r="B76" i="1" s="1"/>
  <c r="C80" i="1"/>
  <c r="B80" i="1" s="1"/>
  <c r="C299" i="1"/>
  <c r="B299" i="1" s="1"/>
  <c r="C370" i="1"/>
  <c r="B370" i="1" s="1"/>
  <c r="C501" i="1"/>
  <c r="B501" i="1" s="1"/>
  <c r="C30" i="1"/>
  <c r="B30" i="1" s="1"/>
  <c r="C119" i="1"/>
  <c r="B119" i="1" s="1"/>
  <c r="C204" i="1"/>
  <c r="B204" i="1" s="1"/>
  <c r="C25" i="1"/>
  <c r="B25" i="1" s="1"/>
  <c r="C157" i="1"/>
  <c r="B157" i="1" s="1"/>
  <c r="C52" i="1"/>
  <c r="B52" i="1" s="1"/>
  <c r="C381" i="1"/>
  <c r="B381" i="1" s="1"/>
  <c r="C152" i="1"/>
  <c r="B152" i="1" s="1"/>
  <c r="C53" i="1"/>
  <c r="B53" i="1" s="1"/>
  <c r="C374" i="1"/>
  <c r="B374" i="1" s="1"/>
  <c r="C340" i="1"/>
  <c r="B340" i="1" s="1"/>
  <c r="C257" i="1"/>
  <c r="B257" i="1" s="1"/>
  <c r="C475" i="1"/>
  <c r="B475" i="1" s="1"/>
  <c r="C377" i="1"/>
  <c r="B377" i="1" s="1"/>
  <c r="C592" i="1"/>
  <c r="B592" i="1" s="1"/>
  <c r="C90" i="1"/>
  <c r="B90" i="1" s="1"/>
  <c r="C639" i="1"/>
  <c r="B639" i="1" s="1"/>
  <c r="C236" i="1"/>
  <c r="B236" i="1" s="1"/>
  <c r="C608" i="1"/>
  <c r="B608" i="1" s="1"/>
  <c r="C318" i="1"/>
  <c r="B318" i="1" s="1"/>
  <c r="C367" i="1"/>
  <c r="B367" i="1" s="1"/>
  <c r="C596" i="1"/>
  <c r="B596" i="1" s="1"/>
  <c r="C346" i="1"/>
  <c r="B346" i="1" s="1"/>
  <c r="C618" i="1"/>
  <c r="B618" i="1" s="1"/>
  <c r="C174" i="1"/>
  <c r="B174" i="1" s="1"/>
  <c r="C458" i="1"/>
  <c r="B458" i="1" s="1"/>
  <c r="C327" i="1"/>
  <c r="B327" i="1" s="1"/>
  <c r="C610" i="1"/>
  <c r="B610" i="1" s="1"/>
  <c r="C175" i="1"/>
  <c r="B175" i="1" s="1"/>
  <c r="C9" i="1"/>
  <c r="B9" i="1" s="1"/>
  <c r="C557" i="1"/>
  <c r="B557" i="1" s="1"/>
  <c r="C127" i="1"/>
  <c r="B127" i="1" s="1"/>
  <c r="C601" i="1"/>
  <c r="B601" i="1" s="1"/>
  <c r="C650" i="1"/>
  <c r="B650" i="1" s="1"/>
  <c r="C614" i="1"/>
  <c r="B614" i="1" s="1"/>
  <c r="C205" i="1"/>
  <c r="B205" i="1" s="1"/>
  <c r="C605" i="1"/>
  <c r="B605" i="1" s="1"/>
  <c r="C558" i="1"/>
  <c r="B558" i="1" s="1"/>
  <c r="C206" i="1"/>
  <c r="B206" i="1" s="1"/>
  <c r="C394" i="1"/>
  <c r="B394" i="1" s="1"/>
  <c r="C651" i="1"/>
  <c r="B651" i="1" s="1"/>
  <c r="C131" i="1"/>
  <c r="B131" i="1" s="1"/>
  <c r="C130" i="1"/>
  <c r="B130" i="1" s="1"/>
  <c r="C657" i="1"/>
  <c r="B657" i="1" s="1"/>
  <c r="C534" i="1"/>
  <c r="B534" i="1" s="1"/>
  <c r="C525" i="1"/>
  <c r="B525" i="1" s="1"/>
  <c r="C406" i="1"/>
  <c r="B406" i="1" s="1"/>
  <c r="C176" i="1"/>
  <c r="B176" i="1" s="1"/>
  <c r="C87" i="1"/>
  <c r="B87" i="1" s="1"/>
  <c r="C144" i="1"/>
  <c r="B144" i="1" s="1"/>
  <c r="C641" i="1"/>
  <c r="B641" i="1" s="1"/>
  <c r="C156" i="1"/>
  <c r="B156" i="1" s="1"/>
  <c r="C640" i="1"/>
  <c r="B640" i="1" s="1"/>
  <c r="C535" i="1"/>
  <c r="B535" i="1" s="1"/>
  <c r="C574" i="1"/>
  <c r="B574" i="1" s="1"/>
  <c r="C667" i="1"/>
  <c r="B667" i="1" s="1"/>
  <c r="C310" i="1"/>
  <c r="B310" i="1" s="1"/>
  <c r="C159" i="1"/>
  <c r="B159" i="1" s="1"/>
  <c r="C395" i="1"/>
  <c r="B395" i="1" s="1"/>
  <c r="C31" i="1"/>
  <c r="B31" i="1" s="1"/>
  <c r="C177" i="1"/>
  <c r="B177" i="1" s="1"/>
  <c r="C652" i="1"/>
  <c r="B652" i="1" s="1"/>
  <c r="C588" i="1"/>
  <c r="B588" i="1" s="1"/>
  <c r="C335" i="1"/>
  <c r="B335" i="1" s="1"/>
  <c r="C103" i="1"/>
  <c r="B103" i="1" s="1"/>
  <c r="C366" i="1"/>
  <c r="B366" i="1" s="1"/>
  <c r="C311" i="1"/>
  <c r="B311" i="1" s="1"/>
  <c r="C456" i="1"/>
  <c r="B456" i="1" s="1"/>
  <c r="C597" i="1"/>
  <c r="B597" i="1" s="1"/>
  <c r="C669" i="1"/>
  <c r="B669" i="1" s="1"/>
  <c r="C178" i="1"/>
  <c r="B178" i="1" s="1"/>
  <c r="C583" i="1"/>
  <c r="B583" i="1" s="1"/>
  <c r="C102" i="1"/>
  <c r="B102" i="1" s="1"/>
  <c r="C81" i="1"/>
  <c r="B81" i="1" s="1"/>
  <c r="C207" i="1"/>
  <c r="B207" i="1" s="1"/>
  <c r="C208" i="1"/>
  <c r="B208" i="1" s="1"/>
  <c r="C351" i="1"/>
  <c r="B351" i="1" s="1"/>
  <c r="C620" i="1"/>
  <c r="B620" i="1" s="1"/>
  <c r="C334" i="1"/>
  <c r="B334" i="1" s="1"/>
  <c r="C312" i="1"/>
  <c r="B312" i="1" s="1"/>
  <c r="C598" i="1"/>
  <c r="B598" i="1" s="1"/>
  <c r="C653" i="1"/>
  <c r="B653" i="1" s="1"/>
  <c r="C139" i="1"/>
  <c r="B139" i="1" s="1"/>
  <c r="C269" i="1"/>
  <c r="B269" i="1" s="1"/>
  <c r="C407" i="1"/>
  <c r="B407" i="1" s="1"/>
  <c r="C502" i="1"/>
  <c r="B502" i="1" s="1"/>
  <c r="C24" i="1"/>
  <c r="B24" i="1" s="1"/>
  <c r="C602" i="1"/>
  <c r="B602" i="1" s="1"/>
  <c r="C189" i="1"/>
  <c r="B189" i="1" s="1"/>
  <c r="C586" i="1"/>
  <c r="B586" i="1" s="1"/>
  <c r="C14" i="1"/>
  <c r="B14" i="1" s="1"/>
  <c r="C421" i="1"/>
  <c r="B421" i="1" s="1"/>
  <c r="C460" i="1"/>
  <c r="B460" i="1" s="1"/>
  <c r="C77" i="1"/>
  <c r="B77" i="1" s="1"/>
  <c r="C45" i="1"/>
  <c r="B45" i="1" s="1"/>
  <c r="C492" i="1"/>
  <c r="B492" i="1" s="1"/>
  <c r="C42" i="1"/>
  <c r="B42" i="1" s="1"/>
  <c r="C447" i="1"/>
  <c r="B447" i="1" s="1"/>
  <c r="C296" i="1"/>
  <c r="B296" i="1" s="1"/>
  <c r="C358" i="1"/>
  <c r="B358" i="1" s="1"/>
  <c r="C575" i="1"/>
  <c r="B575" i="1" s="1"/>
  <c r="C190" i="1"/>
  <c r="B190" i="1" s="1"/>
  <c r="C506" i="1"/>
  <c r="B506" i="1" s="1"/>
  <c r="C571" i="1"/>
  <c r="B571" i="1" s="1"/>
  <c r="C536" i="1"/>
  <c r="B536" i="1" s="1"/>
  <c r="C430" i="1"/>
  <c r="B430" i="1" s="1"/>
  <c r="C258" i="1"/>
  <c r="B258" i="1" s="1"/>
  <c r="C54" i="1"/>
  <c r="B54" i="1" s="1"/>
  <c r="C448" i="1"/>
  <c r="B448" i="1" s="1"/>
  <c r="C665" i="1"/>
  <c r="B665" i="1" s="1"/>
  <c r="C461" i="1"/>
  <c r="B461" i="1" s="1"/>
  <c r="C277" i="1"/>
  <c r="B277" i="1" s="1"/>
  <c r="C245" i="1"/>
  <c r="B245" i="1" s="1"/>
  <c r="C365" i="1"/>
  <c r="B365" i="1" s="1"/>
  <c r="C82" i="1"/>
  <c r="B82" i="1" s="1"/>
  <c r="C662" i="1"/>
  <c r="B662" i="1" s="1"/>
  <c r="C376" i="1"/>
  <c r="B376" i="1" s="1"/>
  <c r="C666" i="1"/>
  <c r="B666" i="1" s="1"/>
  <c r="C270" i="1"/>
  <c r="B270" i="1" s="1"/>
  <c r="C78" i="1"/>
  <c r="B78" i="1" s="1"/>
  <c r="C672" i="1"/>
  <c r="B672" i="1" s="1"/>
  <c r="C338" i="1"/>
  <c r="B338" i="1" s="1"/>
  <c r="C342" i="1"/>
  <c r="B342" i="1" s="1"/>
  <c r="C373" i="1"/>
  <c r="B373" i="1" s="1"/>
  <c r="C313" i="1"/>
  <c r="B313" i="1" s="1"/>
  <c r="C507" i="1"/>
  <c r="B507" i="1" s="1"/>
  <c r="C436" i="1"/>
  <c r="B436" i="1" s="1"/>
  <c r="C191" i="1"/>
  <c r="B191" i="1" s="1"/>
  <c r="C584" i="1"/>
  <c r="B584" i="1" s="1"/>
  <c r="C95" i="1"/>
  <c r="B95" i="1" s="1"/>
  <c r="C83" i="1"/>
  <c r="B83" i="1" s="1"/>
  <c r="C380" i="1"/>
  <c r="B380" i="1" s="1"/>
  <c r="C493" i="1"/>
  <c r="B493" i="1" s="1"/>
  <c r="C362" i="1"/>
  <c r="B362" i="1" s="1"/>
  <c r="C92" i="1"/>
  <c r="B92" i="1" s="1"/>
  <c r="C326" i="1"/>
  <c r="B326" i="1" s="1"/>
  <c r="C72" i="1"/>
  <c r="B72" i="1" s="1"/>
  <c r="C446" i="1"/>
  <c r="B446" i="1" s="1"/>
  <c r="C134" i="1"/>
  <c r="B134" i="1" s="1"/>
  <c r="C537" i="1"/>
  <c r="B537" i="1" s="1"/>
  <c r="C297" i="1"/>
  <c r="B297" i="1" s="1"/>
  <c r="C564" i="1"/>
  <c r="B564" i="1" s="1"/>
  <c r="C6" i="1"/>
  <c r="B6" i="1" s="1"/>
  <c r="C521" i="1"/>
  <c r="B521" i="1" s="1"/>
  <c r="C179" i="1"/>
  <c r="B179" i="1" s="1"/>
  <c r="C538" i="1"/>
  <c r="B538" i="1" s="1"/>
  <c r="C15" i="1"/>
  <c r="B15" i="1" s="1"/>
  <c r="C135" i="1"/>
  <c r="B135" i="1" s="1"/>
  <c r="C467" i="1"/>
  <c r="B467" i="1" s="1"/>
  <c r="C437" i="1"/>
  <c r="B437" i="1" s="1"/>
  <c r="C549" i="1"/>
  <c r="B549" i="1" s="1"/>
  <c r="C359" i="1"/>
  <c r="B359" i="1" s="1"/>
  <c r="C278" i="1"/>
  <c r="B278" i="1" s="1"/>
  <c r="C454" i="1"/>
  <c r="B454" i="1" s="1"/>
  <c r="C354" i="1"/>
  <c r="B354" i="1" s="1"/>
  <c r="C303" i="1"/>
  <c r="B303" i="1" s="1"/>
  <c r="C626" i="1"/>
  <c r="B626" i="1" s="1"/>
  <c r="C518" i="1"/>
  <c r="B518" i="1" s="1"/>
  <c r="C552" i="1"/>
  <c r="B552" i="1" s="1"/>
  <c r="C55" i="1"/>
  <c r="B55" i="1" s="1"/>
  <c r="C246" i="1"/>
  <c r="B246" i="1" s="1"/>
  <c r="C612" i="1"/>
  <c r="B612" i="1" s="1"/>
  <c r="C339" i="1"/>
  <c r="B339" i="1" s="1"/>
  <c r="C568" i="1"/>
  <c r="B568" i="1" s="1"/>
  <c r="C330" i="1"/>
  <c r="B330" i="1" s="1"/>
  <c r="C323" i="1"/>
  <c r="B323" i="1" s="1"/>
  <c r="C539" i="1"/>
  <c r="B539" i="1" s="1"/>
  <c r="C663" i="1"/>
  <c r="B663" i="1" s="1"/>
  <c r="C137" i="1"/>
  <c r="B137" i="1" s="1"/>
  <c r="C540" i="1"/>
  <c r="B540" i="1" s="1"/>
  <c r="C106" i="1"/>
  <c r="B106" i="1" s="1"/>
  <c r="C217" i="1"/>
  <c r="B217" i="1" s="1"/>
  <c r="C523" i="1"/>
  <c r="B523" i="1" s="1"/>
  <c r="C209" i="1"/>
  <c r="B209" i="1" s="1"/>
  <c r="C565" i="1"/>
  <c r="B565" i="1" s="1"/>
  <c r="C290" i="1"/>
  <c r="B290" i="1" s="1"/>
  <c r="C541" i="1"/>
  <c r="B541" i="1" s="1"/>
  <c r="C355" i="1"/>
  <c r="B355" i="1" s="1"/>
  <c r="C449" i="1"/>
  <c r="B449" i="1" s="1"/>
  <c r="C494" i="1"/>
  <c r="B494" i="1" s="1"/>
  <c r="C343" i="1"/>
  <c r="B343" i="1" s="1"/>
  <c r="C470" i="1"/>
  <c r="B470" i="1" s="1"/>
  <c r="C542" i="1"/>
  <c r="B542" i="1" s="1"/>
  <c r="C559" i="1"/>
  <c r="B559" i="1" s="1"/>
  <c r="C453" i="1"/>
  <c r="B453" i="1" s="1"/>
  <c r="C158" i="1"/>
  <c r="B158" i="1" s="1"/>
  <c r="C627" i="1"/>
  <c r="B627" i="1" s="1"/>
  <c r="C8" i="1"/>
  <c r="B8" i="1" s="1"/>
  <c r="C321" i="1"/>
  <c r="B321" i="1" s="1"/>
  <c r="C363" i="1"/>
  <c r="B363" i="1" s="1"/>
  <c r="C16" i="1"/>
  <c r="B16" i="1" s="1"/>
  <c r="C125" i="1"/>
  <c r="B125" i="1" s="1"/>
  <c r="C408" i="1"/>
  <c r="B408" i="1" s="1"/>
  <c r="C553" i="1"/>
  <c r="B553" i="1" s="1"/>
  <c r="C615" i="1"/>
  <c r="B615" i="1" s="1"/>
  <c r="C150" i="1"/>
  <c r="B150" i="1" s="1"/>
  <c r="C32" i="1"/>
  <c r="B32" i="1" s="1"/>
  <c r="C644" i="1"/>
  <c r="B644" i="1" s="1"/>
  <c r="C180" i="1"/>
  <c r="B180" i="1" s="1"/>
  <c r="C240" i="1"/>
  <c r="B240" i="1" s="1"/>
  <c r="C409" i="1"/>
  <c r="B409" i="1" s="1"/>
  <c r="C259" i="1"/>
  <c r="B259" i="1" s="1"/>
  <c r="C554" i="1"/>
  <c r="B554" i="1" s="1"/>
  <c r="C153" i="1"/>
  <c r="B153" i="1" s="1"/>
  <c r="C292" i="1"/>
  <c r="B292" i="1" s="1"/>
  <c r="C228" i="1"/>
  <c r="B228" i="1" s="1"/>
  <c r="C221" i="1"/>
  <c r="B221" i="1" s="1"/>
  <c r="C328" i="1"/>
  <c r="B328" i="1" s="1"/>
  <c r="C279" i="1"/>
  <c r="B279" i="1" s="1"/>
  <c r="C543" i="1"/>
  <c r="B543" i="1" s="1"/>
  <c r="C241" i="1"/>
  <c r="B241" i="1" s="1"/>
  <c r="C464" i="1"/>
  <c r="B464" i="1" s="1"/>
  <c r="C117" i="1"/>
  <c r="B117" i="1" s="1"/>
  <c r="C581" i="1"/>
  <c r="B581" i="1" s="1"/>
  <c r="C606" i="1"/>
  <c r="B606" i="1" s="1"/>
  <c r="C569" i="1"/>
  <c r="B569" i="1" s="1"/>
  <c r="C98" i="1"/>
  <c r="B98" i="1" s="1"/>
  <c r="C96" i="1"/>
  <c r="B96" i="1" s="1"/>
  <c r="C410" i="1"/>
  <c r="B410" i="1" s="1"/>
  <c r="C497" i="1"/>
  <c r="B497" i="1" s="1"/>
  <c r="C544" i="1"/>
  <c r="B544" i="1" s="1"/>
  <c r="C142" i="1"/>
  <c r="B142" i="1" s="1"/>
  <c r="C232" i="1"/>
  <c r="B232" i="1" s="1"/>
  <c r="C162" i="1"/>
  <c r="B162" i="1" s="1"/>
  <c r="C503" i="1"/>
  <c r="B503" i="1" s="1"/>
  <c r="C577" i="1"/>
  <c r="B577" i="1" s="1"/>
  <c r="C450" i="1"/>
  <c r="B450" i="1" s="1"/>
  <c r="C396" i="1"/>
  <c r="B396" i="1" s="1"/>
  <c r="C60" i="1"/>
  <c r="B60" i="1" s="1"/>
  <c r="C291" i="1"/>
  <c r="B291" i="1" s="1"/>
  <c r="C576" i="1"/>
  <c r="B576" i="1" s="1"/>
  <c r="C293" i="1"/>
  <c r="B293" i="1" s="1"/>
  <c r="C508" i="1"/>
  <c r="B508" i="1" s="1"/>
  <c r="C616" i="1"/>
  <c r="B616" i="1" s="1"/>
  <c r="C642" i="1"/>
  <c r="B642" i="1" s="1"/>
  <c r="C280" i="1"/>
  <c r="B280" i="1" s="1"/>
  <c r="C146" i="1"/>
  <c r="B146" i="1" s="1"/>
  <c r="C513" i="1"/>
  <c r="B513" i="1" s="1"/>
  <c r="C438" i="1"/>
  <c r="B438" i="1" s="1"/>
  <c r="C526" i="1"/>
  <c r="B526" i="1" s="1"/>
  <c r="C629" i="1"/>
  <c r="B629" i="1" s="1"/>
  <c r="C79" i="1"/>
  <c r="B79" i="1" s="1"/>
  <c r="C128" i="1"/>
  <c r="B128" i="1" s="1"/>
  <c r="C56" i="1"/>
  <c r="B56" i="1" s="1"/>
  <c r="C660" i="1"/>
  <c r="B660" i="1" s="1"/>
  <c r="C582" i="1"/>
  <c r="B582" i="1" s="1"/>
  <c r="C545" i="1"/>
  <c r="B545" i="1" s="1"/>
  <c r="C360" i="1"/>
  <c r="B360" i="1" s="1"/>
  <c r="C333" i="1"/>
  <c r="B333" i="1" s="1"/>
  <c r="C411" i="1"/>
  <c r="B411" i="1" s="1"/>
  <c r="C579" i="1"/>
  <c r="B579" i="1" s="1"/>
  <c r="C375" i="1"/>
  <c r="B375" i="1" s="1"/>
  <c r="C443" i="1"/>
  <c r="B443" i="1" s="1"/>
  <c r="C151" i="1"/>
  <c r="B151" i="1" s="1"/>
  <c r="C578" i="1"/>
  <c r="B578" i="1" s="1"/>
  <c r="C129" i="1"/>
  <c r="B129" i="1" s="1"/>
  <c r="C121" i="1"/>
  <c r="B121" i="1" s="1"/>
  <c r="C160" i="1"/>
  <c r="B160" i="1" s="1"/>
  <c r="C33" i="1"/>
  <c r="B33" i="1" s="1"/>
  <c r="C115" i="1"/>
  <c r="B115" i="1" s="1"/>
  <c r="C148" i="1"/>
  <c r="B148" i="1" s="1"/>
  <c r="C643" i="1"/>
  <c r="B643" i="1" s="1"/>
  <c r="C566" i="1"/>
  <c r="B566" i="1" s="1"/>
  <c r="C476" i="1"/>
  <c r="B476" i="1" s="1"/>
  <c r="C218" i="1"/>
  <c r="B218" i="1" s="1"/>
  <c r="C17" i="1"/>
  <c r="B17" i="1" s="1"/>
  <c r="C603" i="1"/>
  <c r="B603" i="1" s="1"/>
  <c r="C441" i="1"/>
  <c r="B441" i="1" s="1"/>
  <c r="C4" i="1"/>
  <c r="B4" i="1" s="1"/>
  <c r="C504" i="1"/>
  <c r="B504" i="1" s="1"/>
  <c r="C486" i="1"/>
  <c r="B486" i="1" s="1"/>
  <c r="C260" i="1"/>
  <c r="B260" i="1" s="1"/>
  <c r="C514" i="1"/>
  <c r="B514" i="1" s="1"/>
  <c r="C509" i="1"/>
  <c r="B509" i="1" s="1"/>
  <c r="C350" i="1"/>
  <c r="B350" i="1" s="1"/>
  <c r="C211" i="1"/>
  <c r="B211" i="1" s="1"/>
  <c r="C104" i="1"/>
  <c r="B104" i="1" s="1"/>
  <c r="C281" i="1"/>
  <c r="B281" i="1" s="1"/>
  <c r="C282" i="1"/>
  <c r="B282" i="1" s="1"/>
  <c r="C468" i="1"/>
  <c r="B468" i="1" s="1"/>
  <c r="C261" i="1"/>
  <c r="B261" i="1" s="1"/>
  <c r="C271" i="1"/>
  <c r="B271" i="1" s="1"/>
  <c r="C317" i="1"/>
  <c r="B317" i="1" s="1"/>
  <c r="C229" i="1"/>
  <c r="B229" i="1" s="1"/>
  <c r="C143" i="1"/>
  <c r="B143" i="1" s="1"/>
  <c r="C69" i="1"/>
  <c r="B69" i="1" s="1"/>
  <c r="C634" i="1"/>
  <c r="B634" i="1" s="1"/>
  <c r="C372" i="1"/>
  <c r="B372" i="1" s="1"/>
  <c r="C412" i="1"/>
  <c r="B412" i="1" s="1"/>
  <c r="C368" i="1"/>
  <c r="B368" i="1" s="1"/>
  <c r="C70" i="1"/>
  <c r="B70" i="1" s="1"/>
  <c r="C480" i="1"/>
  <c r="B480" i="1" s="1"/>
  <c r="C111" i="1"/>
  <c r="B111" i="1" s="1"/>
  <c r="C272" i="1"/>
  <c r="B272" i="1" s="1"/>
  <c r="C573" i="1"/>
  <c r="B573" i="1" s="1"/>
  <c r="C289" i="1"/>
  <c r="B289" i="1" s="1"/>
  <c r="C138" i="1"/>
  <c r="B138" i="1" s="1"/>
  <c r="C315" i="1"/>
  <c r="B315" i="1" s="1"/>
  <c r="C105" i="1"/>
  <c r="B105" i="1" s="1"/>
  <c r="C5" i="1"/>
  <c r="B5" i="1" s="1"/>
  <c r="C219" i="1"/>
  <c r="B219" i="1" s="1"/>
  <c r="C2" i="1"/>
  <c r="B2" i="1" s="1"/>
  <c r="C43" i="1"/>
  <c r="B43" i="1" s="1"/>
  <c r="C34" i="1"/>
  <c r="B34" i="1" s="1"/>
  <c r="C546" i="1"/>
  <c r="B546" i="1" s="1"/>
  <c r="C621" i="1"/>
  <c r="B621" i="1" s="1"/>
  <c r="C465" i="1"/>
  <c r="B465" i="1" s="1"/>
  <c r="C39" i="1"/>
  <c r="B39" i="1" s="1"/>
  <c r="C35" i="1"/>
  <c r="B35" i="1" s="1"/>
  <c r="C673" i="1"/>
  <c r="B673" i="1" s="1"/>
  <c r="C422" i="1"/>
  <c r="B422" i="1" s="1"/>
  <c r="C283" i="1"/>
  <c r="B283" i="1" s="1"/>
  <c r="C181" i="1"/>
  <c r="B181" i="1" s="1"/>
  <c r="C154" i="1"/>
  <c r="B154" i="1" s="1"/>
  <c r="C481" i="1"/>
  <c r="B481" i="1" s="1"/>
  <c r="C352" i="1"/>
  <c r="B352" i="1" s="1"/>
  <c r="C519" i="1"/>
  <c r="B519" i="1" s="1"/>
  <c r="C182" i="1"/>
  <c r="B182" i="1" s="1"/>
  <c r="C145" i="1"/>
  <c r="B145" i="1" s="1"/>
  <c r="C36" i="1"/>
  <c r="B36" i="1" s="1"/>
  <c r="C304" i="1"/>
  <c r="B304" i="1" s="1"/>
  <c r="C498" i="1"/>
  <c r="B498" i="1" s="1"/>
  <c r="C562" i="1"/>
  <c r="B562" i="1" s="1"/>
  <c r="C220" i="1"/>
  <c r="B220" i="1" s="1"/>
  <c r="C284" i="1"/>
  <c r="B284" i="1" s="1"/>
  <c r="C212" i="1"/>
  <c r="B212" i="1" s="1"/>
  <c r="C423" i="1"/>
  <c r="B423" i="1" s="1"/>
  <c r="C477" i="1"/>
  <c r="B477" i="1" s="1"/>
  <c r="C237" i="1"/>
  <c r="B237" i="1" s="1"/>
  <c r="C300" i="1"/>
  <c r="B300" i="1" s="1"/>
  <c r="C192" i="1"/>
  <c r="B192" i="1" s="1"/>
  <c r="C632" i="1"/>
  <c r="B632" i="1" s="1"/>
  <c r="C466" i="1"/>
  <c r="B466" i="1" s="1"/>
  <c r="C424" i="1"/>
  <c r="B424" i="1" s="1"/>
  <c r="C520" i="1"/>
  <c r="B520" i="1" s="1"/>
  <c r="C344" i="1"/>
  <c r="B344" i="1" s="1"/>
  <c r="C322" i="1"/>
  <c r="B322" i="1" s="1"/>
  <c r="C451" i="1"/>
  <c r="B451" i="1" s="1"/>
  <c r="C101" i="1"/>
  <c r="B101" i="1" s="1"/>
  <c r="C247" i="1"/>
  <c r="B247" i="1" s="1"/>
  <c r="C319" i="1"/>
  <c r="B319" i="1" s="1"/>
  <c r="C112" i="1"/>
  <c r="B112" i="1" s="1"/>
  <c r="C439" i="1"/>
  <c r="B439" i="1" s="1"/>
  <c r="C345" i="1"/>
  <c r="B345" i="1" s="1"/>
  <c r="C40" i="1"/>
  <c r="B40" i="1" s="1"/>
  <c r="C285" i="1"/>
  <c r="B285" i="1" s="1"/>
  <c r="C469" i="1"/>
  <c r="B469" i="1" s="1"/>
  <c r="C193" i="1"/>
  <c r="B193" i="1" s="1"/>
  <c r="C516" i="1"/>
  <c r="B516" i="1" s="1"/>
  <c r="C262" i="1"/>
  <c r="B262" i="1" s="1"/>
  <c r="C263" i="1"/>
  <c r="B263" i="1" s="1"/>
  <c r="C609" i="1"/>
  <c r="B609" i="1" s="1"/>
  <c r="C286" i="1"/>
  <c r="B286" i="1" s="1"/>
  <c r="C287" i="1"/>
  <c r="B287" i="1" s="1"/>
  <c r="C57" i="1"/>
  <c r="B57" i="1" s="1"/>
  <c r="C325" i="1"/>
  <c r="B325" i="1" s="1"/>
  <c r="C379" i="1"/>
  <c r="B379" i="1" s="1"/>
  <c r="C93" i="1"/>
  <c r="B93" i="1" s="1"/>
  <c r="C585" i="1"/>
  <c r="B585" i="1" s="1"/>
  <c r="C194" i="1"/>
  <c r="B194" i="1" s="1"/>
  <c r="C654" i="1"/>
  <c r="B654" i="1" s="1"/>
  <c r="C37" i="1"/>
  <c r="B37" i="1" s="1"/>
  <c r="C314" i="1"/>
  <c r="B314" i="1" s="1"/>
  <c r="C222" i="1"/>
  <c r="B222" i="1" s="1"/>
  <c r="O44" i="1"/>
  <c r="N591" i="1" l="1"/>
  <c r="O591" i="1" s="1"/>
  <c r="N339" i="1"/>
  <c r="O339" i="1" s="1"/>
  <c r="N2" i="1"/>
  <c r="O2" i="1" s="1"/>
  <c r="N655" i="1"/>
  <c r="O655" i="1" s="1"/>
  <c r="N571" i="1"/>
  <c r="O571" i="1" s="1"/>
  <c r="N76" i="1"/>
  <c r="O76" i="1" s="1"/>
  <c r="N635" i="1"/>
  <c r="O635" i="1" s="1"/>
  <c r="N499" i="1"/>
  <c r="O499" i="1" s="1"/>
  <c r="N611" i="1"/>
  <c r="O611" i="1" s="1"/>
  <c r="N419" i="1"/>
  <c r="O419" i="1" s="1"/>
  <c r="N671" i="1"/>
  <c r="O671" i="1" s="1"/>
  <c r="N651" i="1"/>
  <c r="O651" i="1" s="1"/>
  <c r="N627" i="1"/>
  <c r="O627" i="1" s="1"/>
  <c r="N607" i="1"/>
  <c r="O607" i="1" s="1"/>
  <c r="N587" i="1"/>
  <c r="O587" i="1" s="1"/>
  <c r="N563" i="1"/>
  <c r="O563" i="1" s="1"/>
  <c r="N483" i="1"/>
  <c r="O483" i="1" s="1"/>
  <c r="N403" i="1"/>
  <c r="O403" i="1" s="1"/>
  <c r="N284" i="1"/>
  <c r="O284" i="1" s="1"/>
  <c r="N12" i="1"/>
  <c r="O12" i="1" s="1"/>
  <c r="N667" i="1"/>
  <c r="O667" i="1" s="1"/>
  <c r="N643" i="1"/>
  <c r="O643" i="1" s="1"/>
  <c r="N623" i="1"/>
  <c r="O623" i="1" s="1"/>
  <c r="N603" i="1"/>
  <c r="O603" i="1" s="1"/>
  <c r="N579" i="1"/>
  <c r="O579" i="1" s="1"/>
  <c r="N547" i="1"/>
  <c r="O547" i="1" s="1"/>
  <c r="N467" i="1"/>
  <c r="O467" i="1" s="1"/>
  <c r="N371" i="1"/>
  <c r="O371" i="1" s="1"/>
  <c r="N252" i="1"/>
  <c r="O252" i="1" s="1"/>
  <c r="N659" i="1"/>
  <c r="O659" i="1" s="1"/>
  <c r="N639" i="1"/>
  <c r="O639" i="1" s="1"/>
  <c r="N619" i="1"/>
  <c r="O619" i="1" s="1"/>
  <c r="N595" i="1"/>
  <c r="O595" i="1" s="1"/>
  <c r="N575" i="1"/>
  <c r="O575" i="1" s="1"/>
  <c r="N531" i="1"/>
  <c r="O531" i="1" s="1"/>
  <c r="N435" i="1"/>
  <c r="O435" i="1" s="1"/>
  <c r="N355" i="1"/>
  <c r="O355" i="1" s="1"/>
  <c r="N204" i="1"/>
  <c r="O204" i="1" s="1"/>
  <c r="N663" i="1"/>
  <c r="O663" i="1" s="1"/>
  <c r="N647" i="1"/>
  <c r="O647" i="1" s="1"/>
  <c r="N631" i="1"/>
  <c r="O631" i="1" s="1"/>
  <c r="N615" i="1"/>
  <c r="O615" i="1" s="1"/>
  <c r="N599" i="1"/>
  <c r="O599" i="1" s="1"/>
  <c r="N583" i="1"/>
  <c r="O583" i="1" s="1"/>
  <c r="N567" i="1"/>
  <c r="O567" i="1" s="1"/>
  <c r="N515" i="1"/>
  <c r="O515" i="1" s="1"/>
  <c r="N451" i="1"/>
  <c r="O451" i="1" s="1"/>
  <c r="N387" i="1"/>
  <c r="O387" i="1" s="1"/>
  <c r="N316" i="1"/>
  <c r="O316" i="1" s="1"/>
  <c r="N140" i="1"/>
  <c r="O140" i="1" s="1"/>
  <c r="N674" i="1"/>
  <c r="O674" i="1" s="1"/>
  <c r="N670" i="1"/>
  <c r="O670" i="1" s="1"/>
  <c r="N666" i="1"/>
  <c r="O666" i="1" s="1"/>
  <c r="N662" i="1"/>
  <c r="O662" i="1" s="1"/>
  <c r="N658" i="1"/>
  <c r="O658" i="1" s="1"/>
  <c r="N654" i="1"/>
  <c r="O654" i="1" s="1"/>
  <c r="N650" i="1"/>
  <c r="O650" i="1" s="1"/>
  <c r="N646" i="1"/>
  <c r="O646" i="1" s="1"/>
  <c r="N642" i="1"/>
  <c r="O642" i="1" s="1"/>
  <c r="N638" i="1"/>
  <c r="O638" i="1" s="1"/>
  <c r="N634" i="1"/>
  <c r="O634" i="1" s="1"/>
  <c r="N630" i="1"/>
  <c r="O630" i="1" s="1"/>
  <c r="N626" i="1"/>
  <c r="O626" i="1" s="1"/>
  <c r="N622" i="1"/>
  <c r="O622" i="1" s="1"/>
  <c r="N618" i="1"/>
  <c r="O618" i="1" s="1"/>
  <c r="N614" i="1"/>
  <c r="O614" i="1" s="1"/>
  <c r="N610" i="1"/>
  <c r="O610" i="1" s="1"/>
  <c r="N606" i="1"/>
  <c r="O606" i="1" s="1"/>
  <c r="N602" i="1"/>
  <c r="O602" i="1" s="1"/>
  <c r="N598" i="1"/>
  <c r="O598" i="1" s="1"/>
  <c r="N594" i="1"/>
  <c r="O594" i="1" s="1"/>
  <c r="N590" i="1"/>
  <c r="O590" i="1" s="1"/>
  <c r="N586" i="1"/>
  <c r="O586" i="1" s="1"/>
  <c r="N582" i="1"/>
  <c r="O582" i="1" s="1"/>
  <c r="N578" i="1"/>
  <c r="O578" i="1" s="1"/>
  <c r="N574" i="1"/>
  <c r="O574" i="1" s="1"/>
  <c r="N570" i="1"/>
  <c r="O570" i="1" s="1"/>
  <c r="N566" i="1"/>
  <c r="O566" i="1" s="1"/>
  <c r="N559" i="1"/>
  <c r="O559" i="1" s="1"/>
  <c r="N543" i="1"/>
  <c r="O543" i="1" s="1"/>
  <c r="N527" i="1"/>
  <c r="O527" i="1" s="1"/>
  <c r="N511" i="1"/>
  <c r="O511" i="1" s="1"/>
  <c r="N495" i="1"/>
  <c r="O495" i="1" s="1"/>
  <c r="N479" i="1"/>
  <c r="O479" i="1" s="1"/>
  <c r="N463" i="1"/>
  <c r="O463" i="1" s="1"/>
  <c r="N447" i="1"/>
  <c r="O447" i="1" s="1"/>
  <c r="N431" i="1"/>
  <c r="O431" i="1" s="1"/>
  <c r="N415" i="1"/>
  <c r="O415" i="1" s="1"/>
  <c r="N399" i="1"/>
  <c r="O399" i="1" s="1"/>
  <c r="N383" i="1"/>
  <c r="O383" i="1" s="1"/>
  <c r="N367" i="1"/>
  <c r="O367" i="1" s="1"/>
  <c r="N351" i="1"/>
  <c r="O351" i="1" s="1"/>
  <c r="N335" i="1"/>
  <c r="O335" i="1" s="1"/>
  <c r="N308" i="1"/>
  <c r="O308" i="1" s="1"/>
  <c r="N276" i="1"/>
  <c r="O276" i="1" s="1"/>
  <c r="N244" i="1"/>
  <c r="O244" i="1" s="1"/>
  <c r="N188" i="1"/>
  <c r="O188" i="1" s="1"/>
  <c r="N124" i="1"/>
  <c r="O124" i="1" s="1"/>
  <c r="N60" i="1"/>
  <c r="O60" i="1" s="1"/>
  <c r="N673" i="1"/>
  <c r="O673" i="1" s="1"/>
  <c r="N669" i="1"/>
  <c r="O669" i="1" s="1"/>
  <c r="N665" i="1"/>
  <c r="O665" i="1" s="1"/>
  <c r="N661" i="1"/>
  <c r="O661" i="1" s="1"/>
  <c r="N657" i="1"/>
  <c r="O657" i="1" s="1"/>
  <c r="N653" i="1"/>
  <c r="O653" i="1" s="1"/>
  <c r="N649" i="1"/>
  <c r="O649" i="1" s="1"/>
  <c r="N645" i="1"/>
  <c r="O645" i="1" s="1"/>
  <c r="N641" i="1"/>
  <c r="O641" i="1" s="1"/>
  <c r="N637" i="1"/>
  <c r="O637" i="1" s="1"/>
  <c r="N633" i="1"/>
  <c r="O633" i="1" s="1"/>
  <c r="N629" i="1"/>
  <c r="O629" i="1" s="1"/>
  <c r="N625" i="1"/>
  <c r="O625" i="1" s="1"/>
  <c r="N621" i="1"/>
  <c r="O621" i="1" s="1"/>
  <c r="N617" i="1"/>
  <c r="O617" i="1" s="1"/>
  <c r="N613" i="1"/>
  <c r="O613" i="1" s="1"/>
  <c r="N609" i="1"/>
  <c r="O609" i="1" s="1"/>
  <c r="N605" i="1"/>
  <c r="O605" i="1" s="1"/>
  <c r="N601" i="1"/>
  <c r="O601" i="1" s="1"/>
  <c r="N597" i="1"/>
  <c r="O597" i="1" s="1"/>
  <c r="N593" i="1"/>
  <c r="O593" i="1" s="1"/>
  <c r="N589" i="1"/>
  <c r="O589" i="1" s="1"/>
  <c r="N585" i="1"/>
  <c r="O585" i="1" s="1"/>
  <c r="N581" i="1"/>
  <c r="O581" i="1" s="1"/>
  <c r="N577" i="1"/>
  <c r="O577" i="1" s="1"/>
  <c r="N573" i="1"/>
  <c r="O573" i="1" s="1"/>
  <c r="N569" i="1"/>
  <c r="O569" i="1" s="1"/>
  <c r="N565" i="1"/>
  <c r="O565" i="1" s="1"/>
  <c r="N555" i="1"/>
  <c r="O555" i="1" s="1"/>
  <c r="N539" i="1"/>
  <c r="O539" i="1" s="1"/>
  <c r="N523" i="1"/>
  <c r="O523" i="1" s="1"/>
  <c r="N507" i="1"/>
  <c r="O507" i="1" s="1"/>
  <c r="N491" i="1"/>
  <c r="O491" i="1" s="1"/>
  <c r="N475" i="1"/>
  <c r="O475" i="1" s="1"/>
  <c r="N459" i="1"/>
  <c r="O459" i="1" s="1"/>
  <c r="N443" i="1"/>
  <c r="O443" i="1" s="1"/>
  <c r="N427" i="1"/>
  <c r="O427" i="1" s="1"/>
  <c r="N411" i="1"/>
  <c r="O411" i="1" s="1"/>
  <c r="N395" i="1"/>
  <c r="O395" i="1" s="1"/>
  <c r="N379" i="1"/>
  <c r="O379" i="1" s="1"/>
  <c r="N363" i="1"/>
  <c r="O363" i="1" s="1"/>
  <c r="N347" i="1"/>
  <c r="O347" i="1" s="1"/>
  <c r="N331" i="1"/>
  <c r="O331" i="1" s="1"/>
  <c r="N300" i="1"/>
  <c r="O300" i="1" s="1"/>
  <c r="N268" i="1"/>
  <c r="O268" i="1" s="1"/>
  <c r="N236" i="1"/>
  <c r="O236" i="1" s="1"/>
  <c r="N172" i="1"/>
  <c r="O172" i="1" s="1"/>
  <c r="N108" i="1"/>
  <c r="O108" i="1" s="1"/>
  <c r="N5" i="1"/>
  <c r="O5" i="1" s="1"/>
  <c r="N9" i="1"/>
  <c r="O9" i="1" s="1"/>
  <c r="N13" i="1"/>
  <c r="O13" i="1" s="1"/>
  <c r="N17" i="1"/>
  <c r="O17" i="1" s="1"/>
  <c r="N21" i="1"/>
  <c r="O21" i="1" s="1"/>
  <c r="N25" i="1"/>
  <c r="O25" i="1" s="1"/>
  <c r="N29" i="1"/>
  <c r="O29" i="1" s="1"/>
  <c r="N33" i="1"/>
  <c r="O33" i="1" s="1"/>
  <c r="N37" i="1"/>
  <c r="O37" i="1" s="1"/>
  <c r="N41" i="1"/>
  <c r="O41" i="1" s="1"/>
  <c r="N45" i="1"/>
  <c r="O45" i="1" s="1"/>
  <c r="N49" i="1"/>
  <c r="O49" i="1" s="1"/>
  <c r="N53" i="1"/>
  <c r="O53" i="1" s="1"/>
  <c r="N57" i="1"/>
  <c r="O57" i="1" s="1"/>
  <c r="N61" i="1"/>
  <c r="O61" i="1" s="1"/>
  <c r="N65" i="1"/>
  <c r="O65" i="1" s="1"/>
  <c r="N69" i="1"/>
  <c r="O69" i="1" s="1"/>
  <c r="N73" i="1"/>
  <c r="O73" i="1" s="1"/>
  <c r="N77" i="1"/>
  <c r="O77" i="1" s="1"/>
  <c r="N81" i="1"/>
  <c r="O81" i="1" s="1"/>
  <c r="N85" i="1"/>
  <c r="O85" i="1" s="1"/>
  <c r="N89" i="1"/>
  <c r="O89" i="1" s="1"/>
  <c r="N93" i="1"/>
  <c r="O93" i="1" s="1"/>
  <c r="N97" i="1"/>
  <c r="O97" i="1" s="1"/>
  <c r="N101" i="1"/>
  <c r="O101" i="1" s="1"/>
  <c r="N105" i="1"/>
  <c r="O105" i="1" s="1"/>
  <c r="N109" i="1"/>
  <c r="O109" i="1" s="1"/>
  <c r="N113" i="1"/>
  <c r="O113" i="1" s="1"/>
  <c r="N117" i="1"/>
  <c r="O117" i="1" s="1"/>
  <c r="N121" i="1"/>
  <c r="O121" i="1" s="1"/>
  <c r="N125" i="1"/>
  <c r="O125" i="1" s="1"/>
  <c r="N129" i="1"/>
  <c r="O129" i="1" s="1"/>
  <c r="N133" i="1"/>
  <c r="O133" i="1" s="1"/>
  <c r="N137" i="1"/>
  <c r="O137" i="1" s="1"/>
  <c r="N141" i="1"/>
  <c r="O141" i="1" s="1"/>
  <c r="N145" i="1"/>
  <c r="O145" i="1" s="1"/>
  <c r="N149" i="1"/>
  <c r="O149" i="1" s="1"/>
  <c r="N153" i="1"/>
  <c r="O153" i="1" s="1"/>
  <c r="N157" i="1"/>
  <c r="O157" i="1" s="1"/>
  <c r="N161" i="1"/>
  <c r="O161" i="1" s="1"/>
  <c r="N165" i="1"/>
  <c r="O165" i="1" s="1"/>
  <c r="N169" i="1"/>
  <c r="O169" i="1" s="1"/>
  <c r="N173" i="1"/>
  <c r="O173" i="1" s="1"/>
  <c r="N177" i="1"/>
  <c r="O177" i="1" s="1"/>
  <c r="N181" i="1"/>
  <c r="O181" i="1" s="1"/>
  <c r="N185" i="1"/>
  <c r="O185" i="1" s="1"/>
  <c r="N189" i="1"/>
  <c r="O189" i="1" s="1"/>
  <c r="N193" i="1"/>
  <c r="O193" i="1" s="1"/>
  <c r="N197" i="1"/>
  <c r="O197" i="1" s="1"/>
  <c r="N201" i="1"/>
  <c r="O201" i="1" s="1"/>
  <c r="N205" i="1"/>
  <c r="O205" i="1" s="1"/>
  <c r="N209" i="1"/>
  <c r="O209" i="1" s="1"/>
  <c r="N213" i="1"/>
  <c r="O213" i="1" s="1"/>
  <c r="N217" i="1"/>
  <c r="O217" i="1" s="1"/>
  <c r="N221" i="1"/>
  <c r="O221" i="1" s="1"/>
  <c r="N225" i="1"/>
  <c r="O225" i="1" s="1"/>
  <c r="N229" i="1"/>
  <c r="O229" i="1" s="1"/>
  <c r="N233" i="1"/>
  <c r="O233" i="1" s="1"/>
  <c r="N237" i="1"/>
  <c r="O237" i="1" s="1"/>
  <c r="N241" i="1"/>
  <c r="O241" i="1" s="1"/>
  <c r="N245" i="1"/>
  <c r="O245" i="1" s="1"/>
  <c r="N249" i="1"/>
  <c r="O249" i="1" s="1"/>
  <c r="N253" i="1"/>
  <c r="O253" i="1" s="1"/>
  <c r="N257" i="1"/>
  <c r="O257" i="1" s="1"/>
  <c r="N261" i="1"/>
  <c r="O261" i="1" s="1"/>
  <c r="N265" i="1"/>
  <c r="O265" i="1" s="1"/>
  <c r="N269" i="1"/>
  <c r="O269" i="1" s="1"/>
  <c r="N273" i="1"/>
  <c r="O273" i="1" s="1"/>
  <c r="N277" i="1"/>
  <c r="O277" i="1" s="1"/>
  <c r="N281" i="1"/>
  <c r="O281" i="1" s="1"/>
  <c r="N285" i="1"/>
  <c r="O285" i="1" s="1"/>
  <c r="N289" i="1"/>
  <c r="O289" i="1" s="1"/>
  <c r="N293" i="1"/>
  <c r="O293" i="1" s="1"/>
  <c r="N297" i="1"/>
  <c r="O297" i="1" s="1"/>
  <c r="N301" i="1"/>
  <c r="O301" i="1" s="1"/>
  <c r="N305" i="1"/>
  <c r="O305" i="1" s="1"/>
  <c r="N309" i="1"/>
  <c r="O309" i="1" s="1"/>
  <c r="N313" i="1"/>
  <c r="O313" i="1" s="1"/>
  <c r="N317" i="1"/>
  <c r="O317" i="1" s="1"/>
  <c r="N321" i="1"/>
  <c r="O321" i="1" s="1"/>
  <c r="N325" i="1"/>
  <c r="O325" i="1" s="1"/>
  <c r="N329" i="1"/>
  <c r="O329" i="1" s="1"/>
  <c r="N6" i="1"/>
  <c r="O6" i="1" s="1"/>
  <c r="N10" i="1"/>
  <c r="O10" i="1" s="1"/>
  <c r="N14" i="1"/>
  <c r="O14" i="1" s="1"/>
  <c r="N18" i="1"/>
  <c r="O18" i="1" s="1"/>
  <c r="N22" i="1"/>
  <c r="O22" i="1" s="1"/>
  <c r="N26" i="1"/>
  <c r="O26" i="1" s="1"/>
  <c r="N30" i="1"/>
  <c r="O30" i="1" s="1"/>
  <c r="N34" i="1"/>
  <c r="O34" i="1" s="1"/>
  <c r="N38" i="1"/>
  <c r="O38" i="1" s="1"/>
  <c r="N42" i="1"/>
  <c r="O42" i="1" s="1"/>
  <c r="N46" i="1"/>
  <c r="O46" i="1" s="1"/>
  <c r="N50" i="1"/>
  <c r="O50" i="1" s="1"/>
  <c r="N54" i="1"/>
  <c r="O54" i="1" s="1"/>
  <c r="N58" i="1"/>
  <c r="O58" i="1" s="1"/>
  <c r="N62" i="1"/>
  <c r="O62" i="1" s="1"/>
  <c r="N66" i="1"/>
  <c r="O66" i="1" s="1"/>
  <c r="N70" i="1"/>
  <c r="O70" i="1" s="1"/>
  <c r="N74" i="1"/>
  <c r="O74" i="1" s="1"/>
  <c r="N78" i="1"/>
  <c r="O78" i="1" s="1"/>
  <c r="N82" i="1"/>
  <c r="O82" i="1" s="1"/>
  <c r="N86" i="1"/>
  <c r="O86" i="1" s="1"/>
  <c r="N90" i="1"/>
  <c r="O90" i="1" s="1"/>
  <c r="N94" i="1"/>
  <c r="O94" i="1" s="1"/>
  <c r="N98" i="1"/>
  <c r="O98" i="1" s="1"/>
  <c r="N102" i="1"/>
  <c r="O102" i="1" s="1"/>
  <c r="N106" i="1"/>
  <c r="O106" i="1" s="1"/>
  <c r="N110" i="1"/>
  <c r="O110" i="1" s="1"/>
  <c r="N114" i="1"/>
  <c r="O114" i="1" s="1"/>
  <c r="N118" i="1"/>
  <c r="O118" i="1" s="1"/>
  <c r="N122" i="1"/>
  <c r="O122" i="1" s="1"/>
  <c r="N126" i="1"/>
  <c r="O126" i="1" s="1"/>
  <c r="N130" i="1"/>
  <c r="O130" i="1" s="1"/>
  <c r="N134" i="1"/>
  <c r="O134" i="1" s="1"/>
  <c r="N138" i="1"/>
  <c r="O138" i="1" s="1"/>
  <c r="N142" i="1"/>
  <c r="O142" i="1" s="1"/>
  <c r="N146" i="1"/>
  <c r="O146" i="1" s="1"/>
  <c r="N150" i="1"/>
  <c r="O150" i="1" s="1"/>
  <c r="N154" i="1"/>
  <c r="O154" i="1" s="1"/>
  <c r="N158" i="1"/>
  <c r="O158" i="1" s="1"/>
  <c r="N162" i="1"/>
  <c r="O162" i="1" s="1"/>
  <c r="N166" i="1"/>
  <c r="O166" i="1" s="1"/>
  <c r="N170" i="1"/>
  <c r="O170" i="1" s="1"/>
  <c r="N174" i="1"/>
  <c r="O174" i="1" s="1"/>
  <c r="N178" i="1"/>
  <c r="O178" i="1" s="1"/>
  <c r="N182" i="1"/>
  <c r="O182" i="1" s="1"/>
  <c r="N186" i="1"/>
  <c r="O186" i="1" s="1"/>
  <c r="N190" i="1"/>
  <c r="O190" i="1" s="1"/>
  <c r="N194" i="1"/>
  <c r="O194" i="1" s="1"/>
  <c r="N198" i="1"/>
  <c r="O198" i="1" s="1"/>
  <c r="N202" i="1"/>
  <c r="O202" i="1" s="1"/>
  <c r="N206" i="1"/>
  <c r="O206" i="1" s="1"/>
  <c r="N210" i="1"/>
  <c r="O210" i="1" s="1"/>
  <c r="N214" i="1"/>
  <c r="O214" i="1" s="1"/>
  <c r="N218" i="1"/>
  <c r="O218" i="1" s="1"/>
  <c r="N222" i="1"/>
  <c r="O222" i="1" s="1"/>
  <c r="N226" i="1"/>
  <c r="O226" i="1" s="1"/>
  <c r="N230" i="1"/>
  <c r="O230" i="1" s="1"/>
  <c r="N234" i="1"/>
  <c r="O234" i="1" s="1"/>
  <c r="N3" i="1"/>
  <c r="O3" i="1" s="1"/>
  <c r="N7" i="1"/>
  <c r="O7" i="1" s="1"/>
  <c r="N11" i="1"/>
  <c r="O11" i="1" s="1"/>
  <c r="N15" i="1"/>
  <c r="O15" i="1" s="1"/>
  <c r="N19" i="1"/>
  <c r="O19" i="1" s="1"/>
  <c r="N23" i="1"/>
  <c r="O23" i="1" s="1"/>
  <c r="N27" i="1"/>
  <c r="O27" i="1" s="1"/>
  <c r="N31" i="1"/>
  <c r="O31" i="1" s="1"/>
  <c r="N35" i="1"/>
  <c r="O35" i="1" s="1"/>
  <c r="N39" i="1"/>
  <c r="O39" i="1" s="1"/>
  <c r="N43" i="1"/>
  <c r="O43" i="1" s="1"/>
  <c r="N47" i="1"/>
  <c r="O47" i="1" s="1"/>
  <c r="N51" i="1"/>
  <c r="O51" i="1" s="1"/>
  <c r="N55" i="1"/>
  <c r="O55" i="1" s="1"/>
  <c r="N59" i="1"/>
  <c r="O59" i="1" s="1"/>
  <c r="N63" i="1"/>
  <c r="O63" i="1" s="1"/>
  <c r="N67" i="1"/>
  <c r="O67" i="1" s="1"/>
  <c r="N71" i="1"/>
  <c r="O71" i="1" s="1"/>
  <c r="N75" i="1"/>
  <c r="O75" i="1" s="1"/>
  <c r="N79" i="1"/>
  <c r="O79" i="1" s="1"/>
  <c r="N83" i="1"/>
  <c r="O83" i="1" s="1"/>
  <c r="N87" i="1"/>
  <c r="O87" i="1" s="1"/>
  <c r="N91" i="1"/>
  <c r="O91" i="1" s="1"/>
  <c r="N95" i="1"/>
  <c r="O95" i="1" s="1"/>
  <c r="N99" i="1"/>
  <c r="O99" i="1" s="1"/>
  <c r="N103" i="1"/>
  <c r="O103" i="1" s="1"/>
  <c r="N107" i="1"/>
  <c r="O107" i="1" s="1"/>
  <c r="N111" i="1"/>
  <c r="O111" i="1" s="1"/>
  <c r="N115" i="1"/>
  <c r="O115" i="1" s="1"/>
  <c r="N119" i="1"/>
  <c r="O119" i="1" s="1"/>
  <c r="N123" i="1"/>
  <c r="O123" i="1" s="1"/>
  <c r="N127" i="1"/>
  <c r="O127" i="1" s="1"/>
  <c r="N131" i="1"/>
  <c r="O131" i="1" s="1"/>
  <c r="N135" i="1"/>
  <c r="O135" i="1" s="1"/>
  <c r="N139" i="1"/>
  <c r="O139" i="1" s="1"/>
  <c r="N143" i="1"/>
  <c r="O143" i="1" s="1"/>
  <c r="N147" i="1"/>
  <c r="O147" i="1" s="1"/>
  <c r="N151" i="1"/>
  <c r="O151" i="1" s="1"/>
  <c r="N155" i="1"/>
  <c r="O155" i="1" s="1"/>
  <c r="N159" i="1"/>
  <c r="O159" i="1" s="1"/>
  <c r="N163" i="1"/>
  <c r="O163" i="1" s="1"/>
  <c r="N167" i="1"/>
  <c r="O167" i="1" s="1"/>
  <c r="N171" i="1"/>
  <c r="O171" i="1" s="1"/>
  <c r="N175" i="1"/>
  <c r="O175" i="1" s="1"/>
  <c r="N179" i="1"/>
  <c r="O179" i="1" s="1"/>
  <c r="N183" i="1"/>
  <c r="O183" i="1" s="1"/>
  <c r="N187" i="1"/>
  <c r="O187" i="1" s="1"/>
  <c r="N191" i="1"/>
  <c r="O191" i="1" s="1"/>
  <c r="N195" i="1"/>
  <c r="O195" i="1" s="1"/>
  <c r="N199" i="1"/>
  <c r="O199" i="1" s="1"/>
  <c r="N203" i="1"/>
  <c r="O203" i="1" s="1"/>
  <c r="N207" i="1"/>
  <c r="O207" i="1" s="1"/>
  <c r="N211" i="1"/>
  <c r="O211" i="1" s="1"/>
  <c r="N215" i="1"/>
  <c r="O215" i="1" s="1"/>
  <c r="N219" i="1"/>
  <c r="O219" i="1" s="1"/>
  <c r="N223" i="1"/>
  <c r="O223" i="1" s="1"/>
  <c r="N227" i="1"/>
  <c r="O227" i="1" s="1"/>
  <c r="N231" i="1"/>
  <c r="O231" i="1" s="1"/>
  <c r="N235" i="1"/>
  <c r="O235" i="1" s="1"/>
  <c r="N239" i="1"/>
  <c r="O239" i="1" s="1"/>
  <c r="N243" i="1"/>
  <c r="O243" i="1" s="1"/>
  <c r="N247" i="1"/>
  <c r="O247" i="1" s="1"/>
  <c r="N251" i="1"/>
  <c r="O251" i="1" s="1"/>
  <c r="N255" i="1"/>
  <c r="O255" i="1" s="1"/>
  <c r="N259" i="1"/>
  <c r="O259" i="1" s="1"/>
  <c r="N263" i="1"/>
  <c r="O263" i="1" s="1"/>
  <c r="N267" i="1"/>
  <c r="O267" i="1" s="1"/>
  <c r="N271" i="1"/>
  <c r="O271" i="1" s="1"/>
  <c r="N275" i="1"/>
  <c r="O275" i="1" s="1"/>
  <c r="N279" i="1"/>
  <c r="O279" i="1" s="1"/>
  <c r="N283" i="1"/>
  <c r="O283" i="1" s="1"/>
  <c r="N287" i="1"/>
  <c r="O287" i="1" s="1"/>
  <c r="N291" i="1"/>
  <c r="O291" i="1" s="1"/>
  <c r="N295" i="1"/>
  <c r="O295" i="1" s="1"/>
  <c r="N299" i="1"/>
  <c r="O299" i="1" s="1"/>
  <c r="N303" i="1"/>
  <c r="O303" i="1" s="1"/>
  <c r="N307" i="1"/>
  <c r="O307" i="1" s="1"/>
  <c r="N311" i="1"/>
  <c r="O311" i="1" s="1"/>
  <c r="N315" i="1"/>
  <c r="O315" i="1" s="1"/>
  <c r="N319" i="1"/>
  <c r="O319" i="1" s="1"/>
  <c r="N323" i="1"/>
  <c r="O323" i="1" s="1"/>
  <c r="N327" i="1"/>
  <c r="O327" i="1" s="1"/>
  <c r="N16" i="1"/>
  <c r="O16" i="1" s="1"/>
  <c r="N32" i="1"/>
  <c r="O32" i="1" s="1"/>
  <c r="N48" i="1"/>
  <c r="O48" i="1" s="1"/>
  <c r="N64" i="1"/>
  <c r="O64" i="1" s="1"/>
  <c r="N80" i="1"/>
  <c r="O80" i="1" s="1"/>
  <c r="N96" i="1"/>
  <c r="O96" i="1" s="1"/>
  <c r="N112" i="1"/>
  <c r="O112" i="1" s="1"/>
  <c r="N128" i="1"/>
  <c r="O128" i="1" s="1"/>
  <c r="N144" i="1"/>
  <c r="O144" i="1" s="1"/>
  <c r="N160" i="1"/>
  <c r="O160" i="1" s="1"/>
  <c r="N176" i="1"/>
  <c r="O176" i="1" s="1"/>
  <c r="N192" i="1"/>
  <c r="O192" i="1" s="1"/>
  <c r="N208" i="1"/>
  <c r="O208" i="1" s="1"/>
  <c r="N224" i="1"/>
  <c r="O224" i="1" s="1"/>
  <c r="N238" i="1"/>
  <c r="O238" i="1" s="1"/>
  <c r="N246" i="1"/>
  <c r="O246" i="1" s="1"/>
  <c r="N254" i="1"/>
  <c r="O254" i="1" s="1"/>
  <c r="N262" i="1"/>
  <c r="O262" i="1" s="1"/>
  <c r="N270" i="1"/>
  <c r="O270" i="1" s="1"/>
  <c r="N278" i="1"/>
  <c r="O278" i="1" s="1"/>
  <c r="N286" i="1"/>
  <c r="O286" i="1" s="1"/>
  <c r="N294" i="1"/>
  <c r="O294" i="1" s="1"/>
  <c r="N302" i="1"/>
  <c r="O302" i="1" s="1"/>
  <c r="N310" i="1"/>
  <c r="O310" i="1" s="1"/>
  <c r="N318" i="1"/>
  <c r="O318" i="1" s="1"/>
  <c r="N326" i="1"/>
  <c r="O326" i="1" s="1"/>
  <c r="N332" i="1"/>
  <c r="O332" i="1" s="1"/>
  <c r="N336" i="1"/>
  <c r="O336" i="1" s="1"/>
  <c r="N340" i="1"/>
  <c r="O340" i="1" s="1"/>
  <c r="N344" i="1"/>
  <c r="O344" i="1" s="1"/>
  <c r="N348" i="1"/>
  <c r="O348" i="1" s="1"/>
  <c r="N352" i="1"/>
  <c r="O352" i="1" s="1"/>
  <c r="N356" i="1"/>
  <c r="O356" i="1" s="1"/>
  <c r="N360" i="1"/>
  <c r="O360" i="1" s="1"/>
  <c r="N364" i="1"/>
  <c r="O364" i="1" s="1"/>
  <c r="N368" i="1"/>
  <c r="O368" i="1" s="1"/>
  <c r="N372" i="1"/>
  <c r="O372" i="1" s="1"/>
  <c r="N376" i="1"/>
  <c r="O376" i="1" s="1"/>
  <c r="N380" i="1"/>
  <c r="O380" i="1" s="1"/>
  <c r="N384" i="1"/>
  <c r="O384" i="1" s="1"/>
  <c r="N388" i="1"/>
  <c r="O388" i="1" s="1"/>
  <c r="N392" i="1"/>
  <c r="O392" i="1" s="1"/>
  <c r="N396" i="1"/>
  <c r="O396" i="1" s="1"/>
  <c r="N400" i="1"/>
  <c r="O400" i="1" s="1"/>
  <c r="N404" i="1"/>
  <c r="O404" i="1" s="1"/>
  <c r="N408" i="1"/>
  <c r="O408" i="1" s="1"/>
  <c r="N412" i="1"/>
  <c r="O412" i="1" s="1"/>
  <c r="N416" i="1"/>
  <c r="O416" i="1" s="1"/>
  <c r="N420" i="1"/>
  <c r="O420" i="1" s="1"/>
  <c r="N424" i="1"/>
  <c r="O424" i="1" s="1"/>
  <c r="N428" i="1"/>
  <c r="O428" i="1" s="1"/>
  <c r="N432" i="1"/>
  <c r="O432" i="1" s="1"/>
  <c r="N436" i="1"/>
  <c r="O436" i="1" s="1"/>
  <c r="N440" i="1"/>
  <c r="O440" i="1" s="1"/>
  <c r="N444" i="1"/>
  <c r="O444" i="1" s="1"/>
  <c r="N448" i="1"/>
  <c r="O448" i="1" s="1"/>
  <c r="N452" i="1"/>
  <c r="O452" i="1" s="1"/>
  <c r="N456" i="1"/>
  <c r="O456" i="1" s="1"/>
  <c r="N460" i="1"/>
  <c r="O460" i="1" s="1"/>
  <c r="N464" i="1"/>
  <c r="O464" i="1" s="1"/>
  <c r="N468" i="1"/>
  <c r="O468" i="1" s="1"/>
  <c r="N472" i="1"/>
  <c r="O472" i="1" s="1"/>
  <c r="N476" i="1"/>
  <c r="O476" i="1" s="1"/>
  <c r="N480" i="1"/>
  <c r="O480" i="1" s="1"/>
  <c r="N484" i="1"/>
  <c r="O484" i="1" s="1"/>
  <c r="N488" i="1"/>
  <c r="O488" i="1" s="1"/>
  <c r="N492" i="1"/>
  <c r="O492" i="1" s="1"/>
  <c r="N496" i="1"/>
  <c r="O496" i="1" s="1"/>
  <c r="N500" i="1"/>
  <c r="O500" i="1" s="1"/>
  <c r="N504" i="1"/>
  <c r="O504" i="1" s="1"/>
  <c r="N508" i="1"/>
  <c r="O508" i="1" s="1"/>
  <c r="N512" i="1"/>
  <c r="O512" i="1" s="1"/>
  <c r="N516" i="1"/>
  <c r="O516" i="1" s="1"/>
  <c r="N520" i="1"/>
  <c r="O520" i="1" s="1"/>
  <c r="N524" i="1"/>
  <c r="O524" i="1" s="1"/>
  <c r="N528" i="1"/>
  <c r="O528" i="1" s="1"/>
  <c r="N532" i="1"/>
  <c r="O532" i="1" s="1"/>
  <c r="N536" i="1"/>
  <c r="O536" i="1" s="1"/>
  <c r="N540" i="1"/>
  <c r="O540" i="1" s="1"/>
  <c r="N544" i="1"/>
  <c r="O544" i="1" s="1"/>
  <c r="N548" i="1"/>
  <c r="O548" i="1" s="1"/>
  <c r="N552" i="1"/>
  <c r="O552" i="1" s="1"/>
  <c r="N556" i="1"/>
  <c r="O556" i="1" s="1"/>
  <c r="N560" i="1"/>
  <c r="O560" i="1" s="1"/>
  <c r="N4" i="1"/>
  <c r="O4" i="1" s="1"/>
  <c r="N20" i="1"/>
  <c r="O20" i="1" s="1"/>
  <c r="N36" i="1"/>
  <c r="O36" i="1" s="1"/>
  <c r="N52" i="1"/>
  <c r="O52" i="1" s="1"/>
  <c r="N68" i="1"/>
  <c r="O68" i="1" s="1"/>
  <c r="N84" i="1"/>
  <c r="O84" i="1" s="1"/>
  <c r="N100" i="1"/>
  <c r="O100" i="1" s="1"/>
  <c r="N116" i="1"/>
  <c r="O116" i="1" s="1"/>
  <c r="N132" i="1"/>
  <c r="O132" i="1" s="1"/>
  <c r="N148" i="1"/>
  <c r="O148" i="1" s="1"/>
  <c r="N164" i="1"/>
  <c r="O164" i="1" s="1"/>
  <c r="N180" i="1"/>
  <c r="O180" i="1" s="1"/>
  <c r="N196" i="1"/>
  <c r="O196" i="1" s="1"/>
  <c r="N212" i="1"/>
  <c r="O212" i="1" s="1"/>
  <c r="N228" i="1"/>
  <c r="O228" i="1" s="1"/>
  <c r="N240" i="1"/>
  <c r="O240" i="1" s="1"/>
  <c r="N248" i="1"/>
  <c r="O248" i="1" s="1"/>
  <c r="N256" i="1"/>
  <c r="O256" i="1" s="1"/>
  <c r="N264" i="1"/>
  <c r="O264" i="1" s="1"/>
  <c r="N272" i="1"/>
  <c r="O272" i="1" s="1"/>
  <c r="N280" i="1"/>
  <c r="O280" i="1" s="1"/>
  <c r="N288" i="1"/>
  <c r="O288" i="1" s="1"/>
  <c r="N296" i="1"/>
  <c r="O296" i="1" s="1"/>
  <c r="N304" i="1"/>
  <c r="O304" i="1" s="1"/>
  <c r="N312" i="1"/>
  <c r="O312" i="1" s="1"/>
  <c r="N320" i="1"/>
  <c r="O320" i="1" s="1"/>
  <c r="N328" i="1"/>
  <c r="O328" i="1" s="1"/>
  <c r="N333" i="1"/>
  <c r="O333" i="1" s="1"/>
  <c r="N337" i="1"/>
  <c r="O337" i="1" s="1"/>
  <c r="N341" i="1"/>
  <c r="O341" i="1" s="1"/>
  <c r="N345" i="1"/>
  <c r="O345" i="1" s="1"/>
  <c r="N349" i="1"/>
  <c r="O349" i="1" s="1"/>
  <c r="N353" i="1"/>
  <c r="O353" i="1" s="1"/>
  <c r="N357" i="1"/>
  <c r="O357" i="1" s="1"/>
  <c r="N361" i="1"/>
  <c r="O361" i="1" s="1"/>
  <c r="N365" i="1"/>
  <c r="O365" i="1" s="1"/>
  <c r="N369" i="1"/>
  <c r="O369" i="1" s="1"/>
  <c r="N373" i="1"/>
  <c r="O373" i="1" s="1"/>
  <c r="N377" i="1"/>
  <c r="O377" i="1" s="1"/>
  <c r="N381" i="1"/>
  <c r="O381" i="1" s="1"/>
  <c r="N385" i="1"/>
  <c r="O385" i="1" s="1"/>
  <c r="N389" i="1"/>
  <c r="O389" i="1" s="1"/>
  <c r="N393" i="1"/>
  <c r="O393" i="1" s="1"/>
  <c r="N397" i="1"/>
  <c r="O397" i="1" s="1"/>
  <c r="N401" i="1"/>
  <c r="O401" i="1" s="1"/>
  <c r="N405" i="1"/>
  <c r="O405" i="1" s="1"/>
  <c r="N409" i="1"/>
  <c r="O409" i="1" s="1"/>
  <c r="N413" i="1"/>
  <c r="O413" i="1" s="1"/>
  <c r="N417" i="1"/>
  <c r="O417" i="1" s="1"/>
  <c r="N421" i="1"/>
  <c r="O421" i="1" s="1"/>
  <c r="N425" i="1"/>
  <c r="O425" i="1" s="1"/>
  <c r="N429" i="1"/>
  <c r="O429" i="1" s="1"/>
  <c r="N433" i="1"/>
  <c r="O433" i="1" s="1"/>
  <c r="N437" i="1"/>
  <c r="O437" i="1" s="1"/>
  <c r="N441" i="1"/>
  <c r="O441" i="1" s="1"/>
  <c r="N445" i="1"/>
  <c r="O445" i="1" s="1"/>
  <c r="N449" i="1"/>
  <c r="O449" i="1" s="1"/>
  <c r="N453" i="1"/>
  <c r="O453" i="1" s="1"/>
  <c r="N457" i="1"/>
  <c r="O457" i="1" s="1"/>
  <c r="N461" i="1"/>
  <c r="O461" i="1" s="1"/>
  <c r="N465" i="1"/>
  <c r="O465" i="1" s="1"/>
  <c r="N469" i="1"/>
  <c r="O469" i="1" s="1"/>
  <c r="N473" i="1"/>
  <c r="O473" i="1" s="1"/>
  <c r="N477" i="1"/>
  <c r="O477" i="1" s="1"/>
  <c r="N481" i="1"/>
  <c r="O481" i="1" s="1"/>
  <c r="N485" i="1"/>
  <c r="O485" i="1" s="1"/>
  <c r="N489" i="1"/>
  <c r="O489" i="1" s="1"/>
  <c r="N493" i="1"/>
  <c r="O493" i="1" s="1"/>
  <c r="N497" i="1"/>
  <c r="O497" i="1" s="1"/>
  <c r="N501" i="1"/>
  <c r="O501" i="1" s="1"/>
  <c r="N505" i="1"/>
  <c r="O505" i="1" s="1"/>
  <c r="N509" i="1"/>
  <c r="O509" i="1" s="1"/>
  <c r="N513" i="1"/>
  <c r="O513" i="1" s="1"/>
  <c r="N517" i="1"/>
  <c r="O517" i="1" s="1"/>
  <c r="N521" i="1"/>
  <c r="O521" i="1" s="1"/>
  <c r="N525" i="1"/>
  <c r="O525" i="1" s="1"/>
  <c r="N529" i="1"/>
  <c r="O529" i="1" s="1"/>
  <c r="N533" i="1"/>
  <c r="O533" i="1" s="1"/>
  <c r="N537" i="1"/>
  <c r="O537" i="1" s="1"/>
  <c r="N541" i="1"/>
  <c r="O541" i="1" s="1"/>
  <c r="N545" i="1"/>
  <c r="O545" i="1" s="1"/>
  <c r="N549" i="1"/>
  <c r="O549" i="1" s="1"/>
  <c r="N553" i="1"/>
  <c r="O553" i="1" s="1"/>
  <c r="N557" i="1"/>
  <c r="O557" i="1" s="1"/>
  <c r="N561" i="1"/>
  <c r="O561" i="1" s="1"/>
  <c r="N8" i="1"/>
  <c r="O8" i="1" s="1"/>
  <c r="N24" i="1"/>
  <c r="O24" i="1" s="1"/>
  <c r="N40" i="1"/>
  <c r="O40" i="1" s="1"/>
  <c r="N56" i="1"/>
  <c r="O56" i="1" s="1"/>
  <c r="N72" i="1"/>
  <c r="O72" i="1" s="1"/>
  <c r="N88" i="1"/>
  <c r="O88" i="1" s="1"/>
  <c r="N104" i="1"/>
  <c r="O104" i="1" s="1"/>
  <c r="N120" i="1"/>
  <c r="O120" i="1" s="1"/>
  <c r="N136" i="1"/>
  <c r="O136" i="1" s="1"/>
  <c r="N152" i="1"/>
  <c r="O152" i="1" s="1"/>
  <c r="N168" i="1"/>
  <c r="O168" i="1" s="1"/>
  <c r="N184" i="1"/>
  <c r="O184" i="1" s="1"/>
  <c r="N200" i="1"/>
  <c r="O200" i="1" s="1"/>
  <c r="N216" i="1"/>
  <c r="O216" i="1" s="1"/>
  <c r="N232" i="1"/>
  <c r="O232" i="1" s="1"/>
  <c r="N242" i="1"/>
  <c r="O242" i="1" s="1"/>
  <c r="N250" i="1"/>
  <c r="O250" i="1" s="1"/>
  <c r="N258" i="1"/>
  <c r="O258" i="1" s="1"/>
  <c r="N266" i="1"/>
  <c r="O266" i="1" s="1"/>
  <c r="N274" i="1"/>
  <c r="O274" i="1" s="1"/>
  <c r="N282" i="1"/>
  <c r="O282" i="1" s="1"/>
  <c r="N290" i="1"/>
  <c r="O290" i="1" s="1"/>
  <c r="N298" i="1"/>
  <c r="O298" i="1" s="1"/>
  <c r="N306" i="1"/>
  <c r="O306" i="1" s="1"/>
  <c r="N314" i="1"/>
  <c r="O314" i="1" s="1"/>
  <c r="N322" i="1"/>
  <c r="O322" i="1" s="1"/>
  <c r="N330" i="1"/>
  <c r="O330" i="1" s="1"/>
  <c r="N334" i="1"/>
  <c r="O334" i="1" s="1"/>
  <c r="N338" i="1"/>
  <c r="O338" i="1" s="1"/>
  <c r="N342" i="1"/>
  <c r="O342" i="1" s="1"/>
  <c r="N346" i="1"/>
  <c r="O346" i="1" s="1"/>
  <c r="N350" i="1"/>
  <c r="O350" i="1" s="1"/>
  <c r="N354" i="1"/>
  <c r="O354" i="1" s="1"/>
  <c r="N358" i="1"/>
  <c r="O358" i="1" s="1"/>
  <c r="N362" i="1"/>
  <c r="O362" i="1" s="1"/>
  <c r="N366" i="1"/>
  <c r="O366" i="1" s="1"/>
  <c r="N370" i="1"/>
  <c r="O370" i="1" s="1"/>
  <c r="N374" i="1"/>
  <c r="O374" i="1" s="1"/>
  <c r="N378" i="1"/>
  <c r="O378" i="1" s="1"/>
  <c r="N382" i="1"/>
  <c r="O382" i="1" s="1"/>
  <c r="N386" i="1"/>
  <c r="O386" i="1" s="1"/>
  <c r="N390" i="1"/>
  <c r="O390" i="1" s="1"/>
  <c r="N394" i="1"/>
  <c r="O394" i="1" s="1"/>
  <c r="N398" i="1"/>
  <c r="O398" i="1" s="1"/>
  <c r="N402" i="1"/>
  <c r="O402" i="1" s="1"/>
  <c r="N406" i="1"/>
  <c r="O406" i="1" s="1"/>
  <c r="N410" i="1"/>
  <c r="O410" i="1" s="1"/>
  <c r="N414" i="1"/>
  <c r="O414" i="1" s="1"/>
  <c r="N418" i="1"/>
  <c r="O418" i="1" s="1"/>
  <c r="N422" i="1"/>
  <c r="O422" i="1" s="1"/>
  <c r="N426" i="1"/>
  <c r="O426" i="1" s="1"/>
  <c r="N430" i="1"/>
  <c r="O430" i="1" s="1"/>
  <c r="N434" i="1"/>
  <c r="O434" i="1" s="1"/>
  <c r="N438" i="1"/>
  <c r="O438" i="1" s="1"/>
  <c r="N442" i="1"/>
  <c r="O442" i="1" s="1"/>
  <c r="N446" i="1"/>
  <c r="O446" i="1" s="1"/>
  <c r="N450" i="1"/>
  <c r="O450" i="1" s="1"/>
  <c r="N454" i="1"/>
  <c r="O454" i="1" s="1"/>
  <c r="N458" i="1"/>
  <c r="O458" i="1" s="1"/>
  <c r="N462" i="1"/>
  <c r="O462" i="1" s="1"/>
  <c r="N466" i="1"/>
  <c r="O466" i="1" s="1"/>
  <c r="N470" i="1"/>
  <c r="O470" i="1" s="1"/>
  <c r="N474" i="1"/>
  <c r="O474" i="1" s="1"/>
  <c r="N478" i="1"/>
  <c r="O478" i="1" s="1"/>
  <c r="N482" i="1"/>
  <c r="O482" i="1" s="1"/>
  <c r="N486" i="1"/>
  <c r="O486" i="1" s="1"/>
  <c r="N490" i="1"/>
  <c r="O490" i="1" s="1"/>
  <c r="N494" i="1"/>
  <c r="O494" i="1" s="1"/>
  <c r="N498" i="1"/>
  <c r="O498" i="1" s="1"/>
  <c r="N502" i="1"/>
  <c r="O502" i="1" s="1"/>
  <c r="N506" i="1"/>
  <c r="O506" i="1" s="1"/>
  <c r="N510" i="1"/>
  <c r="O510" i="1" s="1"/>
  <c r="N514" i="1"/>
  <c r="O514" i="1" s="1"/>
  <c r="N518" i="1"/>
  <c r="O518" i="1" s="1"/>
  <c r="N522" i="1"/>
  <c r="O522" i="1" s="1"/>
  <c r="N526" i="1"/>
  <c r="O526" i="1" s="1"/>
  <c r="N530" i="1"/>
  <c r="O530" i="1" s="1"/>
  <c r="N534" i="1"/>
  <c r="O534" i="1" s="1"/>
  <c r="N538" i="1"/>
  <c r="O538" i="1" s="1"/>
  <c r="N542" i="1"/>
  <c r="O542" i="1" s="1"/>
  <c r="N546" i="1"/>
  <c r="O546" i="1" s="1"/>
  <c r="N550" i="1"/>
  <c r="O550" i="1" s="1"/>
  <c r="N554" i="1"/>
  <c r="O554" i="1" s="1"/>
  <c r="N558" i="1"/>
  <c r="O558" i="1" s="1"/>
  <c r="N562" i="1"/>
  <c r="O562" i="1" s="1"/>
  <c r="N672" i="1"/>
  <c r="O672" i="1" s="1"/>
  <c r="N668" i="1"/>
  <c r="O668" i="1" s="1"/>
  <c r="N664" i="1"/>
  <c r="O664" i="1" s="1"/>
  <c r="N660" i="1"/>
  <c r="O660" i="1" s="1"/>
  <c r="N656" i="1"/>
  <c r="O656" i="1" s="1"/>
  <c r="N652" i="1"/>
  <c r="O652" i="1" s="1"/>
  <c r="N648" i="1"/>
  <c r="O648" i="1" s="1"/>
  <c r="N644" i="1"/>
  <c r="O644" i="1" s="1"/>
  <c r="N640" i="1"/>
  <c r="O640" i="1" s="1"/>
  <c r="N636" i="1"/>
  <c r="O636" i="1" s="1"/>
  <c r="N632" i="1"/>
  <c r="O632" i="1" s="1"/>
  <c r="N628" i="1"/>
  <c r="O628" i="1" s="1"/>
  <c r="N624" i="1"/>
  <c r="O624" i="1" s="1"/>
  <c r="N620" i="1"/>
  <c r="O620" i="1" s="1"/>
  <c r="N616" i="1"/>
  <c r="O616" i="1" s="1"/>
  <c r="N612" i="1"/>
  <c r="O612" i="1" s="1"/>
  <c r="N608" i="1"/>
  <c r="O608" i="1" s="1"/>
  <c r="N604" i="1"/>
  <c r="O604" i="1" s="1"/>
  <c r="N600" i="1"/>
  <c r="O600" i="1" s="1"/>
  <c r="N596" i="1"/>
  <c r="O596" i="1" s="1"/>
  <c r="N592" i="1"/>
  <c r="O592" i="1" s="1"/>
  <c r="N588" i="1"/>
  <c r="O588" i="1" s="1"/>
  <c r="N584" i="1"/>
  <c r="O584" i="1" s="1"/>
  <c r="N580" i="1"/>
  <c r="O580" i="1" s="1"/>
  <c r="N576" i="1"/>
  <c r="O576" i="1" s="1"/>
  <c r="N572" i="1"/>
  <c r="O572" i="1" s="1"/>
  <c r="N568" i="1"/>
  <c r="O568" i="1" s="1"/>
  <c r="N564" i="1"/>
  <c r="O564" i="1" s="1"/>
  <c r="N551" i="1"/>
  <c r="O551" i="1" s="1"/>
  <c r="N535" i="1"/>
  <c r="O535" i="1" s="1"/>
  <c r="N519" i="1"/>
  <c r="O519" i="1" s="1"/>
  <c r="N503" i="1"/>
  <c r="O503" i="1" s="1"/>
  <c r="N487" i="1"/>
  <c r="O487" i="1" s="1"/>
  <c r="N471" i="1"/>
  <c r="O471" i="1" s="1"/>
  <c r="N455" i="1"/>
  <c r="O455" i="1" s="1"/>
  <c r="N439" i="1"/>
  <c r="O439" i="1" s="1"/>
  <c r="N423" i="1"/>
  <c r="O423" i="1" s="1"/>
  <c r="N407" i="1"/>
  <c r="O407" i="1" s="1"/>
  <c r="N391" i="1"/>
  <c r="O391" i="1" s="1"/>
  <c r="N375" i="1"/>
  <c r="O375" i="1" s="1"/>
  <c r="N359" i="1"/>
  <c r="O359" i="1" s="1"/>
  <c r="N343" i="1"/>
  <c r="O343" i="1" s="1"/>
  <c r="N324" i="1"/>
  <c r="O324" i="1" s="1"/>
  <c r="N292" i="1"/>
  <c r="O292" i="1" s="1"/>
  <c r="N260" i="1"/>
  <c r="O260" i="1" s="1"/>
  <c r="N220" i="1"/>
  <c r="O220" i="1" s="1"/>
  <c r="N156" i="1"/>
  <c r="O156" i="1" s="1"/>
  <c r="N92" i="1"/>
  <c r="O92" i="1" s="1"/>
  <c r="N28" i="1"/>
  <c r="O28" i="1" s="1"/>
  <c r="P1" i="1" l="1"/>
  <c r="P2" i="1" s="1"/>
  <c r="N676" i="1"/>
</calcChain>
</file>

<file path=xl/sharedStrings.xml><?xml version="1.0" encoding="utf-8"?>
<sst xmlns="http://schemas.openxmlformats.org/spreadsheetml/2006/main" count="6015" uniqueCount="1533">
  <si>
    <t>schoolyear</t>
  </si>
  <si>
    <t>DistrictCode</t>
  </si>
  <si>
    <t>Districtname</t>
  </si>
  <si>
    <t>SchoolCode</t>
  </si>
  <si>
    <t>SchoolName</t>
  </si>
  <si>
    <t>AP</t>
  </si>
  <si>
    <t>IB</t>
  </si>
  <si>
    <t>CIHS</t>
  </si>
  <si>
    <t>CTE</t>
  </si>
  <si>
    <t>Cambridge</t>
  </si>
  <si>
    <t>anyDCwithFRL</t>
  </si>
  <si>
    <t>Renton School District</t>
  </si>
  <si>
    <t>Open Door Youth Reengagement</t>
  </si>
  <si>
    <t>N</t>
  </si>
  <si>
    <t>Y</t>
  </si>
  <si>
    <t>Walla Walla Public Schools</t>
  </si>
  <si>
    <t>SE AREA TECHNICAL SKILLS CENTER</t>
  </si>
  <si>
    <t>White River School District</t>
  </si>
  <si>
    <t>White River Reengagement Program</t>
  </si>
  <si>
    <t>Bellingham School District</t>
  </si>
  <si>
    <t>Bellingham Re-Engagement Program</t>
  </si>
  <si>
    <t>Vancouver School District</t>
  </si>
  <si>
    <t>Open Doors</t>
  </si>
  <si>
    <t>Oak Harbor School District</t>
  </si>
  <si>
    <t>iGrad Academy</t>
  </si>
  <si>
    <t>Spokane School District</t>
  </si>
  <si>
    <t>Federal Way School District</t>
  </si>
  <si>
    <t>Open Doors Youth Reengagement (1418)</t>
  </si>
  <si>
    <t>Yakima School District</t>
  </si>
  <si>
    <t>Yakima Open Doors</t>
  </si>
  <si>
    <t>Edmonds School District</t>
  </si>
  <si>
    <t>Edmonds Career Access Program</t>
  </si>
  <si>
    <t>Centralia School District</t>
  </si>
  <si>
    <t>Futurus High School</t>
  </si>
  <si>
    <t>Battle Ground School District</t>
  </si>
  <si>
    <t>Open Doors Battle Ground</t>
  </si>
  <si>
    <t>College Place School District</t>
  </si>
  <si>
    <t>College Place High School</t>
  </si>
  <si>
    <t>Othello School District</t>
  </si>
  <si>
    <t>Desert Oasis High School</t>
  </si>
  <si>
    <t>Chehalis School District</t>
  </si>
  <si>
    <t>Lewis County Alternative School</t>
  </si>
  <si>
    <t>Highline School District</t>
  </si>
  <si>
    <t>Highline Open Doors 1418</t>
  </si>
  <si>
    <t>Highline Home School Center</t>
  </si>
  <si>
    <t>Bethel School District</t>
  </si>
  <si>
    <t>Acceleration Academy</t>
  </si>
  <si>
    <t>Snoqualmie Valley School District</t>
  </si>
  <si>
    <t>SNOQUALMIE VALLEY SCHOOL DISTRICT OPEN DOORS</t>
  </si>
  <si>
    <t>Summit Public School: Sierra</t>
  </si>
  <si>
    <t>Summit Public School: Olympus</t>
  </si>
  <si>
    <t>Excel Public Charter School</t>
  </si>
  <si>
    <t>Bremerton School District</t>
  </si>
  <si>
    <t>Career &amp; Academic Re-engagement Center</t>
  </si>
  <si>
    <t>ESD 112 acting as a school district</t>
  </si>
  <si>
    <t>ESD 112 Open Doors Reengagement</t>
  </si>
  <si>
    <t>Marysville School District</t>
  </si>
  <si>
    <t>Marysville NWESD 189 Youth Engagement</t>
  </si>
  <si>
    <t>Seattle School District #1</t>
  </si>
  <si>
    <t>Interagency Open Doors</t>
  </si>
  <si>
    <t>Clover Park School District</t>
  </si>
  <si>
    <t>CPSD Open Doors Program</t>
  </si>
  <si>
    <t>Coupeville School District</t>
  </si>
  <si>
    <t>Open Den</t>
  </si>
  <si>
    <t>Elma School District</t>
  </si>
  <si>
    <t>East Grays Harbor High School</t>
  </si>
  <si>
    <t>East Valley School District (Spokane)</t>
  </si>
  <si>
    <t>EV Online</t>
  </si>
  <si>
    <t>EV Parent Partnership</t>
  </si>
  <si>
    <t>ESD 101 acting as a school district</t>
  </si>
  <si>
    <t>NEWESD 101 Open Doors</t>
  </si>
  <si>
    <t>Evergreen School District (Clark)</t>
  </si>
  <si>
    <t>Open Doors Evergreen</t>
  </si>
  <si>
    <t>Issaquah School District</t>
  </si>
  <si>
    <t>Gibson Ek High School</t>
  </si>
  <si>
    <t>Lake Stevens School District</t>
  </si>
  <si>
    <t>Outcomes for Academic Resilience</t>
  </si>
  <si>
    <t>Mary M Knight School District</t>
  </si>
  <si>
    <t>Mary M. Knight School</t>
  </si>
  <si>
    <t>Washington Connections Academy</t>
  </si>
  <si>
    <t>Meridian School District</t>
  </si>
  <si>
    <t>Meridian Impact Re-Engagement</t>
  </si>
  <si>
    <t>Mount Vernon School District</t>
  </si>
  <si>
    <t>Mount Vernon Open Doors</t>
  </si>
  <si>
    <t>Ocean Beach School District</t>
  </si>
  <si>
    <t>Ocean Beach Alternative School</t>
  </si>
  <si>
    <t>Tacoma School District</t>
  </si>
  <si>
    <t>Industrial Design Engineering and Art</t>
  </si>
  <si>
    <t>Wellpinit School District #49</t>
  </si>
  <si>
    <t>Wellpinit Fort Simcoe SEA</t>
  </si>
  <si>
    <t>Summit Public School: Atlas</t>
  </si>
  <si>
    <t>Central Kitsap School District</t>
  </si>
  <si>
    <t>Barker Creek Community School</t>
  </si>
  <si>
    <t>Technology Access Foundation Academy at Saghalie</t>
  </si>
  <si>
    <t>Marysville Getchell High School</t>
  </si>
  <si>
    <t>Northshore School District</t>
  </si>
  <si>
    <t>North Creek High School</t>
  </si>
  <si>
    <t>Arlington School District</t>
  </si>
  <si>
    <t>Arlington Open Doors</t>
  </si>
  <si>
    <t>Ephrata School District</t>
  </si>
  <si>
    <t>Sage Hills Open Doors Youth Re-Engagement Program</t>
  </si>
  <si>
    <t>Mukilteo School District</t>
  </si>
  <si>
    <t>Mukilteo Reengagement Academy Open Doors</t>
  </si>
  <si>
    <t>Kalama School District</t>
  </si>
  <si>
    <t>Kalama High School</t>
  </si>
  <si>
    <t>Bates Technical College</t>
  </si>
  <si>
    <t>Bates Technical High School</t>
  </si>
  <si>
    <t>Daybreak Youth Services</t>
  </si>
  <si>
    <t>West Valley School District (Yakima)</t>
  </si>
  <si>
    <t>WEST VALLEY VIRTUAL ACADEMY 9-12</t>
  </si>
  <si>
    <t>Clover Park Technical College</t>
  </si>
  <si>
    <t>Northwest Career and Technical High School</t>
  </si>
  <si>
    <t>Lake Washington Institute of Technology</t>
  </si>
  <si>
    <t>Lake Washington Technical Academy</t>
  </si>
  <si>
    <t>Lake Washington School District</t>
  </si>
  <si>
    <t>Washington Network for Innovative Careers – A Washington State Skills Center</t>
  </si>
  <si>
    <t>Northwest Career &amp; Technical Academy/A Washington State Skills Center</t>
  </si>
  <si>
    <t>Pierce County Skills Center</t>
  </si>
  <si>
    <t>Sultan School District</t>
  </si>
  <si>
    <t>Columbia Virtual Academy - Sultan (Closed after 2017-2018 school year)</t>
  </si>
  <si>
    <t>Hutch School (Closed after 2017-2018 school year)</t>
  </si>
  <si>
    <t>Marysville Mountain View High School (Closed after 2017-2018 school year)</t>
  </si>
  <si>
    <t>Grant Co Detention Ctr (Closed after 2017-2018 school year)</t>
  </si>
  <si>
    <t>Lake Quinault School District</t>
  </si>
  <si>
    <t>Lake Quinault High School (Closed after 2017-2018 school year)</t>
  </si>
  <si>
    <t>Sage Hills High School (Closed after 2017-2018 school year)</t>
  </si>
  <si>
    <t>Two Rivers School</t>
  </si>
  <si>
    <t>Quincy School District</t>
  </si>
  <si>
    <t>Quincy Innovation Academy</t>
  </si>
  <si>
    <t>Toppenish School District</t>
  </si>
  <si>
    <t>Computer Academy Toppenish High School</t>
  </si>
  <si>
    <t>Challenger High School</t>
  </si>
  <si>
    <t>Alternative Spcl Needs Div Occ</t>
  </si>
  <si>
    <t>Peninsula School District</t>
  </si>
  <si>
    <t>Henderson Bay Alt High School</t>
  </si>
  <si>
    <t>Soap Lake School District</t>
  </si>
  <si>
    <t>RISE Academy</t>
  </si>
  <si>
    <t>Edmonds eLearning Academy</t>
  </si>
  <si>
    <t>A-3 Multiagency Adolescent Prog</t>
  </si>
  <si>
    <t>Sedro-Woolley School District</t>
  </si>
  <si>
    <t>State Street High School</t>
  </si>
  <si>
    <t>CHOICE Academy</t>
  </si>
  <si>
    <t>Middle College High School</t>
  </si>
  <si>
    <t>Lewis County Juvenile Detention</t>
  </si>
  <si>
    <t>Pratt Academy</t>
  </si>
  <si>
    <t>Comm Based Trans Program</t>
  </si>
  <si>
    <t>Colville School District</t>
  </si>
  <si>
    <t>Panorama School</t>
  </si>
  <si>
    <t>Seattle World School</t>
  </si>
  <si>
    <t>Daybreak Alternative School</t>
  </si>
  <si>
    <t>Alternative Tamarack School</t>
  </si>
  <si>
    <t>Wenatchee School District</t>
  </si>
  <si>
    <t>Skill Source</t>
  </si>
  <si>
    <t>Westside High School</t>
  </si>
  <si>
    <t>Clarkston School District</t>
  </si>
  <si>
    <t>Educational Opportunity Center</t>
  </si>
  <si>
    <t>Methow Valley School District</t>
  </si>
  <si>
    <t>Methow Valley Independent  L C</t>
  </si>
  <si>
    <t>Yelm School District</t>
  </si>
  <si>
    <t>Yelm Extension School</t>
  </si>
  <si>
    <t>West Valley School District (Spokane)</t>
  </si>
  <si>
    <t>Dishman Hills High School</t>
  </si>
  <si>
    <t>Interagency Programs</t>
  </si>
  <si>
    <t>Puyallup School District</t>
  </si>
  <si>
    <t>Puyallup Online Academy/POA</t>
  </si>
  <si>
    <t>49th Street Academy</t>
  </si>
  <si>
    <t>Options High School</t>
  </si>
  <si>
    <t>Contractual Schools</t>
  </si>
  <si>
    <t>North Kitsap School District</t>
  </si>
  <si>
    <t>Special Programs</t>
  </si>
  <si>
    <t>North Mason School District</t>
  </si>
  <si>
    <t>James A. Taylor High School</t>
  </si>
  <si>
    <t>South Whidbey School District</t>
  </si>
  <si>
    <t>South Whidbey Academy</t>
  </si>
  <si>
    <t>Emerson K-12</t>
  </si>
  <si>
    <t>Vancouver School of Arts and Academics</t>
  </si>
  <si>
    <t>SCCP Images</t>
  </si>
  <si>
    <t>International Community School</t>
  </si>
  <si>
    <t>Stanwood-Camano School District</t>
  </si>
  <si>
    <t>Lincoln Hill High School</t>
  </si>
  <si>
    <t>Sequim School District</t>
  </si>
  <si>
    <t>Olympic Peninsula Academy</t>
  </si>
  <si>
    <t>Tumwater School District</t>
  </si>
  <si>
    <t>Secondary Options</t>
  </si>
  <si>
    <t>Stillaguamish Valley Learning Center</t>
  </si>
  <si>
    <t>South Kitsap School District</t>
  </si>
  <si>
    <t>Explorer Academy</t>
  </si>
  <si>
    <t>Chimacum School District</t>
  </si>
  <si>
    <t>PI Program</t>
  </si>
  <si>
    <t>Snohomish School District</t>
  </si>
  <si>
    <t>Snohomish Center</t>
  </si>
  <si>
    <t>Pal Program</t>
  </si>
  <si>
    <t>Rochester School District</t>
  </si>
  <si>
    <t>H.e.a.r.t. High School</t>
  </si>
  <si>
    <t>Renaissance Alternative High School</t>
  </si>
  <si>
    <t>Gate Work Study Program</t>
  </si>
  <si>
    <t>Valley Academy Of Learning</t>
  </si>
  <si>
    <t>Homelink</t>
  </si>
  <si>
    <t>North Franklin School District</t>
  </si>
  <si>
    <t>Palouse Junction High School</t>
  </si>
  <si>
    <t>Riverview School District</t>
  </si>
  <si>
    <t>CLIP</t>
  </si>
  <si>
    <t>Homeconnection</t>
  </si>
  <si>
    <t>Internet Academy</t>
  </si>
  <si>
    <t>The Healing Lodge</t>
  </si>
  <si>
    <t>Olympia School District</t>
  </si>
  <si>
    <t>Avanti High School</t>
  </si>
  <si>
    <t>Cheney School District</t>
  </si>
  <si>
    <t>Three Springs High School</t>
  </si>
  <si>
    <t>Grandview School District</t>
  </si>
  <si>
    <t>Contract Learning Center</t>
  </si>
  <si>
    <t>Monroe School District</t>
  </si>
  <si>
    <t>Sky Valley Education Center</t>
  </si>
  <si>
    <t>H.O.M.E. Program</t>
  </si>
  <si>
    <t>Federal Way Public Academy</t>
  </si>
  <si>
    <t>Woodland School District</t>
  </si>
  <si>
    <t>Woodland Alternative School</t>
  </si>
  <si>
    <t>Day Reporting School</t>
  </si>
  <si>
    <t>Port Townsend School District</t>
  </si>
  <si>
    <t>OCEAN</t>
  </si>
  <si>
    <t>Visions (Seamar Youth Center)</t>
  </si>
  <si>
    <t>Chelan County Juvenile Detention Center</t>
  </si>
  <si>
    <t>Mead School District</t>
  </si>
  <si>
    <t>Mead Alternative High School</t>
  </si>
  <si>
    <t>Futures School</t>
  </si>
  <si>
    <t>Leaders In Learning</t>
  </si>
  <si>
    <t>Kent School District</t>
  </si>
  <si>
    <t>Regional Justice Center</t>
  </si>
  <si>
    <t>Northshore Networks</t>
  </si>
  <si>
    <t>Northshore Special Services</t>
  </si>
  <si>
    <t>Vashon Island School District</t>
  </si>
  <si>
    <t>Family Link</t>
  </si>
  <si>
    <t>Alfaretta House</t>
  </si>
  <si>
    <t>Wahluke School District</t>
  </si>
  <si>
    <t>Sentinel Tech Alt School</t>
  </si>
  <si>
    <t>CAM Academy</t>
  </si>
  <si>
    <t>Spokane Valley Transition School</t>
  </si>
  <si>
    <t>Deer Park School District</t>
  </si>
  <si>
    <t>Deer Park Home Link Program</t>
  </si>
  <si>
    <t>The Center School</t>
  </si>
  <si>
    <t>Mead Education Partnership Prog</t>
  </si>
  <si>
    <t>Tacoma School of the Arts</t>
  </si>
  <si>
    <t>North Mason Homelink Program</t>
  </si>
  <si>
    <t>Homelink River</t>
  </si>
  <si>
    <t>Youth Re-Engagement</t>
  </si>
  <si>
    <t>Kennewick School District</t>
  </si>
  <si>
    <t>Legacy High School</t>
  </si>
  <si>
    <t>Shelton School District</t>
  </si>
  <si>
    <t>Mason County Detention Center</t>
  </si>
  <si>
    <t>Orcas Island School District</t>
  </si>
  <si>
    <t>OASIS K-12</t>
  </si>
  <si>
    <t>Bridgeport School District</t>
  </si>
  <si>
    <t>Bridgeport Aurora High School</t>
  </si>
  <si>
    <t>Everett School District</t>
  </si>
  <si>
    <t>Port Gardner</t>
  </si>
  <si>
    <t>Marysville SD Special</t>
  </si>
  <si>
    <t>Auburn School District</t>
  </si>
  <si>
    <t>Special Ed School</t>
  </si>
  <si>
    <t>Riverside School District</t>
  </si>
  <si>
    <t>Independent Scholar</t>
  </si>
  <si>
    <t>Burlington-Edison School District</t>
  </si>
  <si>
    <t>Burlington-Edison Alternative School</t>
  </si>
  <si>
    <t>Kelso School District</t>
  </si>
  <si>
    <t>Loowit High School</t>
  </si>
  <si>
    <t>Bainbridge Island School District</t>
  </si>
  <si>
    <t>Eagle Harbor High School</t>
  </si>
  <si>
    <t>Student Link</t>
  </si>
  <si>
    <t>Bainbridge Special Education Services</t>
  </si>
  <si>
    <t>Mid-Columbia Parent Partnership</t>
  </si>
  <si>
    <t>Support School</t>
  </si>
  <si>
    <t>Garfield School District</t>
  </si>
  <si>
    <t>Garfield at Palouse High School</t>
  </si>
  <si>
    <t>San Juan Island School District</t>
  </si>
  <si>
    <t>Griffin Bay School</t>
  </si>
  <si>
    <t>Edmonds Heights K-12</t>
  </si>
  <si>
    <t>New Start</t>
  </si>
  <si>
    <t>Satellite High School</t>
  </si>
  <si>
    <t>Muckleshoot Indian Tribe</t>
  </si>
  <si>
    <t>Muckleshoot Tribal School</t>
  </si>
  <si>
    <t>Cle Elum-Roslyn School District</t>
  </si>
  <si>
    <t>Swiftwater Alternative High School</t>
  </si>
  <si>
    <t>Lynden School District</t>
  </si>
  <si>
    <t>Lynden Academy</t>
  </si>
  <si>
    <t>Skagit Academy</t>
  </si>
  <si>
    <t>Curlew School District</t>
  </si>
  <si>
    <t>Curlew Elem &amp; High School</t>
  </si>
  <si>
    <t>Green Hill Academic School</t>
  </si>
  <si>
    <t>Omak School District</t>
  </si>
  <si>
    <t>Omak High School</t>
  </si>
  <si>
    <t>Remann Hall Juvenile Detention Center</t>
  </si>
  <si>
    <t>Firwood</t>
  </si>
  <si>
    <t>Stadium</t>
  </si>
  <si>
    <t>Sultan Middle School</t>
  </si>
  <si>
    <t>North Central High School</t>
  </si>
  <si>
    <t>Davis High School</t>
  </si>
  <si>
    <t>Puyallup High School</t>
  </si>
  <si>
    <t>Everett High School</t>
  </si>
  <si>
    <t>Ritzville School District</t>
  </si>
  <si>
    <t>Ritzville High School</t>
  </si>
  <si>
    <t>Wenatchee High School</t>
  </si>
  <si>
    <t>Elma High School</t>
  </si>
  <si>
    <t>Liberty Bell Jr Sr High</t>
  </si>
  <si>
    <t>Sedro Woolley Senior High School</t>
  </si>
  <si>
    <t>Touchet School District</t>
  </si>
  <si>
    <t>Touchet Elem &amp; High School</t>
  </si>
  <si>
    <t>Waterville School District</t>
  </si>
  <si>
    <t>Waterville High School</t>
  </si>
  <si>
    <t>Centralia High School</t>
  </si>
  <si>
    <t>Lewis &amp; Clark High School</t>
  </si>
  <si>
    <t>Fort Vancouver High School</t>
  </si>
  <si>
    <t>Montesano School District</t>
  </si>
  <si>
    <t>Montesano Jr-Sr High</t>
  </si>
  <si>
    <t>Franklin High School</t>
  </si>
  <si>
    <t>Eatonville School District</t>
  </si>
  <si>
    <t>Eatonville High School</t>
  </si>
  <si>
    <t>South Bend School District</t>
  </si>
  <si>
    <t>South Bend High School</t>
  </si>
  <si>
    <t>Lincoln</t>
  </si>
  <si>
    <t>Ballard High School</t>
  </si>
  <si>
    <t>Mansfield School District</t>
  </si>
  <si>
    <t>Mansfield Elem and High School</t>
  </si>
  <si>
    <t>West Seattle High School</t>
  </si>
  <si>
    <t>Zillah School District</t>
  </si>
  <si>
    <t>Zillah High School</t>
  </si>
  <si>
    <t>Pomeroy School District</t>
  </si>
  <si>
    <t>Pomeroy Jr Sr High School</t>
  </si>
  <si>
    <t>Okanogan School District</t>
  </si>
  <si>
    <t>Okanogan High School</t>
  </si>
  <si>
    <t>Kelso High School</t>
  </si>
  <si>
    <t>Puget Sound Skills Center</t>
  </si>
  <si>
    <t>South Kitsap High School</t>
  </si>
  <si>
    <t>Napavine School District</t>
  </si>
  <si>
    <t>Napavine Jr Sr High School</t>
  </si>
  <si>
    <t>La Conner School District</t>
  </si>
  <si>
    <t>La Conner High School</t>
  </si>
  <si>
    <t>Castle Rock School District</t>
  </si>
  <si>
    <t>Castle Rock High School</t>
  </si>
  <si>
    <t>Oakville School District</t>
  </si>
  <si>
    <t>Oakville High School</t>
  </si>
  <si>
    <t>Roosevelt High School</t>
  </si>
  <si>
    <t>Mount Vernon High School</t>
  </si>
  <si>
    <t>Charles Francis Adams High School</t>
  </si>
  <si>
    <t>Dayton School District</t>
  </si>
  <si>
    <t>Dayton High School</t>
  </si>
  <si>
    <t>Garfield High School</t>
  </si>
  <si>
    <t>Highline High School</t>
  </si>
  <si>
    <t>Cle Elum Roslyn High School</t>
  </si>
  <si>
    <t>White Salmon Valley School District</t>
  </si>
  <si>
    <t>Columbia High School</t>
  </si>
  <si>
    <t>Onalaska School District</t>
  </si>
  <si>
    <t>Onalaska High School</t>
  </si>
  <si>
    <t>Mount Baker School District</t>
  </si>
  <si>
    <t>Mount Baker Senior High</t>
  </si>
  <si>
    <t>East Valley School District (Yakima)</t>
  </si>
  <si>
    <t>East Valley High School</t>
  </si>
  <si>
    <t>Quillayute Valley School District</t>
  </si>
  <si>
    <t>Forks Junior-Senior High School</t>
  </si>
  <si>
    <t>Raymond School District</t>
  </si>
  <si>
    <t>Raymond Jr Sr High School</t>
  </si>
  <si>
    <t>Burlington Edison High School</t>
  </si>
  <si>
    <t>Finley School District</t>
  </si>
  <si>
    <t>River View High School</t>
  </si>
  <si>
    <t>Waitsburg School District</t>
  </si>
  <si>
    <t>Waitsburg High School</t>
  </si>
  <si>
    <t>Selah School District</t>
  </si>
  <si>
    <t>Selah High School</t>
  </si>
  <si>
    <t>Ridgefield School District</t>
  </si>
  <si>
    <t>Ridgefield High School</t>
  </si>
  <si>
    <t>Hoquiam School District</t>
  </si>
  <si>
    <t>Hoquiam Middle School</t>
  </si>
  <si>
    <t>Cleveland High School STEM</t>
  </si>
  <si>
    <t>Bainbridge High School</t>
  </si>
  <si>
    <t>Pateros School District</t>
  </si>
  <si>
    <t>Pateros High School</t>
  </si>
  <si>
    <t>Libby Center</t>
  </si>
  <si>
    <t>Mead Senior High School</t>
  </si>
  <si>
    <t>Chewelah School District</t>
  </si>
  <si>
    <t>Jenkins Junior/Senior High</t>
  </si>
  <si>
    <t>Alternative Education Program</t>
  </si>
  <si>
    <t>Battle Ground High School</t>
  </si>
  <si>
    <t>Longview School District</t>
  </si>
  <si>
    <t>R A Long High School</t>
  </si>
  <si>
    <t>Federal Way High School</t>
  </si>
  <si>
    <t>Vashon Island High School</t>
  </si>
  <si>
    <t>Cusick School District</t>
  </si>
  <si>
    <t>Cusick Jr Sr High School</t>
  </si>
  <si>
    <t>Clover Park High School</t>
  </si>
  <si>
    <t>Lake Stevens Sr High School</t>
  </si>
  <si>
    <t>Snohomish High School</t>
  </si>
  <si>
    <t>Oakesdale School District</t>
  </si>
  <si>
    <t>Oakesdale High School</t>
  </si>
  <si>
    <t>Asotin-Anatone School District</t>
  </si>
  <si>
    <t>Asotin Jr Sr High</t>
  </si>
  <si>
    <t>Adna School District</t>
  </si>
  <si>
    <t>Adna Middle/High School</t>
  </si>
  <si>
    <t>Odessa School District</t>
  </si>
  <si>
    <t>Odessa High School</t>
  </si>
  <si>
    <t>Nooksack Valley School District</t>
  </si>
  <si>
    <t>Nooksack Valley High School</t>
  </si>
  <si>
    <t>Anacortes School District</t>
  </si>
  <si>
    <t>Anacortes High School</t>
  </si>
  <si>
    <t>Rainier School District</t>
  </si>
  <si>
    <t>Rainier Senior High School</t>
  </si>
  <si>
    <t>Sequim Senior High</t>
  </si>
  <si>
    <t>Wilson Creek School District</t>
  </si>
  <si>
    <t>Wilson Creek High</t>
  </si>
  <si>
    <t>Quilcene School District</t>
  </si>
  <si>
    <t>Quilcene High And Elementary</t>
  </si>
  <si>
    <t>Renton Senior High School</t>
  </si>
  <si>
    <t>Reardan-Edwall School District</t>
  </si>
  <si>
    <t>Reardan Middle-Senior High School</t>
  </si>
  <si>
    <t>Rogers High School</t>
  </si>
  <si>
    <t>Ferndale School District</t>
  </si>
  <si>
    <t>Ferndale High School</t>
  </si>
  <si>
    <t>C O Sorenson</t>
  </si>
  <si>
    <t>Pullman School District</t>
  </si>
  <si>
    <t>Pullman High School</t>
  </si>
  <si>
    <t>Port Townsend High School</t>
  </si>
  <si>
    <t>Prosser School District</t>
  </si>
  <si>
    <t>Prosser High School</t>
  </si>
  <si>
    <t>Skykomish School District</t>
  </si>
  <si>
    <t>Skykomish High School</t>
  </si>
  <si>
    <t>Thorp School District</t>
  </si>
  <si>
    <t>Thorp Elem &amp; Jr Sr High</t>
  </si>
  <si>
    <t>Newport School District</t>
  </si>
  <si>
    <t>Newport High School</t>
  </si>
  <si>
    <t>Arlington High School</t>
  </si>
  <si>
    <t>Mount Adams School District</t>
  </si>
  <si>
    <t>White Swan High School</t>
  </si>
  <si>
    <t>Willapa Valley School District</t>
  </si>
  <si>
    <t>Willapa Valley Middle-High</t>
  </si>
  <si>
    <t>Bellingham High School</t>
  </si>
  <si>
    <t>Meridian High School</t>
  </si>
  <si>
    <t>Grandview High School</t>
  </si>
  <si>
    <t>Toutle Lake School District</t>
  </si>
  <si>
    <t>Toutle Lake High School</t>
  </si>
  <si>
    <t>Walter Strom Middle School</t>
  </si>
  <si>
    <t>Edgemont Jr High</t>
  </si>
  <si>
    <t>Granite Falls School District</t>
  </si>
  <si>
    <t>Granite Falls High School</t>
  </si>
  <si>
    <t>Stanwood High School</t>
  </si>
  <si>
    <t>Colton School District</t>
  </si>
  <si>
    <t>Colton School</t>
  </si>
  <si>
    <t>Naches Valley School District</t>
  </si>
  <si>
    <t>Naches Valley High School</t>
  </si>
  <si>
    <t>ESD 189 acting as a school district</t>
  </si>
  <si>
    <t>Snohomish Detention Center</t>
  </si>
  <si>
    <t>Inchelium School District</t>
  </si>
  <si>
    <t>Inchelium High School</t>
  </si>
  <si>
    <t>Central Kitsap High School</t>
  </si>
  <si>
    <t>Toledo School District</t>
  </si>
  <si>
    <t>Toledo High School</t>
  </si>
  <si>
    <t>Manson School District</t>
  </si>
  <si>
    <t>Manson High School</t>
  </si>
  <si>
    <t>Coupeville High School</t>
  </si>
  <si>
    <t>Lopez School District</t>
  </si>
  <si>
    <t>Lopez Middle High School</t>
  </si>
  <si>
    <t>Yelm High School 12</t>
  </si>
  <si>
    <t>Palouse School District</t>
  </si>
  <si>
    <t>Palouse High School</t>
  </si>
  <si>
    <t>Tonasket School District</t>
  </si>
  <si>
    <t>Tonasket High School</t>
  </si>
  <si>
    <t>Peninsula High School</t>
  </si>
  <si>
    <t>Bellevue School District</t>
  </si>
  <si>
    <t>Bellevue High School</t>
  </si>
  <si>
    <t>West Auburn Senior High School</t>
  </si>
  <si>
    <t>Oroville School District</t>
  </si>
  <si>
    <t>Oroville Middle-High School</t>
  </si>
  <si>
    <t>Evergreen High School</t>
  </si>
  <si>
    <t>Eastmont School District</t>
  </si>
  <si>
    <t>Eastmont Senior High</t>
  </si>
  <si>
    <t>North Beach School District No. 64</t>
  </si>
  <si>
    <t>North Beach Senior High School</t>
  </si>
  <si>
    <t>Lake Washington High School</t>
  </si>
  <si>
    <t>Orcas Island High School</t>
  </si>
  <si>
    <t>Kittitas School District</t>
  </si>
  <si>
    <t>Kittitas High School</t>
  </si>
  <si>
    <t>Fife School District</t>
  </si>
  <si>
    <t>Fife High School</t>
  </si>
  <si>
    <t>Bridgeport High School</t>
  </si>
  <si>
    <t>Auburn Senior High School</t>
  </si>
  <si>
    <t>Kent-Meridian High School</t>
  </si>
  <si>
    <t>W F West High School</t>
  </si>
  <si>
    <t>Brewster School District</t>
  </si>
  <si>
    <t>Brewster High School</t>
  </si>
  <si>
    <t>Grand Coulee Dam School District</t>
  </si>
  <si>
    <t>Lake Roosevelt Jr/Sr High School</t>
  </si>
  <si>
    <t>Bethel High School</t>
  </si>
  <si>
    <t>Concrete School District</t>
  </si>
  <si>
    <t>Concrete High School</t>
  </si>
  <si>
    <t>Kennewick High School</t>
  </si>
  <si>
    <t>Tukwila School District</t>
  </si>
  <si>
    <t>Foster Senior High School</t>
  </si>
  <si>
    <t>Tahoma School District</t>
  </si>
  <si>
    <t>Tahoma Senior High School</t>
  </si>
  <si>
    <t>Mount Si High School</t>
  </si>
  <si>
    <t>Goldendale School District</t>
  </si>
  <si>
    <t>Goldendale High School</t>
  </si>
  <si>
    <t>Pe Ell School District</t>
  </si>
  <si>
    <t>Pe Ell School</t>
  </si>
  <si>
    <t>White Pass School District</t>
  </si>
  <si>
    <t>White Pass Jr. Sr. High School</t>
  </si>
  <si>
    <t>Franklin Pierce School District</t>
  </si>
  <si>
    <t>Franklin Pierce High School</t>
  </si>
  <si>
    <t>Friday Harbor High School</t>
  </si>
  <si>
    <t>Medical Lake School District</t>
  </si>
  <si>
    <t>Medical Lake High School</t>
  </si>
  <si>
    <t>Wahkiakum School District</t>
  </si>
  <si>
    <t>Julius A Wendt Elementary/John C Thomas Middle School</t>
  </si>
  <si>
    <t>Toppenish High School</t>
  </si>
  <si>
    <t>Lind School District</t>
  </si>
  <si>
    <t>Lind-Ritzville High School</t>
  </si>
  <si>
    <t>Kiona-Benton City School District</t>
  </si>
  <si>
    <t>Kiona-Benton City High School</t>
  </si>
  <si>
    <t>Port Angeles School District</t>
  </si>
  <si>
    <t>Port Angeles High School</t>
  </si>
  <si>
    <t>Pasco School District</t>
  </si>
  <si>
    <t>Pasco Senior High School</t>
  </si>
  <si>
    <t>Ephrata High School</t>
  </si>
  <si>
    <t>Orting School District</t>
  </si>
  <si>
    <t>Orting High School</t>
  </si>
  <si>
    <t>Northport School District</t>
  </si>
  <si>
    <t>Northport High School</t>
  </si>
  <si>
    <t>Sunnyside School District</t>
  </si>
  <si>
    <t>Sunnyside High School</t>
  </si>
  <si>
    <t>Coulee-Hartline School District</t>
  </si>
  <si>
    <t>Almira Coulee Hartline High School</t>
  </si>
  <si>
    <t>Oak Harbor High School</t>
  </si>
  <si>
    <t>Canyon View Group Home</t>
  </si>
  <si>
    <t>Ellensburg School District</t>
  </si>
  <si>
    <t>Ellensburg High School</t>
  </si>
  <si>
    <t>Bryant Center</t>
  </si>
  <si>
    <t>North Thurston Public Schools</t>
  </si>
  <si>
    <t>North Thurston High School</t>
  </si>
  <si>
    <t>Kent Mountain View Academy</t>
  </si>
  <si>
    <t>Othello High School</t>
  </si>
  <si>
    <t>Ocosta School District</t>
  </si>
  <si>
    <t>Ocosta Junior - Senior High</t>
  </si>
  <si>
    <t>Mercer Island School District</t>
  </si>
  <si>
    <t>Mercer Island High School</t>
  </si>
  <si>
    <t>McKnight Middle School</t>
  </si>
  <si>
    <t>Issaquah Middle School</t>
  </si>
  <si>
    <t>Kalles Junior High</t>
  </si>
  <si>
    <t>Central Valley School District</t>
  </si>
  <si>
    <t>Central Valley High School</t>
  </si>
  <si>
    <t>St. John School District</t>
  </si>
  <si>
    <t>St John/Endicott High</t>
  </si>
  <si>
    <t>West Valley High School</t>
  </si>
  <si>
    <t>Washtucna School District</t>
  </si>
  <si>
    <t>Washtucna Elementary/High School</t>
  </si>
  <si>
    <t>Hudson's Bay High School</t>
  </si>
  <si>
    <t>Quincy High School</t>
  </si>
  <si>
    <t>Soap Lake Middle &amp; High School</t>
  </si>
  <si>
    <t>Chief Sealth International High School</t>
  </si>
  <si>
    <t>Crystal Springs Elementary</t>
  </si>
  <si>
    <t>Bothell High School</t>
  </si>
  <si>
    <t>Bremerton High School</t>
  </si>
  <si>
    <t>Lyle School District</t>
  </si>
  <si>
    <t>Lyle High School</t>
  </si>
  <si>
    <t>Morton School District</t>
  </si>
  <si>
    <t>Morton Junior-Senior High</t>
  </si>
  <si>
    <t>Stevenson-Carson School District</t>
  </si>
  <si>
    <t>Stevenson High School</t>
  </si>
  <si>
    <t>Edmonds Woodway High School</t>
  </si>
  <si>
    <t>Olympia High School</t>
  </si>
  <si>
    <t>Blaine School District</t>
  </si>
  <si>
    <t>Blaine High School</t>
  </si>
  <si>
    <t>Wapato School District</t>
  </si>
  <si>
    <t>Wapato High School</t>
  </si>
  <si>
    <t>ESD 114 acting as a school district</t>
  </si>
  <si>
    <t>Clallam Co Juvenile Detention</t>
  </si>
  <si>
    <t>Cape Flattery School District</t>
  </si>
  <si>
    <t>Neah Bay Junior/ Senior High School</t>
  </si>
  <si>
    <t>Washougal School District</t>
  </si>
  <si>
    <t>Washougal High School</t>
  </si>
  <si>
    <t>Mark Morris High School</t>
  </si>
  <si>
    <t>Davenport School District</t>
  </si>
  <si>
    <t>Davenport Senior High School</t>
  </si>
  <si>
    <t>North Mason Senior High School</t>
  </si>
  <si>
    <t>University Place School District</t>
  </si>
  <si>
    <t>Curtis Junior High</t>
  </si>
  <si>
    <t>Darrington School District</t>
  </si>
  <si>
    <t>Darrington High School</t>
  </si>
  <si>
    <t>Shadle Park High School</t>
  </si>
  <si>
    <t>Freeman School District</t>
  </si>
  <si>
    <t>Freeman High School</t>
  </si>
  <si>
    <t>Okanogan Co Juvenile Detention</t>
  </si>
  <si>
    <t>Rosalia School District</t>
  </si>
  <si>
    <t>Rosalia Elementary &amp; Secondary School</t>
  </si>
  <si>
    <t>Eisenhower High School</t>
  </si>
  <si>
    <t>Pioneer Middle School</t>
  </si>
  <si>
    <t>Parke Creek Treatment Ctr</t>
  </si>
  <si>
    <t>Kahlotus School District</t>
  </si>
  <si>
    <t>Kahlotus Elem &amp; High</t>
  </si>
  <si>
    <t>Moses Lake School District</t>
  </si>
  <si>
    <t>Moses Lake High School</t>
  </si>
  <si>
    <t>North Kitsap High School</t>
  </si>
  <si>
    <t>Mossyrock School District</t>
  </si>
  <si>
    <t>Mossyrock Jr./Sr. High School</t>
  </si>
  <si>
    <t>Shelton High School</t>
  </si>
  <si>
    <t>Wilson</t>
  </si>
  <si>
    <t>Sumner School District</t>
  </si>
  <si>
    <t>Sumner High School</t>
  </si>
  <si>
    <t>Bethel Middle School</t>
  </si>
  <si>
    <t>Shaw Middle School</t>
  </si>
  <si>
    <t>CASHMERE SCHOOL DISTRICT</t>
  </si>
  <si>
    <t>CASHMERE HIGH SCHOOL</t>
  </si>
  <si>
    <t>Connell High School</t>
  </si>
  <si>
    <t>Warden School District</t>
  </si>
  <si>
    <t>Warden High School</t>
  </si>
  <si>
    <t>Chimacum High School</t>
  </si>
  <si>
    <t>Ingraham High School</t>
  </si>
  <si>
    <t>Mount Rainier High School</t>
  </si>
  <si>
    <t>Sammamish Senior High</t>
  </si>
  <si>
    <t>Westhill Elementary</t>
  </si>
  <si>
    <t>Wilbur School District</t>
  </si>
  <si>
    <t>Wilbur Secondary School</t>
  </si>
  <si>
    <t>Cowlitz County Youth Services Center</t>
  </si>
  <si>
    <t>Mountlake Terrace High School</t>
  </si>
  <si>
    <t>Colville Senior High School</t>
  </si>
  <si>
    <t>Mary Walker School District</t>
  </si>
  <si>
    <t>Mary Walker High School</t>
  </si>
  <si>
    <t>Harrison Middle School</t>
  </si>
  <si>
    <t>Granger School District</t>
  </si>
  <si>
    <t>Granger High School</t>
  </si>
  <si>
    <t>Stevens Middle School</t>
  </si>
  <si>
    <t>Rainier Beach High School</t>
  </si>
  <si>
    <t>Enumclaw School District</t>
  </si>
  <si>
    <t>Enumclaw Sr High School</t>
  </si>
  <si>
    <t>Shoreline School District</t>
  </si>
  <si>
    <t>Shorecrest High School</t>
  </si>
  <si>
    <t>Kenmore Middle School</t>
  </si>
  <si>
    <t>Martin Hall Detention Ctr</t>
  </si>
  <si>
    <t>Tumwater High School</t>
  </si>
  <si>
    <t>Skagit County Detention Center</t>
  </si>
  <si>
    <t>Colfax School District</t>
  </si>
  <si>
    <t>Colfax High School</t>
  </si>
  <si>
    <t>Eastmont Junior High</t>
  </si>
  <si>
    <t>Wishkah Valley School District</t>
  </si>
  <si>
    <t>Wishkah Valley Elementary/High School</t>
  </si>
  <si>
    <t>Issaquah High School</t>
  </si>
  <si>
    <t>Woodinville Community Center</t>
  </si>
  <si>
    <t>Mt Tahoma</t>
  </si>
  <si>
    <t>Cascade High School</t>
  </si>
  <si>
    <t>Ferris High School</t>
  </si>
  <si>
    <t>University High School</t>
  </si>
  <si>
    <t>Liberty School District</t>
  </si>
  <si>
    <t>Liberty High School</t>
  </si>
  <si>
    <t>Whatcom Co Detention Center</t>
  </si>
  <si>
    <t>Columbia River High</t>
  </si>
  <si>
    <t>Aylen Jr High</t>
  </si>
  <si>
    <t>Lakes High School</t>
  </si>
  <si>
    <t>Meadowdale High School</t>
  </si>
  <si>
    <t>Wahkiakum High School</t>
  </si>
  <si>
    <t>Walla Walla High School</t>
  </si>
  <si>
    <t>Aberdeen School District</t>
  </si>
  <si>
    <t>J M Weatherwax High School</t>
  </si>
  <si>
    <t>Nathan Hale High School</t>
  </si>
  <si>
    <t>Kitsap Co Detention Ctr</t>
  </si>
  <si>
    <t>Newport Senior High School</t>
  </si>
  <si>
    <t>Inglemoor HS</t>
  </si>
  <si>
    <t>Tyee High School</t>
  </si>
  <si>
    <t>Interagency Detention School</t>
  </si>
  <si>
    <t>Columbia (Stevens) School District</t>
  </si>
  <si>
    <t>Columbia High And Elementary</t>
  </si>
  <si>
    <t>Tenino School District</t>
  </si>
  <si>
    <t>Tenino High School</t>
  </si>
  <si>
    <t>Richland School District</t>
  </si>
  <si>
    <t>Richland High School</t>
  </si>
  <si>
    <t>Royal School District</t>
  </si>
  <si>
    <t>Royal High School</t>
  </si>
  <si>
    <t>International School</t>
  </si>
  <si>
    <t>Cedarcrest High School</t>
  </si>
  <si>
    <t>Spokane Juvenile Detention School</t>
  </si>
  <si>
    <t>Redmond High School</t>
  </si>
  <si>
    <t>Woodland High School</t>
  </si>
  <si>
    <t>Raisbeck Aviation High School</t>
  </si>
  <si>
    <t>Vancouver Home Connection</t>
  </si>
  <si>
    <t>Cascade School District</t>
  </si>
  <si>
    <t>Echo Glen School</t>
  </si>
  <si>
    <t>Prescott School District</t>
  </si>
  <si>
    <t>Prescott Jr Sr High</t>
  </si>
  <si>
    <t>Sehome High School</t>
  </si>
  <si>
    <t>Republic School District</t>
  </si>
  <si>
    <t>Republic Senior High School</t>
  </si>
  <si>
    <t>Taholah School District</t>
  </si>
  <si>
    <t>Taholah High School</t>
  </si>
  <si>
    <t>Thomas Jefferson High School</t>
  </si>
  <si>
    <t>Interlake Senior High School</t>
  </si>
  <si>
    <t>Winlock School District</t>
  </si>
  <si>
    <t>Winlock Senior High</t>
  </si>
  <si>
    <t>Naselle-Grays River Valley School District</t>
  </si>
  <si>
    <t>Naselle Youth Camp School</t>
  </si>
  <si>
    <t>Curtis Senior High</t>
  </si>
  <si>
    <t>Cheney High School</t>
  </si>
  <si>
    <t>Hoquiam High School</t>
  </si>
  <si>
    <t>Sacajawea Middle School</t>
  </si>
  <si>
    <t>Hazen Senior High School</t>
  </si>
  <si>
    <t>Kentridge High School</t>
  </si>
  <si>
    <t>Gov John Rogers High School</t>
  </si>
  <si>
    <t>Washington High School</t>
  </si>
  <si>
    <t>Mariner High School</t>
  </si>
  <si>
    <t>Rose Hill Middle School</t>
  </si>
  <si>
    <t>Timberline High School</t>
  </si>
  <si>
    <t>Kamiakin High School</t>
  </si>
  <si>
    <t>Lindbergh Senior High School</t>
  </si>
  <si>
    <t>Ballou Jr High</t>
  </si>
  <si>
    <t>Spanaway Middle School</t>
  </si>
  <si>
    <t>Eisenhower Middle School</t>
  </si>
  <si>
    <t>Lynnwood High School</t>
  </si>
  <si>
    <t>Garry Middle School</t>
  </si>
  <si>
    <t>Decatur High School</t>
  </si>
  <si>
    <t>Juanita High School</t>
  </si>
  <si>
    <t>South Lake High School</t>
  </si>
  <si>
    <t>Secondary Academy for Success</t>
  </si>
  <si>
    <t>Excelsior Youth Center School</t>
  </si>
  <si>
    <t>Mount Vernon Special Ed</t>
  </si>
  <si>
    <t>Hanford High School</t>
  </si>
  <si>
    <t>Scriber Lake High School</t>
  </si>
  <si>
    <t>Emerson High School</t>
  </si>
  <si>
    <t>Harbor High School</t>
  </si>
  <si>
    <t>Nova High School</t>
  </si>
  <si>
    <t>Foss</t>
  </si>
  <si>
    <t>Lakewood School District</t>
  </si>
  <si>
    <t>Lakewood Middle School</t>
  </si>
  <si>
    <t>Discovery</t>
  </si>
  <si>
    <t>New Horizons High School</t>
  </si>
  <si>
    <t>Mica Peak High School</t>
  </si>
  <si>
    <t>Shorewood High School</t>
  </si>
  <si>
    <t>Kamiakin Middle School</t>
  </si>
  <si>
    <t>Thurs Co Juv Det/Tumwater West E</t>
  </si>
  <si>
    <t>Lewis and Clark High School</t>
  </si>
  <si>
    <t>Capital High School</t>
  </si>
  <si>
    <t>Liberty Sr High School</t>
  </si>
  <si>
    <t>E B Walker High School</t>
  </si>
  <si>
    <t>High School Re Entry</t>
  </si>
  <si>
    <t>Lincoln High School</t>
  </si>
  <si>
    <t>Benton/Franklin Juvenile Justice Center</t>
  </si>
  <si>
    <t xml:space="preserve">Sno-Isle Skills Center </t>
  </si>
  <si>
    <t>Yakima Valley Technical Skills Center</t>
  </si>
  <si>
    <t>West Sound Technical Skills Center</t>
  </si>
  <si>
    <t>Columbia (Walla Walla) School District</t>
  </si>
  <si>
    <t>Gates Secondary School</t>
  </si>
  <si>
    <t>Gig Harbor High</t>
  </si>
  <si>
    <t>Juvenile Detention Center</t>
  </si>
  <si>
    <t>Stanton Academy</t>
  </si>
  <si>
    <t>Olympic High School</t>
  </si>
  <si>
    <t>Prairie High School</t>
  </si>
  <si>
    <t>Wenatchee Valley Technical Skills Center</t>
  </si>
  <si>
    <t>Oakland High School</t>
  </si>
  <si>
    <t>Chief Leschi Schools(Closed)</t>
  </si>
  <si>
    <t>Tri-Tech Skills Center</t>
  </si>
  <si>
    <t>Deer Park High School</t>
  </si>
  <si>
    <t>Kentwood High School</t>
  </si>
  <si>
    <t>Steilacoom Hist. School District</t>
  </si>
  <si>
    <t>Steilacoom High</t>
  </si>
  <si>
    <t>Sequoia High School</t>
  </si>
  <si>
    <t>Evergreen Middle School</t>
  </si>
  <si>
    <t>South Whidbey High School</t>
  </si>
  <si>
    <t>Spanaway Lake High School</t>
  </si>
  <si>
    <t>Mountain View High School</t>
  </si>
  <si>
    <t>Ferrucci Jr High</t>
  </si>
  <si>
    <t xml:space="preserve">Spokane Area Professional-Technical Skills Center </t>
  </si>
  <si>
    <t>Lynden High School</t>
  </si>
  <si>
    <t>Cascadia Technical Academy Skills Center</t>
  </si>
  <si>
    <t>Lakewood High School</t>
  </si>
  <si>
    <t>Woodinville HS</t>
  </si>
  <si>
    <t>Ilwaco High School</t>
  </si>
  <si>
    <t>New Market Skills Center</t>
  </si>
  <si>
    <t>Riverside High School</t>
  </si>
  <si>
    <t>WA State Center for Childhood Deafness and Hearing Loss</t>
  </si>
  <si>
    <t>Washington State School for the Deaf</t>
  </si>
  <si>
    <t>ACES High School</t>
  </si>
  <si>
    <t>Wahluke High School</t>
  </si>
  <si>
    <t>Lake Chelan School District</t>
  </si>
  <si>
    <t>Chelan High School</t>
  </si>
  <si>
    <t>AIM High School</t>
  </si>
  <si>
    <t>Grays Harbor Juvenile Detention</t>
  </si>
  <si>
    <t>Selah Academy Online</t>
  </si>
  <si>
    <t>Sultan Senior High School</t>
  </si>
  <si>
    <t>Paschal Sherman</t>
  </si>
  <si>
    <t>Highlands High School</t>
  </si>
  <si>
    <t>Pearl Street Center</t>
  </si>
  <si>
    <t>Weston High School</t>
  </si>
  <si>
    <t>Choice Middle and High School</t>
  </si>
  <si>
    <t>Rivers Edge High School</t>
  </si>
  <si>
    <t>Fernwood Elementary</t>
  </si>
  <si>
    <t>South Sound High School</t>
  </si>
  <si>
    <t>Rochester High School</t>
  </si>
  <si>
    <t>Nine Mile Falls School District</t>
  </si>
  <si>
    <t>Lakeside High School</t>
  </si>
  <si>
    <t>Oakland Bay Junior High School</t>
  </si>
  <si>
    <t>East Ridge Elementary</t>
  </si>
  <si>
    <t>Frontier Middle School</t>
  </si>
  <si>
    <t>River Ridge High School</t>
  </si>
  <si>
    <t>La Center School District</t>
  </si>
  <si>
    <t>La Center High School</t>
  </si>
  <si>
    <t>Foothills Middle School</t>
  </si>
  <si>
    <t>Kamiak High School</t>
  </si>
  <si>
    <t>Henry M. Jackson High School</t>
  </si>
  <si>
    <t>Eastlake High School</t>
  </si>
  <si>
    <t>Cedar Heights Middle School</t>
  </si>
  <si>
    <t>Doris Stahl Junior High</t>
  </si>
  <si>
    <t>Summit View High School</t>
  </si>
  <si>
    <t>Auburn Riverside High School</t>
  </si>
  <si>
    <t>Southridge High School</t>
  </si>
  <si>
    <t>Mt Spokane High School</t>
  </si>
  <si>
    <t>Kentlake High School</t>
  </si>
  <si>
    <t>Skyline High School</t>
  </si>
  <si>
    <t>A G West Black Hills High School</t>
  </si>
  <si>
    <t>Discovery Middle School</t>
  </si>
  <si>
    <t>Skyview High School</t>
  </si>
  <si>
    <t>Klahowya Secondary</t>
  </si>
  <si>
    <t>Squalicum High School</t>
  </si>
  <si>
    <t>Heritage High School</t>
  </si>
  <si>
    <t>Monroe High School</t>
  </si>
  <si>
    <t>Emerald Ridge High School</t>
  </si>
  <si>
    <t>Highland School District</t>
  </si>
  <si>
    <t>Highland High School</t>
  </si>
  <si>
    <t>Camas School District</t>
  </si>
  <si>
    <t>Camas High School</t>
  </si>
  <si>
    <t>Hockinson School District</t>
  </si>
  <si>
    <t>Hockinson High School</t>
  </si>
  <si>
    <t>White River High School</t>
  </si>
  <si>
    <t>Todd Beamer High School</t>
  </si>
  <si>
    <t>Columbia Junior High School</t>
  </si>
  <si>
    <t>Bonney Lake High School</t>
  </si>
  <si>
    <t>Saratoga School</t>
  </si>
  <si>
    <t>New Market High School</t>
  </si>
  <si>
    <t xml:space="preserve"> General William H. Harrison Preparatory School</t>
  </si>
  <si>
    <t>Big Picture School</t>
  </si>
  <si>
    <t>Graham Kapowsin High School</t>
  </si>
  <si>
    <t>Auburn Mountainview High School</t>
  </si>
  <si>
    <t>Medical Lake Endeavors</t>
  </si>
  <si>
    <t>Sierra Vista Middle School</t>
  </si>
  <si>
    <t>Island Juvenile Detention Education Program</t>
  </si>
  <si>
    <t>Renton Academy</t>
  </si>
  <si>
    <t>Insight School of Washington</t>
  </si>
  <si>
    <t>White Salmon Academy</t>
  </si>
  <si>
    <t>Olympia Regional Learning Academy</t>
  </si>
  <si>
    <t>Crossroads Community School</t>
  </si>
  <si>
    <t>Kingston High School</t>
  </si>
  <si>
    <t>K-12 Ellensburg Learning Center</t>
  </si>
  <si>
    <t>Kent Phoenix Academy</t>
  </si>
  <si>
    <t>Cavelero Mid High School</t>
  </si>
  <si>
    <t>Hayes Freedom High School</t>
  </si>
  <si>
    <t>Phoenix High School</t>
  </si>
  <si>
    <t>Union High School</t>
  </si>
  <si>
    <t>Sky Valley Options</t>
  </si>
  <si>
    <t>Pend Oreille River School</t>
  </si>
  <si>
    <t>Glacier Peak High School</t>
  </si>
  <si>
    <t>Glacier View Junior High</t>
  </si>
  <si>
    <t>Vancouver Virtual Learning Academy</t>
  </si>
  <si>
    <t>Okanogan Outreach Alternative School</t>
  </si>
  <si>
    <t>Yakima Online</t>
  </si>
  <si>
    <t>Shoreline-Monroe High School</t>
  </si>
  <si>
    <t>Career Academy at Truman High School</t>
  </si>
  <si>
    <t>Chiawana Senior High School</t>
  </si>
  <si>
    <t>Three Rivers Home Link</t>
  </si>
  <si>
    <t>Science and Math Institute</t>
  </si>
  <si>
    <t>Crossroads High School</t>
  </si>
  <si>
    <t>Puget Sound High School</t>
  </si>
  <si>
    <t>Cap Sante High School</t>
  </si>
  <si>
    <t>Kettle Falls School District</t>
  </si>
  <si>
    <t>Columbia Virtual Academy - Kettle Falls</t>
  </si>
  <si>
    <t>Cowlitz Prairie Academy</t>
  </si>
  <si>
    <t>Hoquiam Homelink School</t>
  </si>
  <si>
    <t>Special Services</t>
  </si>
  <si>
    <t>Kelso Virtual Academy</t>
  </si>
  <si>
    <t>Washington Virtual Academy Omak Middle School</t>
  </si>
  <si>
    <t>Washington Virtual Academy Omak High School</t>
  </si>
  <si>
    <t>Twin Harbors, A Branch of New Market Skills Center</t>
  </si>
  <si>
    <t>Marysville Pilchuck High School</t>
  </si>
  <si>
    <t>West Valley High School Freshman Campus</t>
  </si>
  <si>
    <t>Valley School District</t>
  </si>
  <si>
    <t>Paideia High School</t>
  </si>
  <si>
    <t>Yakima Satellite Alternative Programs</t>
  </si>
  <si>
    <t>Selkirk School District</t>
  </si>
  <si>
    <t>Selkirk High School</t>
  </si>
  <si>
    <t>Bellevue Big Picture School</t>
  </si>
  <si>
    <t>Pacific Virtual Learning</t>
  </si>
  <si>
    <t>WINDWARD HIGH SCHOOL</t>
  </si>
  <si>
    <t>Lewis River Academy</t>
  </si>
  <si>
    <t>On Track Academy</t>
  </si>
  <si>
    <t>Northport Homelink Program</t>
  </si>
  <si>
    <t>Gateway to College</t>
  </si>
  <si>
    <t>Touchstone</t>
  </si>
  <si>
    <t>Seattle Skills Center</t>
  </si>
  <si>
    <t>Northwest Allprep</t>
  </si>
  <si>
    <t>Ridgeview Group Home</t>
  </si>
  <si>
    <t>Nikola Tesla Science, Technology, Engineering, and Math High School</t>
  </si>
  <si>
    <t>Riverpoint Academy</t>
  </si>
  <si>
    <t>Vancouver iTech Preparatory</t>
  </si>
  <si>
    <t>Brewster Alternative School</t>
  </si>
  <si>
    <t>Columbia Basin Technical Skills Center</t>
  </si>
  <si>
    <t>Individualized Graduation &amp; Degree Program</t>
  </si>
  <si>
    <t>Spokane Valley Tech Skills Center</t>
  </si>
  <si>
    <t>Central Educational Services</t>
  </si>
  <si>
    <t>Talley High School</t>
  </si>
  <si>
    <t>Mabton School District</t>
  </si>
  <si>
    <t>Mabton Jr. Sr. High</t>
  </si>
  <si>
    <t>Clark County Juvenile Detention School</t>
  </si>
  <si>
    <t>Oakridge Group Home</t>
  </si>
  <si>
    <t>The Community School</t>
  </si>
  <si>
    <t>Washington Military Department</t>
  </si>
  <si>
    <t>Washington Youth Academy</t>
  </si>
  <si>
    <t>ESD 113 acting as a school district</t>
  </si>
  <si>
    <t>ESD 113 Consortium Reengagement Program</t>
  </si>
  <si>
    <t>Open Doors at LWIT</t>
  </si>
  <si>
    <t>Fresh Start</t>
  </si>
  <si>
    <t>Henrietta Lacks Health and Bioscience High School</t>
  </si>
  <si>
    <t>Discovery High School</t>
  </si>
  <si>
    <t>Open Doors Re-Engagement</t>
  </si>
  <si>
    <t>Suquamish Tribal Education Department</t>
  </si>
  <si>
    <t>Chief Kitsap Academy</t>
  </si>
  <si>
    <t>Puyallup Open Doors/POD</t>
  </si>
  <si>
    <t>Skill Source Reingagement Program</t>
  </si>
  <si>
    <t>Career Education Options Reengagement Program</t>
  </si>
  <si>
    <t>La Center Home School Academy</t>
  </si>
  <si>
    <t>CVSD Open Doors Programs</t>
  </si>
  <si>
    <t>Everett Reengagement Academy</t>
  </si>
  <si>
    <t>Northshore Online Reengagement Program</t>
  </si>
  <si>
    <t>ESD New Beginnings</t>
  </si>
  <si>
    <t>Data used</t>
  </si>
  <si>
    <t>Students Enrolled at any point during the 17-18 school year</t>
  </si>
  <si>
    <t>CIHS - Provided by ERDC</t>
  </si>
  <si>
    <t>Cambridge - Provided by OSSI Staff</t>
  </si>
  <si>
    <t>AP/IB - Provided by SI</t>
  </si>
  <si>
    <t>CTE - pulled from Student Grade History as of 8/20</t>
  </si>
  <si>
    <t>Business Rules:</t>
  </si>
  <si>
    <t>Students attempted an IB/AP Exam</t>
  </si>
  <si>
    <t>Students completing a CTE course with a C or better (CR, P, S count as C or better)</t>
  </si>
  <si>
    <t>Students completing a CIHS course</t>
  </si>
  <si>
    <t>Students completing a Cambridge Course</t>
  </si>
  <si>
    <t>If a student meets any of the above criteria, they are counted once. Students completing multiple criteria still get counted once.</t>
  </si>
  <si>
    <t>If a student qualifies for FRL and meets an above criteria, they count as 1.25</t>
  </si>
  <si>
    <t>Student gets counted at all schools they are enrolled at during the school year.</t>
  </si>
  <si>
    <t>Full R Code:</t>
  </si>
  <si>
    <t>library(RODBC)</t>
  </si>
  <si>
    <t>library(data.table)</t>
  </si>
  <si>
    <t>library(tidyverse)</t>
  </si>
  <si>
    <t>library(stringr)</t>
  </si>
  <si>
    <t>tableau&lt;-odbcDriverConnect('driver={SQL Server};</t>
  </si>
  <si>
    <t xml:space="preserve">                           server=dev-tabsql01;</t>
  </si>
  <si>
    <t xml:space="preserve">                           database=SI;</t>
  </si>
  <si>
    <t xml:space="preserve">                           trusted_connection=TRUE')</t>
  </si>
  <si>
    <t>sql12&lt;-odbcDriverConnect('driver={SQL Server};</t>
  </si>
  <si>
    <t xml:space="preserve">                           server=dev-sql12;</t>
  </si>
  <si>
    <t xml:space="preserve">                           database=ap_ib;</t>
  </si>
  <si>
    <t xml:space="preserve">enr&lt;-sqlQuery(tableau,"  select schoolyear,schoolOrganizationId,ssid,max(case when FRL='FRL' then 1 else 0 end) as FRL </t>
  </si>
  <si>
    <t xml:space="preserve">  from enrollment where schoolyear=2018</t>
  </si>
  <si>
    <t xml:space="preserve">              group by schoolyear,schoolOrganizationId,ssid")</t>
  </si>
  <si>
    <t>cihs&lt;-fread('\\\\srv-file05\\research2\\Data Requests\\Dual Credit\\2019\\Dual Credit Incentive Award\\CIHS_DualCredit_2018.txt',integer64 ='numeric' ) %&gt;%</t>
  </si>
  <si>
    <t xml:space="preserve">  select(ssid=SSID) %&gt;% </t>
  </si>
  <si>
    <t xml:space="preserve">  distinct() %&gt;%</t>
  </si>
  <si>
    <t xml:space="preserve">  mutate(CIHS=1)</t>
  </si>
  <si>
    <t>AP&lt;-sqlQuery(sql12,"Select * from [AP_IB].[dbo].[2018SYAP_matchedData]") %&gt;%</t>
  </si>
  <si>
    <t xml:space="preserve">  select(ssid=SSID) %&gt;%</t>
  </si>
  <si>
    <t xml:space="preserve">  distinct() %&gt;% </t>
  </si>
  <si>
    <t xml:space="preserve">  mutate(AP=1)</t>
  </si>
  <si>
    <t>IB&lt;-sqlQuery(sql12,"Select * from zztop_IBMatchComplete_20180816") %&gt;%</t>
  </si>
  <si>
    <t xml:space="preserve">  select(ssid=ospiSSID) %&gt;%</t>
  </si>
  <si>
    <t xml:space="preserve">  mutate(IB=1)</t>
  </si>
  <si>
    <t xml:space="preserve">CTE&lt;-sqlQuery(tableau,"select distinct ssid,1 as CTE </t>
  </si>
  <si>
    <t xml:space="preserve">                        from StudentGradeHistoryExtract</t>
  </si>
  <si>
    <t xml:space="preserve">                        where schoolyear=2018</t>
  </si>
  <si>
    <t xml:space="preserve">                        and courseDesignationCode like '%T%'</t>
  </si>
  <si>
    <t xml:space="preserve">                        and rtrim(ltrim(letterGrade_original)) in ('C','C+','B-','B','B+','A-','A','A+')")</t>
  </si>
  <si>
    <t>final&lt;-enr %&gt;%</t>
  </si>
  <si>
    <t xml:space="preserve">  left_join(AP) %&gt;%</t>
  </si>
  <si>
    <t xml:space="preserve">  left_join(IB) %&gt;% </t>
  </si>
  <si>
    <t xml:space="preserve">  left_join(cihs) %&gt;% </t>
  </si>
  <si>
    <t xml:space="preserve">  left_join(CTE) %&gt;%</t>
  </si>
  <si>
    <t xml:space="preserve">  mutate(FRL=ifelse(FRL==1,.25,0)) %&gt;% </t>
  </si>
  <si>
    <t xml:space="preserve">  mutate(anyDC=ifelse(!is.na(AP) | </t>
  </si>
  <si>
    <t xml:space="preserve">                          !is.na(IB) |</t>
  </si>
  <si>
    <t xml:space="preserve">                          !is.na(CIHS) |</t>
  </si>
  <si>
    <t xml:space="preserve">                          !is.na(CTE),1+FRL,0)) %&gt;%</t>
  </si>
  <si>
    <t xml:space="preserve">  filter(anyDC&gt;0) %&gt;%</t>
  </si>
  <si>
    <t xml:space="preserve">  group_by(schoolyear,schoolOrganizatfinalionId) %&gt;%</t>
  </si>
  <si>
    <t xml:space="preserve">  summarise(AP=max(AP,na.rm=T),</t>
  </si>
  <si>
    <t xml:space="preserve">            IB=max(IB,na.rm=T),</t>
  </si>
  <si>
    <t xml:space="preserve">            CIHS=max(CIHS,na.rm=T),</t>
  </si>
  <si>
    <t xml:space="preserve">            CTE=max(CTE,na.rm=T),</t>
  </si>
  <si>
    <t xml:space="preserve">            anyDCwithFRL=sum(anyDC))</t>
  </si>
  <si>
    <t>directory&lt;-sqlQuery(tableau,"Select * from sharedospi.dbo.masterdirectory")</t>
  </si>
  <si>
    <t xml:space="preserve">full&lt;-directory %&gt;% </t>
  </si>
  <si>
    <t xml:space="preserve">  select(DistrictCode,Districtname,SchoolCode,SchoolName,schoolorganizationid) %&gt;% </t>
  </si>
  <si>
    <t xml:space="preserve">  left_join(final,by=c('schoolorganizationid'='schoolOrganizationId')) %&gt;%</t>
  </si>
  <si>
    <t xml:space="preserve">  filter(!is.na(schoolyear)) %&gt;%</t>
  </si>
  <si>
    <t xml:space="preserve">  mutate(Cambridge='N') %&gt;%</t>
  </si>
  <si>
    <t xml:space="preserve">  select(schoolyear,DistrictCode,Districtname,SchoolCode,SchoolName,AP,IB,CIHS,CTE,Cambridge,anyDCwithFRL) %&gt;%</t>
  </si>
  <si>
    <t xml:space="preserve">  ##Federal Way High School had 157 low income students complete a cambridge course. Those counts are getting added</t>
  </si>
  <si>
    <t xml:space="preserve">  ##to the total for Federal Way HS (2417)</t>
  </si>
  <si>
    <t xml:space="preserve">  mutate(Cambridge=ifelse(SchoolCode==2417,'Y','N')) %&gt;%</t>
  </si>
  <si>
    <t xml:space="preserve">  mutate(anyDCwithFRL=ifelse(SchoolCode==2417,anyDCwithFRL+(157+(157*.25)),anyDCwithFRL)) %&gt;%  </t>
  </si>
  <si>
    <t xml:space="preserve">  mutate(AP=ifelse(AP==1,'Y','N'),</t>
  </si>
  <si>
    <t xml:space="preserve">         IB=ifelse(IB==1,'Y','N'),</t>
  </si>
  <si>
    <t xml:space="preserve">         CIHS=ifelse(CIHS==1,'Y','N'),</t>
  </si>
  <si>
    <t xml:space="preserve">         CTE=ifelse(CTE==1,'Y','N'),</t>
  </si>
  <si>
    <t xml:space="preserve">         Cambridge)</t>
  </si>
  <si>
    <t>fwrite(full,'\\\\srv-file05\\research2\\Data Requests\\Dual Credit\\2019\\Dual Credit Incentive Award\\DualCreditIncentiveAward.csv')</t>
  </si>
  <si>
    <t xml:space="preserve"> Pulled by Lance Sisco</t>
  </si>
  <si>
    <t>CCDDD and Name</t>
  </si>
  <si>
    <t>Percent</t>
  </si>
  <si>
    <t>Total Funds</t>
  </si>
  <si>
    <t>Row Labels</t>
  </si>
  <si>
    <t>Grand Total</t>
  </si>
  <si>
    <t>Sum of Total Funds</t>
  </si>
  <si>
    <t>01109 Washtucna School District</t>
  </si>
  <si>
    <t>01147 Othello School District</t>
  </si>
  <si>
    <t>01158 Lind School District</t>
  </si>
  <si>
    <t>01160 Ritzville School District</t>
  </si>
  <si>
    <t>02250 Clarkston School District</t>
  </si>
  <si>
    <t>02420 Asotin-Anatone School District</t>
  </si>
  <si>
    <t>03017 Kennewick School District</t>
  </si>
  <si>
    <t>03052 Kiona-Benton City School District</t>
  </si>
  <si>
    <t>03053 Finley School District</t>
  </si>
  <si>
    <t>03116 Prosser School District</t>
  </si>
  <si>
    <t>03400 Richland School District</t>
  </si>
  <si>
    <t>04019 Manson School District</t>
  </si>
  <si>
    <t>04129 Lake Chelan School District</t>
  </si>
  <si>
    <t>04222 Cashmere School District</t>
  </si>
  <si>
    <t>04228 Cascade School District</t>
  </si>
  <si>
    <t>04246 Wenatchee School District</t>
  </si>
  <si>
    <t>05121 Port Angeles School District</t>
  </si>
  <si>
    <t>05323 Sequim School District</t>
  </si>
  <si>
    <t>05401 Cape Flattery School District</t>
  </si>
  <si>
    <t>05402 Quillayute Valley School District</t>
  </si>
  <si>
    <t>06037 Vancouver School District</t>
  </si>
  <si>
    <t>06098 Hockinson School District</t>
  </si>
  <si>
    <t>06101 La Center School District</t>
  </si>
  <si>
    <t>06112 Washougal School District</t>
  </si>
  <si>
    <t>06114 Evergreen School District (Clark)</t>
  </si>
  <si>
    <t>06117 Camas School District</t>
  </si>
  <si>
    <t>06119 Battle Ground School District</t>
  </si>
  <si>
    <t>06122 Ridgefield School District</t>
  </si>
  <si>
    <t>06801 Esd 112 Acting As A School District</t>
  </si>
  <si>
    <t>07002 Dayton School District</t>
  </si>
  <si>
    <t>08122 Longview School District</t>
  </si>
  <si>
    <t>08130 Toutle Lake School District</t>
  </si>
  <si>
    <t>08401 Castle Rock School District</t>
  </si>
  <si>
    <t>08402 Kalama School District</t>
  </si>
  <si>
    <t>08404 Woodland School District</t>
  </si>
  <si>
    <t>08458 Kelso School District</t>
  </si>
  <si>
    <t>09075 Bridgeport School District</t>
  </si>
  <si>
    <t>09206 Eastmont School District</t>
  </si>
  <si>
    <t>09207 Mansfield School District</t>
  </si>
  <si>
    <t>09209 Waterville School District</t>
  </si>
  <si>
    <t>10050 Curlew School District</t>
  </si>
  <si>
    <t>10070 Inchelium School District</t>
  </si>
  <si>
    <t>10309 Republic School District</t>
  </si>
  <si>
    <t>11001 Pasco School District</t>
  </si>
  <si>
    <t>11051 North Franklin School District</t>
  </si>
  <si>
    <t>11056 Kahlotus School District</t>
  </si>
  <si>
    <t>12110 Pomeroy School District</t>
  </si>
  <si>
    <t>13073 Wahluke School District</t>
  </si>
  <si>
    <t>13144 Quincy School District</t>
  </si>
  <si>
    <t>13146 Warden School District</t>
  </si>
  <si>
    <t>13151 Coulee-Hartline School District</t>
  </si>
  <si>
    <t>13156 Soap Lake School District</t>
  </si>
  <si>
    <t>13160 Royal School District</t>
  </si>
  <si>
    <t>13161 Moses Lake School District</t>
  </si>
  <si>
    <t>13165 Ephrata School District</t>
  </si>
  <si>
    <t>13167 Wilson Creek School District</t>
  </si>
  <si>
    <t>13301 Grand Coulee Dam School District</t>
  </si>
  <si>
    <t>14005 Aberdeen School District</t>
  </si>
  <si>
    <t>14028 Hoquiam School District</t>
  </si>
  <si>
    <t>14064 North Beach School District No. 64</t>
  </si>
  <si>
    <t>14066 Montesano School District</t>
  </si>
  <si>
    <t>14068 Elma School District</t>
  </si>
  <si>
    <t>14077 Taholah School District</t>
  </si>
  <si>
    <t>14097 Lake Quinault School District</t>
  </si>
  <si>
    <t>14117 Wishkah Valley School District</t>
  </si>
  <si>
    <t>14172 Ocosta School District</t>
  </si>
  <si>
    <t>14400 Oakville School District</t>
  </si>
  <si>
    <t>15201 Oak Harbor School District</t>
  </si>
  <si>
    <t>15204 Coupeville School District</t>
  </si>
  <si>
    <t>15206 South Whidbey School District</t>
  </si>
  <si>
    <t>16048 Quilcene School District</t>
  </si>
  <si>
    <t>16049 Chimacum School District</t>
  </si>
  <si>
    <t>16050 Port Townsend School District</t>
  </si>
  <si>
    <t>17001 Seattle School District #1</t>
  </si>
  <si>
    <t>17210 Federal Way School District</t>
  </si>
  <si>
    <t>17216 Enumclaw School District</t>
  </si>
  <si>
    <t>17400 Mercer Island School District</t>
  </si>
  <si>
    <t>17401 Highline School District</t>
  </si>
  <si>
    <t>17402 Vashon Island School District</t>
  </si>
  <si>
    <t>17403 Renton School District</t>
  </si>
  <si>
    <t>17404 Skykomish School District</t>
  </si>
  <si>
    <t>17405 Bellevue School District</t>
  </si>
  <si>
    <t>17406 Tukwila School District</t>
  </si>
  <si>
    <t>17407 Riverview School District</t>
  </si>
  <si>
    <t>17408 Auburn School District</t>
  </si>
  <si>
    <t>17409 Tahoma School District</t>
  </si>
  <si>
    <t>17410 Snoqualmie Valley School District</t>
  </si>
  <si>
    <t>17411 Issaquah School District</t>
  </si>
  <si>
    <t>17412 Shoreline School District</t>
  </si>
  <si>
    <t>17414 Lake Washington School District</t>
  </si>
  <si>
    <t>17415 Kent School District</t>
  </si>
  <si>
    <t>17417 Northshore School District</t>
  </si>
  <si>
    <t>17902 Summit Public School: Sierra</t>
  </si>
  <si>
    <t>17903 Muckleshoot Indian Tribe</t>
  </si>
  <si>
    <t>17905 Summit Public School: Atlas</t>
  </si>
  <si>
    <t>17906 Excel Public Charter School</t>
  </si>
  <si>
    <t>17937 Lake Washington Institute Of Technology</t>
  </si>
  <si>
    <t>18100 Bremerton School District</t>
  </si>
  <si>
    <t>18303 Bainbridge Island School District</t>
  </si>
  <si>
    <t>18400 North Kitsap School District</t>
  </si>
  <si>
    <t>18401 Central Kitsap School District</t>
  </si>
  <si>
    <t>18402 South Kitsap School District</t>
  </si>
  <si>
    <t>18801 Esd 114 Acting As A School District</t>
  </si>
  <si>
    <t>18902 Suquamish Tribal Education Department</t>
  </si>
  <si>
    <t>19400 Thorp School District</t>
  </si>
  <si>
    <t>19401 Ellensburg School District</t>
  </si>
  <si>
    <t>19403 Kittitas School District</t>
  </si>
  <si>
    <t>19404 Cle Elum-Roslyn School District</t>
  </si>
  <si>
    <t>20404 Goldendale School District</t>
  </si>
  <si>
    <t>20405 White Salmon Valley School District</t>
  </si>
  <si>
    <t>20406 Lyle School District</t>
  </si>
  <si>
    <t>21014 Napavine School District</t>
  </si>
  <si>
    <t>21206 Mossyrock School District</t>
  </si>
  <si>
    <t>21214 Morton School District</t>
  </si>
  <si>
    <t>21226 Adna School District</t>
  </si>
  <si>
    <t>21232 Winlock School District</t>
  </si>
  <si>
    <t>21237 Toledo School District</t>
  </si>
  <si>
    <t>21300 Onalaska School District</t>
  </si>
  <si>
    <t>21301 Pe Ell School District</t>
  </si>
  <si>
    <t>21302 Chehalis School District</t>
  </si>
  <si>
    <t>21303 White Pass School District</t>
  </si>
  <si>
    <t>21401 Centralia School District</t>
  </si>
  <si>
    <t>22009 Reardan-Edwall School District</t>
  </si>
  <si>
    <t>22105 Odessa School District</t>
  </si>
  <si>
    <t>22200 Wilbur School District</t>
  </si>
  <si>
    <t>22207 Davenport School District</t>
  </si>
  <si>
    <t>23309 Shelton School District</t>
  </si>
  <si>
    <t>23311 Mary M Knight School District</t>
  </si>
  <si>
    <t>23403 North Mason School District</t>
  </si>
  <si>
    <t>24019 Omak School District</t>
  </si>
  <si>
    <t>24105 Okanogan School District</t>
  </si>
  <si>
    <t>24111 Brewster School District</t>
  </si>
  <si>
    <t>24122 Pateros School District</t>
  </si>
  <si>
    <t>24350 Methow Valley School District</t>
  </si>
  <si>
    <t>24404 Tonasket School District</t>
  </si>
  <si>
    <t>24410 Oroville School District</t>
  </si>
  <si>
    <t>25101 Ocean Beach School District</t>
  </si>
  <si>
    <t>25116 Raymond School District</t>
  </si>
  <si>
    <t>25118 South Bend School District</t>
  </si>
  <si>
    <t>25155 Naselle-Grays River Valley School District</t>
  </si>
  <si>
    <t>25160 Willapa Valley School District</t>
  </si>
  <si>
    <t>26056 Newport School District</t>
  </si>
  <si>
    <t>26059 Cusick School District</t>
  </si>
  <si>
    <t>26070 Selkirk School District</t>
  </si>
  <si>
    <t>27001 Steilacoom Hist. School District</t>
  </si>
  <si>
    <t>27003 Puyallup School District</t>
  </si>
  <si>
    <t>27010 Tacoma School District</t>
  </si>
  <si>
    <t>27083 University Place School District</t>
  </si>
  <si>
    <t>27320 Sumner School District</t>
  </si>
  <si>
    <t>27344 Orting School District</t>
  </si>
  <si>
    <t>27400 Clover Park School District</t>
  </si>
  <si>
    <t>27401 Peninsula School District</t>
  </si>
  <si>
    <t>27402 Franklin Pierce School District</t>
  </si>
  <si>
    <t>27403 Bethel School District</t>
  </si>
  <si>
    <t>27404 Eatonville School District</t>
  </si>
  <si>
    <t>27416 White River School District</t>
  </si>
  <si>
    <t>27417 Fife School District</t>
  </si>
  <si>
    <t>27905 Summit Public School: Olympus</t>
  </si>
  <si>
    <t>27931 Bates Technical College</t>
  </si>
  <si>
    <t>27932 Clover Park Technical College</t>
  </si>
  <si>
    <t>28137 Orcas Island School District</t>
  </si>
  <si>
    <t>28144 Lopez School District</t>
  </si>
  <si>
    <t>28149 San Juan Island School District</t>
  </si>
  <si>
    <t>29011 Concrete School District</t>
  </si>
  <si>
    <t>29100 Burlington-Edison School District</t>
  </si>
  <si>
    <t>29101 Sedro-Woolley School District</t>
  </si>
  <si>
    <t>29103 Anacortes School District</t>
  </si>
  <si>
    <t>29311 La Conner School District</t>
  </si>
  <si>
    <t>29320 Mount Vernon School District</t>
  </si>
  <si>
    <t>29801 Esd 189 Acting As A School District</t>
  </si>
  <si>
    <t>30303 Stevenson-Carson School District</t>
  </si>
  <si>
    <t>31002 Everett School District</t>
  </si>
  <si>
    <t>31004 Lake Stevens School District</t>
  </si>
  <si>
    <t>31006 Mukilteo School District</t>
  </si>
  <si>
    <t>31015 Edmonds School District</t>
  </si>
  <si>
    <t>31016 Arlington School District</t>
  </si>
  <si>
    <t>31025 Marysville School District</t>
  </si>
  <si>
    <t>31103 Monroe School District</t>
  </si>
  <si>
    <t>31201 Snohomish School District</t>
  </si>
  <si>
    <t>31306 Lakewood School District</t>
  </si>
  <si>
    <t>31311 Sultan School District</t>
  </si>
  <si>
    <t>31330 Darrington School District</t>
  </si>
  <si>
    <t>31332 Granite Falls School District</t>
  </si>
  <si>
    <t>31401 Stanwood-Camano School District</t>
  </si>
  <si>
    <t>32081 Spokane School District</t>
  </si>
  <si>
    <t>32325 Nine Mile Falls School District</t>
  </si>
  <si>
    <t>32326 Medical Lake School District</t>
  </si>
  <si>
    <t>32354 Mead School District</t>
  </si>
  <si>
    <t>32356 Central Valley School District</t>
  </si>
  <si>
    <t>32358 Freeman School District</t>
  </si>
  <si>
    <t>32360 Cheney School District</t>
  </si>
  <si>
    <t>32361 East Valley School District (Spokane)</t>
  </si>
  <si>
    <t>32362 Liberty School District</t>
  </si>
  <si>
    <t>32363 West Valley School District (Spokane)</t>
  </si>
  <si>
    <t>32414 Deer Park School District</t>
  </si>
  <si>
    <t>32416 Riverside School District</t>
  </si>
  <si>
    <t>32801 Esd 101 Acting As A School District</t>
  </si>
  <si>
    <t>33036 Chewelah School District</t>
  </si>
  <si>
    <t>33049 Wellpinit School District #49</t>
  </si>
  <si>
    <t>33070 Valley School District</t>
  </si>
  <si>
    <t>33115 Colville School District</t>
  </si>
  <si>
    <t>33206 Columbia (Stevens) School District</t>
  </si>
  <si>
    <t>33207 Mary Walker School District</t>
  </si>
  <si>
    <t>33211 Northport School District</t>
  </si>
  <si>
    <t>33212 Kettle Falls School District</t>
  </si>
  <si>
    <t>34002 Yelm School District</t>
  </si>
  <si>
    <t>34003 North Thurston Public Schools</t>
  </si>
  <si>
    <t>34033 Tumwater School District</t>
  </si>
  <si>
    <t>34111 Olympia School District</t>
  </si>
  <si>
    <t>34307 Rainier School District</t>
  </si>
  <si>
    <t>34401 Rochester School District</t>
  </si>
  <si>
    <t>34402 Tenino School District</t>
  </si>
  <si>
    <t>34801 Esd 113 Acting As A School District</t>
  </si>
  <si>
    <t>34975 Wa State Center For Childhood Deafness And Hearing Loss</t>
  </si>
  <si>
    <t>34979 Washington Military Department</t>
  </si>
  <si>
    <t>35200 Wahkiakum School District</t>
  </si>
  <si>
    <t>36140 Walla Walla Public Schools</t>
  </si>
  <si>
    <t>36250 College Place School District</t>
  </si>
  <si>
    <t>36300 Touchet School District</t>
  </si>
  <si>
    <t>36400 Columbia (Walla Walla) School District</t>
  </si>
  <si>
    <t>36401 Waitsburg School District</t>
  </si>
  <si>
    <t>36402 Prescott School District</t>
  </si>
  <si>
    <t>37501 Bellingham School District</t>
  </si>
  <si>
    <t>37502 Ferndale School District</t>
  </si>
  <si>
    <t>37503 Blaine School District</t>
  </si>
  <si>
    <t>37504 Lynden School District</t>
  </si>
  <si>
    <t>37505 Meridian School District</t>
  </si>
  <si>
    <t>37506 Nooksack Valley School District</t>
  </si>
  <si>
    <t>37507 Mount Baker School District</t>
  </si>
  <si>
    <t>38267 Pullman School District</t>
  </si>
  <si>
    <t>38300 Colfax School District</t>
  </si>
  <si>
    <t>38301 Palouse School District</t>
  </si>
  <si>
    <t>38302 Garfield School District</t>
  </si>
  <si>
    <t>38306 Colton School District</t>
  </si>
  <si>
    <t>38320 Rosalia School District</t>
  </si>
  <si>
    <t>38322 St. John School District</t>
  </si>
  <si>
    <t>38324 Oakesdale School District</t>
  </si>
  <si>
    <t>39003 Naches Valley School District</t>
  </si>
  <si>
    <t>39007 Yakima School District</t>
  </si>
  <si>
    <t>39090 East Valley School District (Yakima)</t>
  </si>
  <si>
    <t>39119 Selah School District</t>
  </si>
  <si>
    <t>39120 Mabton School District</t>
  </si>
  <si>
    <t>39200 Grandview School District</t>
  </si>
  <si>
    <t>39201 Sunnyside School District</t>
  </si>
  <si>
    <t>39202 Toppenish School District</t>
  </si>
  <si>
    <t>39203 Highland School District</t>
  </si>
  <si>
    <t>39204 Granger School District</t>
  </si>
  <si>
    <t>39205 Zillah School District</t>
  </si>
  <si>
    <t>39207 Wapato School District</t>
  </si>
  <si>
    <t>39208 West Valley School District (Yakima)</t>
  </si>
  <si>
    <t>39209 Mount Adams School District</t>
  </si>
  <si>
    <t>Apportionment Upload Data for Current Year</t>
  </si>
  <si>
    <t>Apportionment Upload Data for Prior Year</t>
  </si>
  <si>
    <t>Revenue Code 415801</t>
  </si>
  <si>
    <t>CCDDD</t>
  </si>
  <si>
    <t>01109</t>
  </si>
  <si>
    <t>01147</t>
  </si>
  <si>
    <t>01160</t>
  </si>
  <si>
    <t>02250</t>
  </si>
  <si>
    <t>03017</t>
  </si>
  <si>
    <t>03052</t>
  </si>
  <si>
    <t>03053</t>
  </si>
  <si>
    <t>03116</t>
  </si>
  <si>
    <t>03400</t>
  </si>
  <si>
    <t>04019</t>
  </si>
  <si>
    <t>04129</t>
  </si>
  <si>
    <t>04222</t>
  </si>
  <si>
    <t>04228</t>
  </si>
  <si>
    <t>04246</t>
  </si>
  <si>
    <t>05121</t>
  </si>
  <si>
    <t>05323</t>
  </si>
  <si>
    <t>05401</t>
  </si>
  <si>
    <t>05402</t>
  </si>
  <si>
    <t>06037</t>
  </si>
  <si>
    <t>06098</t>
  </si>
  <si>
    <t>06101</t>
  </si>
  <si>
    <t>06112</t>
  </si>
  <si>
    <t>06114</t>
  </si>
  <si>
    <t>06117</t>
  </si>
  <si>
    <t>06119</t>
  </si>
  <si>
    <t>06122</t>
  </si>
  <si>
    <t>06801</t>
  </si>
  <si>
    <t>07002</t>
  </si>
  <si>
    <t>08122</t>
  </si>
  <si>
    <t>08130</t>
  </si>
  <si>
    <t>08401</t>
  </si>
  <si>
    <t>08402</t>
  </si>
  <si>
    <t>08404</t>
  </si>
  <si>
    <t>08458</t>
  </si>
  <si>
    <t>09075</t>
  </si>
  <si>
    <t>09206</t>
  </si>
  <si>
    <t>09207</t>
  </si>
  <si>
    <t>09209</t>
  </si>
  <si>
    <t>10050</t>
  </si>
  <si>
    <t>10309</t>
  </si>
  <si>
    <t>11001</t>
  </si>
  <si>
    <t>11051</t>
  </si>
  <si>
    <t>11056</t>
  </si>
  <si>
    <t>12110</t>
  </si>
  <si>
    <t>13073</t>
  </si>
  <si>
    <t>13144</t>
  </si>
  <si>
    <t>13146</t>
  </si>
  <si>
    <t>13151</t>
  </si>
  <si>
    <t>13156</t>
  </si>
  <si>
    <t>13160</t>
  </si>
  <si>
    <t>13161</t>
  </si>
  <si>
    <t>13165</t>
  </si>
  <si>
    <t>13167</t>
  </si>
  <si>
    <t>13301</t>
  </si>
  <si>
    <t>14005</t>
  </si>
  <si>
    <t>14028</t>
  </si>
  <si>
    <t>14064</t>
  </si>
  <si>
    <t>14066</t>
  </si>
  <si>
    <t>14068</t>
  </si>
  <si>
    <t>14172</t>
  </si>
  <si>
    <t>15201</t>
  </si>
  <si>
    <t>15204</t>
  </si>
  <si>
    <t>15206</t>
  </si>
  <si>
    <t>16048</t>
  </si>
  <si>
    <t>16049</t>
  </si>
  <si>
    <t>16050</t>
  </si>
  <si>
    <t>17001</t>
  </si>
  <si>
    <t>17210</t>
  </si>
  <si>
    <t>17216</t>
  </si>
  <si>
    <t>17400</t>
  </si>
  <si>
    <t>17401</t>
  </si>
  <si>
    <t>17402</t>
  </si>
  <si>
    <t>17403</t>
  </si>
  <si>
    <t>17404</t>
  </si>
  <si>
    <t>17405</t>
  </si>
  <si>
    <t>17406</t>
  </si>
  <si>
    <t>17407</t>
  </si>
  <si>
    <t>17408</t>
  </si>
  <si>
    <t>17409</t>
  </si>
  <si>
    <t>17410</t>
  </si>
  <si>
    <t>17411</t>
  </si>
  <si>
    <t>17412</t>
  </si>
  <si>
    <t>17414</t>
  </si>
  <si>
    <t>17415</t>
  </si>
  <si>
    <t>17417</t>
  </si>
  <si>
    <t>17902</t>
  </si>
  <si>
    <t>17937</t>
  </si>
  <si>
    <t>18100</t>
  </si>
  <si>
    <t>18303</t>
  </si>
  <si>
    <t>18400</t>
  </si>
  <si>
    <t>18401</t>
  </si>
  <si>
    <t>18402</t>
  </si>
  <si>
    <t>18801</t>
  </si>
  <si>
    <t>18902</t>
  </si>
  <si>
    <t>19400</t>
  </si>
  <si>
    <t>19401</t>
  </si>
  <si>
    <t>19403</t>
  </si>
  <si>
    <t>19404</t>
  </si>
  <si>
    <t>20404</t>
  </si>
  <si>
    <t>20405</t>
  </si>
  <si>
    <t>21014</t>
  </si>
  <si>
    <t>21214</t>
  </si>
  <si>
    <t>21232</t>
  </si>
  <si>
    <t>21237</t>
  </si>
  <si>
    <t>21300</t>
  </si>
  <si>
    <t>21302</t>
  </si>
  <si>
    <t>21303</t>
  </si>
  <si>
    <t>21401</t>
  </si>
  <si>
    <t>22207</t>
  </si>
  <si>
    <t>23309</t>
  </si>
  <si>
    <t>23311</t>
  </si>
  <si>
    <t>23403</t>
  </si>
  <si>
    <t>24019</t>
  </si>
  <si>
    <t>24105</t>
  </si>
  <si>
    <t>24111</t>
  </si>
  <si>
    <t>24122</t>
  </si>
  <si>
    <t>24350</t>
  </si>
  <si>
    <t>24404</t>
  </si>
  <si>
    <t>24410</t>
  </si>
  <si>
    <t>25101</t>
  </si>
  <si>
    <t>25116</t>
  </si>
  <si>
    <t>25118</t>
  </si>
  <si>
    <t>25155</t>
  </si>
  <si>
    <t>26056</t>
  </si>
  <si>
    <t>26070</t>
  </si>
  <si>
    <t>27001</t>
  </si>
  <si>
    <t>27003</t>
  </si>
  <si>
    <t>27010</t>
  </si>
  <si>
    <t>27083</t>
  </si>
  <si>
    <t>27320</t>
  </si>
  <si>
    <t>27344</t>
  </si>
  <si>
    <t>27400</t>
  </si>
  <si>
    <t>27401</t>
  </si>
  <si>
    <t>27402</t>
  </si>
  <si>
    <t>27403</t>
  </si>
  <si>
    <t>27404</t>
  </si>
  <si>
    <t>27416</t>
  </si>
  <si>
    <t>27417</t>
  </si>
  <si>
    <t>27905</t>
  </si>
  <si>
    <t>27932</t>
  </si>
  <si>
    <t>28137</t>
  </si>
  <si>
    <t>28144</t>
  </si>
  <si>
    <t>28149</t>
  </si>
  <si>
    <t>29011</t>
  </si>
  <si>
    <t>29100</t>
  </si>
  <si>
    <t>29101</t>
  </si>
  <si>
    <t>29103</t>
  </si>
  <si>
    <t>29311</t>
  </si>
  <si>
    <t>29320</t>
  </si>
  <si>
    <t>30303</t>
  </si>
  <si>
    <t>31002</t>
  </si>
  <si>
    <t>31004</t>
  </si>
  <si>
    <t>31006</t>
  </si>
  <si>
    <t>31015</t>
  </si>
  <si>
    <t>31016</t>
  </si>
  <si>
    <t>31025</t>
  </si>
  <si>
    <t>31103</t>
  </si>
  <si>
    <t>31201</t>
  </si>
  <si>
    <t>31306</t>
  </si>
  <si>
    <t>31311</t>
  </si>
  <si>
    <t>31330</t>
  </si>
  <si>
    <t>31332</t>
  </si>
  <si>
    <t>31401</t>
  </si>
  <si>
    <t>32081</t>
  </si>
  <si>
    <t>32325</t>
  </si>
  <si>
    <t>32326</t>
  </si>
  <si>
    <t>32354</t>
  </si>
  <si>
    <t>32356</t>
  </si>
  <si>
    <t>32358</t>
  </si>
  <si>
    <t>32360</t>
  </si>
  <si>
    <t>32361</t>
  </si>
  <si>
    <t>32362</t>
  </si>
  <si>
    <t>32363</t>
  </si>
  <si>
    <t>32414</t>
  </si>
  <si>
    <t>32416</t>
  </si>
  <si>
    <t>32801</t>
  </si>
  <si>
    <t>33036</t>
  </si>
  <si>
    <t>33049</t>
  </si>
  <si>
    <t>33115</t>
  </si>
  <si>
    <t>33207</t>
  </si>
  <si>
    <t>33211</t>
  </si>
  <si>
    <t>33212</t>
  </si>
  <si>
    <t>34002</t>
  </si>
  <si>
    <t>34003</t>
  </si>
  <si>
    <t>34033</t>
  </si>
  <si>
    <t>34111</t>
  </si>
  <si>
    <t>34307</t>
  </si>
  <si>
    <t>34401</t>
  </si>
  <si>
    <t>34402</t>
  </si>
  <si>
    <t>34801</t>
  </si>
  <si>
    <t>34979</t>
  </si>
  <si>
    <t>35200</t>
  </si>
  <si>
    <t>36140</t>
  </si>
  <si>
    <t>36250</t>
  </si>
  <si>
    <t>36300</t>
  </si>
  <si>
    <t>36400</t>
  </si>
  <si>
    <t>36401</t>
  </si>
  <si>
    <t>36402</t>
  </si>
  <si>
    <t>37501</t>
  </si>
  <si>
    <t>37502</t>
  </si>
  <si>
    <t>37503</t>
  </si>
  <si>
    <t>37504</t>
  </si>
  <si>
    <t>37505</t>
  </si>
  <si>
    <t>37506</t>
  </si>
  <si>
    <t>37507</t>
  </si>
  <si>
    <t>38267</t>
  </si>
  <si>
    <t>38300</t>
  </si>
  <si>
    <t>38306</t>
  </si>
  <si>
    <t>38320</t>
  </si>
  <si>
    <t>38324</t>
  </si>
  <si>
    <t>39003</t>
  </si>
  <si>
    <t>39007</t>
  </si>
  <si>
    <t>39090</t>
  </si>
  <si>
    <t>39119</t>
  </si>
  <si>
    <t>39120</t>
  </si>
  <si>
    <t>39200</t>
  </si>
  <si>
    <t>39201</t>
  </si>
  <si>
    <t>39202</t>
  </si>
  <si>
    <t>39203</t>
  </si>
  <si>
    <t>39204</t>
  </si>
  <si>
    <t>39205</t>
  </si>
  <si>
    <t>39207</t>
  </si>
  <si>
    <t>39208</t>
  </si>
  <si>
    <t>39209</t>
  </si>
  <si>
    <t>01158</t>
  </si>
  <si>
    <t>02420</t>
  </si>
  <si>
    <t>10070</t>
  </si>
  <si>
    <t>14077</t>
  </si>
  <si>
    <t>14097</t>
  </si>
  <si>
    <t>14117</t>
  </si>
  <si>
    <t>14400</t>
  </si>
  <si>
    <t>17903</t>
  </si>
  <si>
    <t>17905</t>
  </si>
  <si>
    <t>17906</t>
  </si>
  <si>
    <t>20406</t>
  </si>
  <si>
    <t>21206</t>
  </si>
  <si>
    <t>21226</t>
  </si>
  <si>
    <t>21301</t>
  </si>
  <si>
    <t>22009</t>
  </si>
  <si>
    <t>22105</t>
  </si>
  <si>
    <t>22200</t>
  </si>
  <si>
    <t>25160</t>
  </si>
  <si>
    <t>26059</t>
  </si>
  <si>
    <t>27931</t>
  </si>
  <si>
    <t>29801</t>
  </si>
  <si>
    <t>33070</t>
  </si>
  <si>
    <t>33206</t>
  </si>
  <si>
    <t>34975</t>
  </si>
  <si>
    <t>38301</t>
  </si>
  <si>
    <t>38302</t>
  </si>
  <si>
    <t>38322</t>
  </si>
  <si>
    <t>This funding is intended to be spent by the high school that generated the funding and can be used to support the high school's dual credit costs to include teacher training, curriculum, technology, exam and textbook fees, and transportation for Running Start students.</t>
  </si>
  <si>
    <t>·</t>
  </si>
  <si>
    <t>1.  earned a score of three or higher on an AP exam;</t>
  </si>
  <si>
    <t>2.  earned a score of four or higher on an IB exam;</t>
  </si>
  <si>
    <t>3.  successfully completed a Cambridge Advanced International Certificate of Education exam;</t>
  </si>
  <si>
    <t>4.  qualified to earn college credit through a College in the High School course; or</t>
  </si>
  <si>
    <t>5.  qualified to earn college credit through a Tech Prep course.</t>
  </si>
  <si>
    <t>Enrollment in Running Start was not factor to determine a high school's percentage for the Academic Acceleration Incentive award.</t>
  </si>
  <si>
    <t>Online dual credit courses count as being offered by the high school if the high school offered them at no charge to the student.</t>
  </si>
  <si>
    <t>Each student is counted only once per school within each dual credit type, even if they received multiple credits within one course type. For example, a student who earned a 3+ in multiple AP exams at the same school would be counted once for that school.</t>
  </si>
  <si>
    <t>If the student is considered low-income, they are counted as 1.25 instead of 1.</t>
  </si>
  <si>
    <t>A percentage is then assigned to each school.</t>
  </si>
  <si>
    <t>The total Academic Acceleraton Incentive allocation is distributed using that percentage.</t>
  </si>
  <si>
    <t xml:space="preserve"> 2018-19 Academic Acceleration Incentive Awards</t>
  </si>
  <si>
    <t>The spreadsheet labeled "Academic Accel Incentive Award" provides the 2018-19 Academic Acceleration Incentive amount awarded to high schools.</t>
  </si>
  <si>
    <t>The 2018-19 allocation of Academic Acceleration Incentive funding will be paid in the school district's August 2019 apportionment under Revenue code 415801.</t>
  </si>
  <si>
    <t>The appropriated funds were allocated based on a high school's dual credit offerings in specific courses offered by a high school for the 2017-18 school year and as reported in CEDARS. The following method was used to calculate a high school percentage for the Academic Acceleration Incentive awards:</t>
  </si>
  <si>
    <t>Students who EARNED dual credit in 2017-18 in the following dual credit programs: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</si>
</sst>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2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scheme val="minor"/>
    </font>
    <font>
      <b/>
      <sz val="14"/>
      <color theme="1"/>
      <name val="Calibri"/>
      <family val="2"/>
      <scheme val="minor"/>
    </font>
    <font>
      <sz val="11"/>
      <name val="Calibri"/>
      <family val="2"/>
      <scheme val="minor"/>
    </font>
    <font>
      <sz val="11"/>
      <name val="Symbol"/>
      <family val="1"/>
      <charset val="2"/>
    </font>
    <font>
      <sz val="11"/>
      <color rgb="FFC00000"/>
      <name val="Calibri"/>
      <family val="2"/>
      <scheme val="minor"/>
    </font>
    <font>
      <sz val="11"/>
      <color rgb="FFC00000"/>
      <name val="Symbol"/>
      <family val="1"/>
      <charset val="2"/>
    </font>
    <font>
      <i/>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bgColor theme="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theme="4"/>
      </top>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8" fillId="0" borderId="0"/>
  </cellStyleXfs>
  <cellXfs count="41">
    <xf numFmtId="0" fontId="0" fillId="0" borderId="0" xfId="0"/>
    <xf numFmtId="14" fontId="0" fillId="0" borderId="0" xfId="0" applyNumberFormat="1"/>
    <xf numFmtId="0" fontId="16" fillId="33" borderId="10" xfId="0" applyFont="1" applyFill="1" applyBorder="1"/>
    <xf numFmtId="43" fontId="0" fillId="0" borderId="0" xfId="42" applyNumberFormat="1" applyFont="1"/>
    <xf numFmtId="10" fontId="1" fillId="0" borderId="0" xfId="43" applyNumberFormat="1" applyFont="1" applyBorder="1"/>
    <xf numFmtId="43" fontId="0" fillId="0" borderId="0" xfId="42" applyFont="1"/>
    <xf numFmtId="43" fontId="0" fillId="0" borderId="0" xfId="0" applyNumberFormat="1"/>
    <xf numFmtId="9" fontId="0" fillId="0" borderId="0" xfId="43" applyFont="1"/>
    <xf numFmtId="0" fontId="0" fillId="0" borderId="0" xfId="0" pivotButton="1"/>
    <xf numFmtId="0" fontId="0" fillId="0" borderId="0" xfId="0" applyAlignment="1">
      <alignment horizontal="left"/>
    </xf>
    <xf numFmtId="0" fontId="0" fillId="0" borderId="0" xfId="0" applyAlignment="1">
      <alignment horizontal="left" indent="1"/>
    </xf>
    <xf numFmtId="4" fontId="0" fillId="0" borderId="0" xfId="0" applyNumberFormat="1"/>
    <xf numFmtId="0" fontId="18" fillId="0" borderId="0" xfId="44"/>
    <xf numFmtId="0" fontId="8" fillId="4" borderId="0" xfId="8" applyAlignment="1">
      <alignment horizontal="center"/>
    </xf>
    <xf numFmtId="0" fontId="16" fillId="0" borderId="0" xfId="44" applyFont="1"/>
    <xf numFmtId="0" fontId="18" fillId="0" borderId="0" xfId="44" quotePrefix="1"/>
    <xf numFmtId="0" fontId="16" fillId="0" borderId="0" xfId="44" applyFont="1" applyAlignment="1">
      <alignment horizontal="center"/>
    </xf>
    <xf numFmtId="0" fontId="20" fillId="0" borderId="0" xfId="44" applyFont="1" applyAlignment="1">
      <alignment horizontal="left" wrapText="1"/>
    </xf>
    <xf numFmtId="0" fontId="1" fillId="0" borderId="0" xfId="44" applyFont="1" applyAlignment="1">
      <alignment horizontal="left" wrapText="1"/>
    </xf>
    <xf numFmtId="0" fontId="21" fillId="0" borderId="0" xfId="44" quotePrefix="1" applyFont="1" applyAlignment="1">
      <alignment horizontal="center"/>
    </xf>
    <xf numFmtId="0" fontId="20" fillId="0" borderId="0" xfId="44" applyFont="1"/>
    <xf numFmtId="0" fontId="21" fillId="0" borderId="0" xfId="44" quotePrefix="1" applyFont="1" applyAlignment="1">
      <alignment horizontal="center" vertical="top"/>
    </xf>
    <xf numFmtId="0" fontId="20" fillId="0" borderId="0" xfId="44" applyFont="1" applyAlignment="1">
      <alignment wrapText="1"/>
    </xf>
    <xf numFmtId="0" fontId="1" fillId="0" borderId="0" xfId="44" applyFont="1" applyAlignment="1">
      <alignment horizontal="left"/>
    </xf>
    <xf numFmtId="0" fontId="1" fillId="0" borderId="0" xfId="44" quotePrefix="1" applyFont="1" applyAlignment="1">
      <alignment horizontal="right" vertical="top"/>
    </xf>
    <xf numFmtId="0" fontId="1" fillId="0" borderId="0" xfId="44" quotePrefix="1" applyFont="1" applyAlignment="1">
      <alignment horizontal="right"/>
    </xf>
    <xf numFmtId="0" fontId="1" fillId="0" borderId="0" xfId="44" applyFont="1" applyAlignment="1">
      <alignment wrapText="1"/>
    </xf>
    <xf numFmtId="0" fontId="18" fillId="0" borderId="0" xfId="44" applyAlignment="1">
      <alignment wrapText="1"/>
    </xf>
    <xf numFmtId="0" fontId="22" fillId="0" borderId="0" xfId="44" quotePrefix="1" applyFont="1" applyAlignment="1">
      <alignment horizontal="right" vertical="top"/>
    </xf>
    <xf numFmtId="0" fontId="22" fillId="0" borderId="0" xfId="44" quotePrefix="1" applyFont="1" applyAlignment="1">
      <alignment horizontal="right"/>
    </xf>
    <xf numFmtId="0" fontId="22" fillId="0" borderId="0" xfId="44" applyFont="1"/>
    <xf numFmtId="0" fontId="23" fillId="0" borderId="0" xfId="44" quotePrefix="1" applyFont="1" applyAlignment="1">
      <alignment horizontal="center"/>
    </xf>
    <xf numFmtId="0" fontId="24" fillId="0" borderId="0" xfId="44" applyFont="1"/>
    <xf numFmtId="0" fontId="19" fillId="0" borderId="0" xfId="0" applyFont="1"/>
    <xf numFmtId="0" fontId="1" fillId="0" borderId="0" xfId="44" applyFont="1" applyAlignment="1">
      <alignment horizontal="left" vertical="top" wrapText="1"/>
    </xf>
    <xf numFmtId="0" fontId="18" fillId="0" borderId="0" xfId="44" applyAlignment="1">
      <alignment horizontal="left" vertical="top" wrapText="1"/>
    </xf>
    <xf numFmtId="0" fontId="19" fillId="0" borderId="0" xfId="44" applyFont="1" applyFill="1" applyAlignment="1">
      <alignment horizontal="center"/>
    </xf>
    <xf numFmtId="0" fontId="20" fillId="0" borderId="0" xfId="44" applyFont="1" applyAlignment="1">
      <alignment horizontal="left" wrapText="1"/>
    </xf>
    <xf numFmtId="0" fontId="20" fillId="0" borderId="0" xfId="44" quotePrefix="1" applyFont="1" applyAlignment="1">
      <alignment horizontal="left" wrapText="1"/>
    </xf>
    <xf numFmtId="0" fontId="20" fillId="0" borderId="0" xfId="44" applyFont="1" applyAlignment="1">
      <alignment horizontal="left" vertical="top" wrapText="1"/>
    </xf>
    <xf numFmtId="0" fontId="1" fillId="0" borderId="0" xfId="44" applyFont="1" applyAlignment="1">
      <alignment horizontal="left" wrapText="1"/>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2"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2" xfId="44"/>
    <cellStyle name="Note" xfId="15" builtinId="10" customBuiltin="1"/>
    <cellStyle name="Output" xfId="10" builtinId="21" customBuiltin="1"/>
    <cellStyle name="Percent" xfId="43" builtinId="5"/>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Melissa Jarmon" refreshedDate="43703.278976388887" createdVersion="6" refreshedVersion="6" minRefreshableVersion="3" recordCount="673">
  <cacheSource type="worksheet">
    <worksheetSource ref="C1:O674" sheet="Data"/>
  </cacheSource>
  <cacheFields count="13">
    <cacheField name="DistrictCode" numFmtId="0">
      <sharedItems count="251">
        <s v="01109"/>
        <s v="01147"/>
        <s v="01158"/>
        <s v="01160"/>
        <s v="02250"/>
        <s v="02420"/>
        <s v="03017"/>
        <s v="03052"/>
        <s v="03053"/>
        <s v="03116"/>
        <s v="03400"/>
        <s v="04019"/>
        <s v="04129"/>
        <s v="04222"/>
        <s v="04228"/>
        <s v="04246"/>
        <s v="05121"/>
        <s v="05323"/>
        <s v="05401"/>
        <s v="05402"/>
        <s v="06037"/>
        <s v="06098"/>
        <s v="06101"/>
        <s v="06112"/>
        <s v="06114"/>
        <s v="06117"/>
        <s v="06119"/>
        <s v="06122"/>
        <s v="06801"/>
        <s v="07002"/>
        <s v="08122"/>
        <s v="08130"/>
        <s v="08401"/>
        <s v="08402"/>
        <s v="08404"/>
        <s v="08458"/>
        <s v="09075"/>
        <s v="09206"/>
        <s v="09207"/>
        <s v="09209"/>
        <s v="10050"/>
        <s v="10070"/>
        <s v="10309"/>
        <s v="11001"/>
        <s v="11051"/>
        <s v="11056"/>
        <s v="12110"/>
        <s v="13073"/>
        <s v="13144"/>
        <s v="13146"/>
        <s v="13151"/>
        <s v="13156"/>
        <s v="13160"/>
        <s v="13161"/>
        <s v="13165"/>
        <s v="13167"/>
        <s v="13301"/>
        <s v="14005"/>
        <s v="14028"/>
        <s v="14064"/>
        <s v="14066"/>
        <s v="14068"/>
        <s v="14077"/>
        <s v="14097"/>
        <s v="14117"/>
        <s v="14172"/>
        <s v="14400"/>
        <s v="15201"/>
        <s v="15204"/>
        <s v="15206"/>
        <s v="16048"/>
        <s v="16049"/>
        <s v="16050"/>
        <s v="17001"/>
        <s v="17210"/>
        <s v="17216"/>
        <s v="17400"/>
        <s v="17401"/>
        <s v="17402"/>
        <s v="17403"/>
        <s v="17404"/>
        <s v="17405"/>
        <s v="17406"/>
        <s v="17407"/>
        <s v="17408"/>
        <s v="17409"/>
        <s v="17410"/>
        <s v="17411"/>
        <s v="17412"/>
        <s v="17414"/>
        <s v="17415"/>
        <s v="17417"/>
        <s v="17902"/>
        <s v="17903"/>
        <s v="17905"/>
        <s v="17906"/>
        <s v="17937"/>
        <s v="18100"/>
        <s v="18303"/>
        <s v="18400"/>
        <s v="18401"/>
        <s v="18402"/>
        <s v="18801"/>
        <s v="18902"/>
        <s v="19400"/>
        <s v="19401"/>
        <s v="19403"/>
        <s v="19404"/>
        <s v="20404"/>
        <s v="20405"/>
        <s v="20406"/>
        <s v="21014"/>
        <s v="21206"/>
        <s v="21214"/>
        <s v="21226"/>
        <s v="21232"/>
        <s v="21237"/>
        <s v="21300"/>
        <s v="21301"/>
        <s v="21302"/>
        <s v="21303"/>
        <s v="21401"/>
        <s v="22009"/>
        <s v="22105"/>
        <s v="22200"/>
        <s v="22207"/>
        <s v="23309"/>
        <s v="23311"/>
        <s v="23403"/>
        <s v="24019"/>
        <s v="24105"/>
        <s v="24111"/>
        <s v="24122"/>
        <s v="24350"/>
        <s v="24404"/>
        <s v="24410"/>
        <s v="25101"/>
        <s v="25116"/>
        <s v="25118"/>
        <s v="25155"/>
        <s v="25160"/>
        <s v="26056"/>
        <s v="26059"/>
        <s v="26070"/>
        <s v="27001"/>
        <s v="27003"/>
        <s v="27010"/>
        <s v="27083"/>
        <s v="27320"/>
        <s v="27344"/>
        <s v="27400"/>
        <s v="27401"/>
        <s v="27402"/>
        <s v="27403"/>
        <s v="27404"/>
        <s v="27416"/>
        <s v="27417"/>
        <s v="27905"/>
        <s v="27931"/>
        <s v="27932"/>
        <s v="28137"/>
        <s v="28144"/>
        <s v="28149"/>
        <s v="29011"/>
        <s v="29100"/>
        <s v="29101"/>
        <s v="29103"/>
        <s v="29311"/>
        <s v="29320"/>
        <s v="29801"/>
        <s v="30303"/>
        <s v="31002"/>
        <s v="31004"/>
        <s v="31006"/>
        <s v="31015"/>
        <s v="31016"/>
        <s v="31025"/>
        <s v="31103"/>
        <s v="31201"/>
        <s v="31306"/>
        <s v="31311"/>
        <s v="31330"/>
        <s v="31332"/>
        <s v="31401"/>
        <s v="32081"/>
        <s v="32325"/>
        <s v="32326"/>
        <s v="32354"/>
        <s v="32356"/>
        <s v="32358"/>
        <s v="32360"/>
        <s v="32361"/>
        <s v="32362"/>
        <s v="32363"/>
        <s v="32414"/>
        <s v="32416"/>
        <s v="32801"/>
        <s v="33036"/>
        <s v="33049"/>
        <s v="33070"/>
        <s v="33115"/>
        <s v="33206"/>
        <s v="33207"/>
        <s v="33211"/>
        <s v="33212"/>
        <s v="34002"/>
        <s v="34003"/>
        <s v="34033"/>
        <s v="34111"/>
        <s v="34307"/>
        <s v="34401"/>
        <s v="34402"/>
        <s v="34801"/>
        <s v="34975"/>
        <s v="34979"/>
        <s v="35200"/>
        <s v="36140"/>
        <s v="36250"/>
        <s v="36300"/>
        <s v="36400"/>
        <s v="36401"/>
        <s v="36402"/>
        <s v="37501"/>
        <s v="37502"/>
        <s v="37503"/>
        <s v="37504"/>
        <s v="37505"/>
        <s v="37506"/>
        <s v="37507"/>
        <s v="38267"/>
        <s v="38300"/>
        <s v="38301"/>
        <s v="38302"/>
        <s v="38306"/>
        <s v="38320"/>
        <s v="38322"/>
        <s v="38324"/>
        <s v="39003"/>
        <s v="39007"/>
        <s v="39090"/>
        <s v="39119"/>
        <s v="39120"/>
        <s v="39200"/>
        <s v="39201"/>
        <s v="39202"/>
        <s v="39203"/>
        <s v="39204"/>
        <s v="39205"/>
        <s v="39207"/>
        <s v="39208"/>
        <s v="39209"/>
      </sharedItems>
    </cacheField>
    <cacheField name="DistrictCode2" numFmtId="0">
      <sharedItems containsSemiMixedTypes="0" containsString="0" containsNumber="1" containsInteger="1" minValue="1109" maxValue="39209"/>
    </cacheField>
    <cacheField name="Districtname" numFmtId="0">
      <sharedItems/>
    </cacheField>
    <cacheField name="SchoolCode" numFmtId="0">
      <sharedItems containsSemiMixedTypes="0" containsString="0" containsNumber="1" containsInteger="1" minValue="1502" maxValue="5961"/>
    </cacheField>
    <cacheField name="SchoolName" numFmtId="0">
      <sharedItems/>
    </cacheField>
    <cacheField name="AP" numFmtId="0">
      <sharedItems/>
    </cacheField>
    <cacheField name="IB" numFmtId="0">
      <sharedItems/>
    </cacheField>
    <cacheField name="CIHS" numFmtId="0">
      <sharedItems/>
    </cacheField>
    <cacheField name="CTE" numFmtId="0">
      <sharedItems/>
    </cacheField>
    <cacheField name="Cambridge" numFmtId="0">
      <sharedItems/>
    </cacheField>
    <cacheField name="anyDCwithFRL" numFmtId="0">
      <sharedItems containsSemiMixedTypes="0" containsString="0" containsNumber="1" minValue="1" maxValue="1588"/>
    </cacheField>
    <cacheField name="Percent" numFmtId="10">
      <sharedItems containsSemiMixedTypes="0" containsString="0" containsNumber="1" minValue="6.3945569531215032E-6" maxValue="1.0154556441556946E-2"/>
    </cacheField>
    <cacheField name="Total Funds" numFmtId="43">
      <sharedItems containsSemiMixedTypes="0" containsString="0" containsNumber="1" minValue="8.66" maxValue="13754.80000000000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Melissa Jarmon" refreshedDate="43711.310016319447" createdVersion="6" refreshedVersion="6" minRefreshableVersion="3" recordCount="673">
  <cacheSource type="worksheet">
    <worksheetSource ref="B1:O674" sheet="Data"/>
  </cacheSource>
  <cacheFields count="14">
    <cacheField name="CCDDD and Name" numFmtId="0">
      <sharedItems count="502">
        <s v="01109 Washtucna School District"/>
        <s v="01147 Othello School District"/>
        <s v="01158 Lind School District"/>
        <s v="01160 Ritzville School District"/>
        <s v="02250 Clarkston School District"/>
        <s v="02420 Asotin-Anatone School District"/>
        <s v="03017 Kennewick School District"/>
        <s v="03052 Kiona-Benton City School District"/>
        <s v="03053 Finley School District"/>
        <s v="03116 Prosser School District"/>
        <s v="03400 Richland School District"/>
        <s v="04019 Manson School District"/>
        <s v="04129 Lake Chelan School District"/>
        <s v="04222 Cashmere School District"/>
        <s v="04228 Cascade School District"/>
        <s v="04246 Wenatchee School District"/>
        <s v="05121 Port Angeles School District"/>
        <s v="05323 Sequim School District"/>
        <s v="05401 Cape Flattery School District"/>
        <s v="05402 Quillayute Valley School District"/>
        <s v="06037 Vancouver School District"/>
        <s v="06098 Hockinson School District"/>
        <s v="06101 La Center School District"/>
        <s v="06112 Washougal School District"/>
        <s v="06114 Evergreen School District (Clark)"/>
        <s v="06117 Camas School District"/>
        <s v="06119 Battle Ground School District"/>
        <s v="06122 Ridgefield School District"/>
        <s v="06801 Esd 112 Acting As A School District"/>
        <s v="07002 Dayton School District"/>
        <s v="08122 Longview School District"/>
        <s v="08130 Toutle Lake School District"/>
        <s v="08401 Castle Rock School District"/>
        <s v="08402 Kalama School District"/>
        <s v="08404 Woodland School District"/>
        <s v="08458 Kelso School District"/>
        <s v="09075 Bridgeport School District"/>
        <s v="09206 Eastmont School District"/>
        <s v="09207 Mansfield School District"/>
        <s v="09209 Waterville School District"/>
        <s v="10050 Curlew School District"/>
        <s v="10070 Inchelium School District"/>
        <s v="10309 Republic School District"/>
        <s v="11001 Pasco School District"/>
        <s v="11051 North Franklin School District"/>
        <s v="11056 Kahlotus School District"/>
        <s v="12110 Pomeroy School District"/>
        <s v="13073 Wahluke School District"/>
        <s v="13144 Quincy School District"/>
        <s v="13146 Warden School District"/>
        <s v="13151 Coulee-Hartline School District"/>
        <s v="13156 Soap Lake School District"/>
        <s v="13160 Royal School District"/>
        <s v="13161 Moses Lake School District"/>
        <s v="13165 Ephrata School District"/>
        <s v="13167 Wilson Creek School District"/>
        <s v="13301 Grand Coulee Dam School District"/>
        <s v="14005 Aberdeen School District"/>
        <s v="14028 Hoquiam School District"/>
        <s v="14064 North Beach School District No. 64"/>
        <s v="14066 Montesano School District"/>
        <s v="14068 Elma School District"/>
        <s v="14077 Taholah School District"/>
        <s v="14097 Lake Quinault School District"/>
        <s v="14117 Wishkah Valley School District"/>
        <s v="14172 Ocosta School District"/>
        <s v="14400 Oakville School District"/>
        <s v="15201 Oak Harbor School District"/>
        <s v="15204 Coupeville School District"/>
        <s v="15206 South Whidbey School District"/>
        <s v="16048 Quilcene School District"/>
        <s v="16049 Chimacum School District"/>
        <s v="16050 Port Townsend School District"/>
        <s v="17001 Seattle School District #1"/>
        <s v="17210 Federal Way School District"/>
        <s v="17216 Enumclaw School District"/>
        <s v="17400 Mercer Island School District"/>
        <s v="17401 Highline School District"/>
        <s v="17402 Vashon Island School District"/>
        <s v="17403 Renton School District"/>
        <s v="17404 Skykomish School District"/>
        <s v="17405 Bellevue School District"/>
        <s v="17406 Tukwila School District"/>
        <s v="17407 Riverview School District"/>
        <s v="17408 Auburn School District"/>
        <s v="17409 Tahoma School District"/>
        <s v="17410 Snoqualmie Valley School District"/>
        <s v="17411 Issaquah School District"/>
        <s v="17412 Shoreline School District"/>
        <s v="17414 Lake Washington School District"/>
        <s v="17415 Kent School District"/>
        <s v="17417 Northshore School District"/>
        <s v="17902 Summit Public School: Sierra"/>
        <s v="17903 Muckleshoot Indian Tribe"/>
        <s v="17905 Summit Public School: Atlas"/>
        <s v="17906 Excel Public Charter School"/>
        <s v="17937 Lake Washington Institute Of Technology"/>
        <s v="18100 Bremerton School District"/>
        <s v="18303 Bainbridge Island School District"/>
        <s v="18400 North Kitsap School District"/>
        <s v="18401 Central Kitsap School District"/>
        <s v="18402 South Kitsap School District"/>
        <s v="18801 Esd 114 Acting As A School District"/>
        <s v="18902 Suquamish Tribal Education Department"/>
        <s v="19400 Thorp School District"/>
        <s v="19401 Ellensburg School District"/>
        <s v="19403 Kittitas School District"/>
        <s v="19404 Cle Elum-Roslyn School District"/>
        <s v="20404 Goldendale School District"/>
        <s v="20405 White Salmon Valley School District"/>
        <s v="20406 Lyle School District"/>
        <s v="21014 Napavine School District"/>
        <s v="21206 Mossyrock School District"/>
        <s v="21214 Morton School District"/>
        <s v="21226 Adna School District"/>
        <s v="21232 Winlock School District"/>
        <s v="21237 Toledo School District"/>
        <s v="21300 Onalaska School District"/>
        <s v="21301 Pe Ell School District"/>
        <s v="21302 Chehalis School District"/>
        <s v="21303 White Pass School District"/>
        <s v="21401 Centralia School District"/>
        <s v="22009 Reardan-Edwall School District"/>
        <s v="22105 Odessa School District"/>
        <s v="22200 Wilbur School District"/>
        <s v="22207 Davenport School District"/>
        <s v="23309 Shelton School District"/>
        <s v="23311 Mary M Knight School District"/>
        <s v="23403 North Mason School District"/>
        <s v="24019 Omak School District"/>
        <s v="24105 Okanogan School District"/>
        <s v="24111 Brewster School District"/>
        <s v="24122 Pateros School District"/>
        <s v="24350 Methow Valley School District"/>
        <s v="24404 Tonasket School District"/>
        <s v="24410 Oroville School District"/>
        <s v="25101 Ocean Beach School District"/>
        <s v="25116 Raymond School District"/>
        <s v="25118 South Bend School District"/>
        <s v="25155 Naselle-Grays River Valley School District"/>
        <s v="25160 Willapa Valley School District"/>
        <s v="26056 Newport School District"/>
        <s v="26059 Cusick School District"/>
        <s v="26070 Selkirk School District"/>
        <s v="27001 Steilacoom Hist. School District"/>
        <s v="27003 Puyallup School District"/>
        <s v="27010 Tacoma School District"/>
        <s v="27083 University Place School District"/>
        <s v="27320 Sumner School District"/>
        <s v="27344 Orting School District"/>
        <s v="27400 Clover Park School District"/>
        <s v="27401 Peninsula School District"/>
        <s v="27402 Franklin Pierce School District"/>
        <s v="27403 Bethel School District"/>
        <s v="27404 Eatonville School District"/>
        <s v="27416 White River School District"/>
        <s v="27417 Fife School District"/>
        <s v="27905 Summit Public School: Olympus"/>
        <s v="27931 Bates Technical College"/>
        <s v="27932 Clover Park Technical College"/>
        <s v="28137 Orcas Island School District"/>
        <s v="28144 Lopez School District"/>
        <s v="28149 San Juan Island School District"/>
        <s v="29011 Concrete School District"/>
        <s v="29100 Burlington-Edison School District"/>
        <s v="29101 Sedro-Woolley School District"/>
        <s v="29103 Anacortes School District"/>
        <s v="29311 La Conner School District"/>
        <s v="29320 Mount Vernon School District"/>
        <s v="29801 Esd 189 Acting As A School District"/>
        <s v="30303 Stevenson-Carson School District"/>
        <s v="31002 Everett School District"/>
        <s v="31004 Lake Stevens School District"/>
        <s v="31006 Mukilteo School District"/>
        <s v="31015 Edmonds School District"/>
        <s v="31016 Arlington School District"/>
        <s v="31025 Marysville School District"/>
        <s v="31103 Monroe School District"/>
        <s v="31201 Snohomish School District"/>
        <s v="31306 Lakewood School District"/>
        <s v="31311 Sultan School District"/>
        <s v="31330 Darrington School District"/>
        <s v="31332 Granite Falls School District"/>
        <s v="31401 Stanwood-Camano School District"/>
        <s v="32081 Spokane School District"/>
        <s v="32325 Nine Mile Falls School District"/>
        <s v="32326 Medical Lake School District"/>
        <s v="32354 Mead School District"/>
        <s v="32356 Central Valley School District"/>
        <s v="32358 Freeman School District"/>
        <s v="32360 Cheney School District"/>
        <s v="32361 East Valley School District (Spokane)"/>
        <s v="32362 Liberty School District"/>
        <s v="32363 West Valley School District (Spokane)"/>
        <s v="32414 Deer Park School District"/>
        <s v="32416 Riverside School District"/>
        <s v="32801 Esd 101 Acting As A School District"/>
        <s v="33036 Chewelah School District"/>
        <s v="33049 Wellpinit School District #49"/>
        <s v="33070 Valley School District"/>
        <s v="33115 Colville School District"/>
        <s v="33206 Columbia (Stevens) School District"/>
        <s v="33207 Mary Walker School District"/>
        <s v="33211 Northport School District"/>
        <s v="33212 Kettle Falls School District"/>
        <s v="34002 Yelm School District"/>
        <s v="34003 North Thurston Public Schools"/>
        <s v="34033 Tumwater School District"/>
        <s v="34111 Olympia School District"/>
        <s v="34307 Rainier School District"/>
        <s v="34401 Rochester School District"/>
        <s v="34402 Tenino School District"/>
        <s v="34801 Esd 113 Acting As A School District"/>
        <s v="34975 Wa State Center For Childhood Deafness And Hearing Loss"/>
        <s v="34979 Washington Military Department"/>
        <s v="35200 Wahkiakum School District"/>
        <s v="36140 Walla Walla Public Schools"/>
        <s v="36250 College Place School District"/>
        <s v="36300 Touchet School District"/>
        <s v="36400 Columbia (Walla Walla) School District"/>
        <s v="36401 Waitsburg School District"/>
        <s v="36402 Prescott School District"/>
        <s v="37501 Bellingham School District"/>
        <s v="37502 Ferndale School District"/>
        <s v="37503 Blaine School District"/>
        <s v="37504 Lynden School District"/>
        <s v="37505 Meridian School District"/>
        <s v="37506 Nooksack Valley School District"/>
        <s v="37507 Mount Baker School District"/>
        <s v="38267 Pullman School District"/>
        <s v="38300 Colfax School District"/>
        <s v="38301 Palouse School District"/>
        <s v="38302 Garfield School District"/>
        <s v="38306 Colton School District"/>
        <s v="38320 Rosalia School District"/>
        <s v="38322 St. John School District"/>
        <s v="38324 Oakesdale School District"/>
        <s v="39003 Naches Valley School District"/>
        <s v="39007 Yakima School District"/>
        <s v="39090 East Valley School District (Yakima)"/>
        <s v="39119 Selah School District"/>
        <s v="39120 Mabton School District"/>
        <s v="39200 Grandview School District"/>
        <s v="39201 Sunnyside School District"/>
        <s v="39202 Toppenish School District"/>
        <s v="39203 Highland School District"/>
        <s v="39204 Granger School District"/>
        <s v="39205 Zillah School District"/>
        <s v="39207 Wapato School District"/>
        <s v="39208 West Valley School District (Yakima)"/>
        <s v="39209 Mount Adams School District"/>
        <s v="17210 17210" u="1"/>
        <s v="28149 28149" u="1"/>
        <s v="22105 22105" u="1"/>
        <s v="25118 25118" u="1"/>
        <s v="25155 25155" u="1"/>
        <s v="10309 10309" u="1"/>
        <s v="17400 17400" u="1"/>
        <s v="34002 34002" u="1"/>
        <s v="03400 3400" u="1"/>
        <s v="06801 6801" u="1"/>
        <s v="22009 22009" u="1"/>
        <s v="17410 17410" u="1"/>
        <s v="17401 17401" u="1"/>
        <s v="34003 34003" u="1"/>
        <s v="34111 34111" u="1"/>
        <s v="29100 29100" u="1"/>
        <s v="17411 17411" u="1"/>
        <s v="22207 22207" u="1"/>
        <s v="11001 11001" u="1"/>
        <s v="29011 29011" u="1"/>
        <s v="17402 17402" u="1"/>
        <s v="14005 14005" u="1"/>
        <s v="06098 6098" u="1"/>
        <s v="04019 4019" u="1"/>
        <s v="29101 29101" u="1"/>
        <s v="17412 17412" u="1"/>
        <s v="17403 17403" u="1"/>
        <s v="03053 3053" u="1"/>
        <s v="03052 3052" u="1"/>
        <s v="17216 17216" u="1"/>
        <s v="34033 34033" u="1"/>
        <s v="37501 37501" u="1"/>
        <s v="14400 14400" u="1"/>
        <s v="31002 31002" u="1"/>
        <s v="17404 17404" u="1"/>
        <s v="37502 37502" u="1"/>
        <s v="29103 29103" u="1"/>
        <s v="17414 17414" u="1"/>
        <s v="17405 17405" u="1"/>
        <s v="37503 37503" u="1"/>
        <s v="34401 34401" u="1"/>
        <s v="17415 17415" u="1"/>
        <s v="11051 11051" u="1"/>
        <s v="31004 31004" u="1"/>
        <s v="14064 14064" u="1"/>
        <s v="17406 17406" u="1"/>
        <s v="31201 31201" u="1"/>
        <s v="14172 14172" u="1"/>
        <s v="31103 31103" u="1"/>
        <s v="14117 14117" u="1"/>
        <s v="29320 29320" u="1"/>
        <s v="37504 37504" u="1"/>
        <s v="34402 34402" u="1"/>
        <s v="14028 14028" u="1"/>
        <s v="29311 29311" u="1"/>
        <s v="17407 17407" u="1"/>
        <s v="37505 37505" u="1"/>
        <s v="31015 31015" u="1"/>
        <s v="17417 17417" u="1"/>
        <s v="31006 31006" u="1"/>
        <s v="14066 14066" u="1"/>
        <s v="17408 17408" u="1"/>
        <s v="31025 31025" u="1"/>
        <s v="31311 31311" u="1"/>
        <s v="37506 37506" u="1"/>
        <s v="31016 31016" u="1"/>
        <s v="17409 17409" u="1"/>
        <s v="08122 8122" u="1"/>
        <s v="31330 31330" u="1"/>
        <s v="04129 4129" u="1"/>
        <s v="26070 26070" u="1"/>
        <s v="31401 31401" u="1"/>
        <s v="37507 37507" u="1"/>
        <s v="14077 14077" u="1"/>
        <s v="14068 14068" u="1"/>
        <s v="34307 34307" u="1"/>
        <s v="17902 17902" u="1"/>
        <s v="11056 11056" u="1"/>
        <s v="18100 18100" u="1"/>
        <s v="31332 31332" u="1"/>
        <s v="17903 17903" u="1"/>
        <s v="14097 14097" u="1"/>
        <s v="34801 34801" u="1"/>
        <s v="08130 8130" u="1"/>
        <s v="08404 8404" u="1"/>
        <s v="04228 4228" u="1"/>
        <s v="08402 8402" u="1"/>
        <s v="08401 8401" u="1"/>
        <s v="31306 31306" u="1"/>
        <s v="04222 4222" u="1"/>
        <s v="17905 17905" u="1"/>
        <s v="26056 26056" u="1"/>
        <s v="17906 17906" u="1"/>
        <s v="29801 29801" u="1"/>
        <s v="23311 23311" u="1"/>
        <s v="38300 38300" u="1"/>
        <s v="18400 18400" u="1"/>
        <s v="01109 1109" u="1"/>
        <s v="38301 38301" u="1"/>
        <s v="26059 26059" u="1"/>
        <s v="38320 38320" u="1"/>
        <s v="18401 18401" u="1"/>
        <s v="23403 23403" u="1"/>
        <s v="18303 18303" u="1"/>
        <s v="38302 38302" u="1"/>
        <s v="15201 15201" u="1"/>
        <s v="35200 35200" u="1"/>
        <s v="17937 17937" u="1"/>
        <s v="18402 18402" u="1"/>
        <s v="09209 9209" u="1"/>
        <s v="09207 9207" u="1"/>
        <s v="09206 9206" u="1"/>
        <s v="38322 38322" u="1"/>
        <s v="04246 4246" u="1"/>
        <s v="12110 12110" u="1"/>
        <s v="15204 15204" u="1"/>
        <s v="27010 27010" u="1"/>
        <s v="27001 27001" u="1"/>
        <s v="38324 38324" u="1"/>
        <s v="38306 38306" u="1"/>
        <s v="23309 23309" u="1"/>
        <s v="20404 20404" u="1"/>
        <s v="15206 15206" u="1"/>
        <s v="05121 5121" u="1"/>
        <s v="20405 20405" u="1"/>
        <s v="27003 27003" u="1"/>
        <s v="34975 34975" u="1"/>
        <s v="18801 18801" u="1"/>
        <s v="20406 20406" u="1"/>
        <s v="32081 32081" u="1"/>
        <s v="38267 38267" u="1"/>
        <s v="05402 5402" u="1"/>
        <s v="05401 5401" u="1"/>
        <s v="18902 18902" u="1"/>
        <s v="27320 27320" u="1"/>
        <s v="27400 27400" u="1"/>
        <s v="24111 24111" u="1"/>
        <s v="27401 27401" u="1"/>
        <s v="34979 34979" u="1"/>
        <s v="32360 32360" u="1"/>
        <s v="27402 27402" u="1"/>
        <s v="08458 8458" u="1"/>
        <s v="32361 32361" u="1"/>
        <s v="24122 24122" u="1"/>
        <s v="06101 6101" u="1"/>
        <s v="05323 5323" u="1"/>
        <s v="01147 1147" u="1"/>
        <s v="27083 27083" u="1"/>
        <s v="32414 32414" u="1"/>
        <s v="27403 27403" u="1"/>
        <s v="32325 32325" u="1"/>
        <s v="39003 39003" u="1"/>
        <s v="32362 32362" u="1"/>
        <s v="39120 39120" u="1"/>
        <s v="39200 39200" u="1"/>
        <s v="24105 24105" u="1"/>
        <s v="27404 27404" u="1"/>
        <s v="32326 32326" u="1"/>
        <s v="32363 32363" u="1"/>
        <s v="39201 39201" u="1"/>
        <s v="32354 32354" u="1"/>
        <s v="24410 24410" u="1"/>
        <s v="32416 32416" u="1"/>
        <s v="06119 6119" u="1"/>
        <s v="39202 39202" u="1"/>
        <s v="06117 6117" u="1"/>
        <s v="27344 27344" u="1"/>
        <s v="06114 6114" u="1"/>
        <s v="19400 19400" u="1"/>
        <s v="32801 32801" u="1"/>
        <s v="06112 6112" u="1"/>
        <s v="21014 21014" u="1"/>
        <s v="21300 21300" u="1"/>
        <s v="01158 1158" u="1"/>
        <s v="24350 24350" u="1"/>
        <s v="39203 39203" u="1"/>
        <s v="32356 32356" u="1"/>
        <s v="19401 19401" u="1"/>
        <s v="16050 16050" u="1"/>
        <s v="21301 21301" u="1"/>
        <s v="27416 27416" u="1"/>
        <s v="24019 24019" u="1"/>
        <s v="39007 39007" u="1"/>
        <s v="39090 39090" u="1"/>
        <s v="39204 39204" u="1"/>
        <s v="24404 24404" u="1"/>
        <s v="21302 21302" u="1"/>
        <s v="27417 27417" u="1"/>
        <s v="09075 9075" u="1"/>
        <s v="39205 39205" u="1"/>
        <s v="32358 32358" u="1"/>
        <s v="21401 21401" u="1"/>
        <s v="06037 6037" u="1"/>
        <s v="21232 21232" u="1"/>
        <s v="36140 36140" u="1"/>
        <s v="19403 19403" u="1"/>
        <s v="36300 36300" u="1"/>
        <s v="21303 21303" u="1"/>
        <s v="06122 6122" u="1"/>
        <s v="21214 21214" u="1"/>
        <s v="01160 1160" u="1"/>
        <s v="19404 19404" u="1"/>
        <s v="21206 21206" u="1"/>
        <s v="36400 36400" u="1"/>
        <s v="39207 39207" u="1"/>
        <s v="36250 36250" u="1"/>
        <s v="36401 36401" u="1"/>
        <s v="39208 39208" u="1"/>
        <s v="39119 39119" u="1"/>
        <s v="27931 27931" u="1"/>
        <s v="21226 21226" u="1"/>
        <s v="07002 7002" u="1"/>
        <s v="36402 36402" u="1"/>
        <s v="39209 39209" u="1"/>
        <s v="13301 13301" u="1"/>
        <s v="27932 27932" u="1"/>
        <s v="33211 33211" u="1"/>
        <s v="13160 13160" u="1"/>
        <s v="33070 33070" u="1"/>
        <s v="13151 13151" u="1"/>
        <s v="27905 27905" u="1"/>
        <s v="21237 21237" u="1"/>
        <s v="33212 33212" u="1"/>
        <s v="13161 13161" u="1"/>
        <s v="16048 16048" u="1"/>
        <s v="10050 10050" u="1"/>
        <s v="33115 33115" u="1"/>
        <s v="16049 16049" u="1"/>
        <s v="13073 13073" u="1"/>
        <s v="03017 3017" u="1"/>
        <s v="13144 13144" u="1"/>
        <s v="10070 10070" u="1"/>
        <s v="25101 25101" u="1"/>
        <s v="33036 33036" u="1"/>
        <s v="33206 33206" u="1"/>
        <s v="13146 13146" u="1"/>
        <s v="33207 33207" u="1"/>
        <s v="13165 13165" u="1"/>
        <s v="13156 13156" u="1"/>
        <s v="28144 28144" u="1"/>
        <s v="03116 3116" u="1"/>
        <s v="30303 30303" u="1"/>
        <s v="02420 2420" u="1"/>
        <s v="25160 25160" u="1"/>
        <s v="33049 33049" u="1"/>
        <s v="17001 17001" u="1"/>
        <s v="13167 13167" u="1"/>
        <s v="22200 22200" u="1"/>
        <s v="28137 28137" u="1"/>
        <s v="25116 25116" u="1"/>
        <s v="02250 2250" u="1"/>
      </sharedItems>
    </cacheField>
    <cacheField name="DistrictCode" numFmtId="0">
      <sharedItems/>
    </cacheField>
    <cacheField name="DistrictCode2" numFmtId="0">
      <sharedItems containsSemiMixedTypes="0" containsString="0" containsNumber="1" containsInteger="1" minValue="1109" maxValue="39209"/>
    </cacheField>
    <cacheField name="Districtname" numFmtId="0">
      <sharedItems/>
    </cacheField>
    <cacheField name="SchoolCode" numFmtId="0">
      <sharedItems containsSemiMixedTypes="0" containsString="0" containsNumber="1" containsInteger="1" minValue="1502" maxValue="5961"/>
    </cacheField>
    <cacheField name="SchoolName" numFmtId="0">
      <sharedItems count="663">
        <s v="Washtucna Elementary/High School"/>
        <s v="Othello High School"/>
        <s v="Desert Oasis High School"/>
        <s v="Lind-Ritzville High School"/>
        <s v="Ritzville High School"/>
        <s v="Charles Francis Adams High School"/>
        <s v="Educational Opportunity Center"/>
        <s v="Asotin Jr Sr High"/>
        <s v="Southridge High School"/>
        <s v="Tri-Tech Skills Center"/>
        <s v="Kamiakin High School"/>
        <s v="Kennewick High School"/>
        <s v="Legacy High School"/>
        <s v="Mid-Columbia Parent Partnership"/>
        <s v="Benton/Franklin Juvenile Justice Center"/>
        <s v="Phoenix High School"/>
        <s v="Kiona-Benton City High School"/>
        <s v="River View High School"/>
        <s v="Prosser High School"/>
        <s v="Hanford High School"/>
        <s v="Richland High School"/>
        <s v="Rivers Edge High School"/>
        <s v="Three Rivers Home Link"/>
        <s v="Manson High School"/>
        <s v="Chelan High School"/>
        <s v="CASHMERE HIGH SCHOOL"/>
        <s v="Cascade High School"/>
        <s v="Wenatchee High School"/>
        <s v="Wenatchee Valley Technical Skills Center"/>
        <s v="Westside High School"/>
        <s v="Chelan County Juvenile Detention Center"/>
        <s v="Valley Academy Of Learning"/>
        <s v="Pioneer Middle School"/>
        <s v="Foothills Middle School"/>
        <s v="Skill Source"/>
        <s v="Open Doors Re-Engagement"/>
        <s v="Port Angeles High School"/>
        <s v="Lincoln High School"/>
        <s v="Stevens Middle School"/>
        <s v="Sequim Senior High"/>
        <s v="Olympic Peninsula Academy"/>
        <s v="Neah Bay Junior/ Senior High School"/>
        <s v="Insight School of Washington"/>
        <s v="Forks Junior-Senior High School"/>
        <s v="Skyview High School"/>
        <s v="Hudson's Bay High School"/>
        <s v="Fort Vancouver High School"/>
        <s v="Columbia River High"/>
        <s v="Vancouver School of Arts and Academics"/>
        <s v="Vancouver iTech Preparatory"/>
        <s v="Vancouver Virtual Learning Academy"/>
        <s v="Lewis and Clark High School"/>
        <s v="Vancouver Home Connection"/>
        <s v="Open Doors"/>
        <s v="Gate Work Study Program"/>
        <s v="Discovery Middle School"/>
        <s v="Hockinson High School"/>
        <s v="La Center High School"/>
        <s v="La Center Home School Academy"/>
        <s v="Washougal High School"/>
        <s v="Union High School"/>
        <s v="Evergreen High School"/>
        <s v="Cascadia Technical Academy Skills Center"/>
        <s v="Heritage High School"/>
        <s v="Mountain View High School"/>
        <s v="Henrietta Lacks Health and Bioscience High School"/>
        <s v="Open Doors Evergreen"/>
        <s v="49th Street Academy"/>
        <s v="Camas High School"/>
        <s v="Hayes Freedom High School"/>
        <s v="Battle Ground High School"/>
        <s v="Prairie High School"/>
        <s v="Homelink River"/>
        <s v="Summit View High School"/>
        <s v="CAM Academy"/>
        <s v="Daybreak Youth Services"/>
        <s v="Open Doors Battle Ground"/>
        <s v="Ridgefield High School"/>
        <s v="Clark County Juvenile Detention School"/>
        <s v="Cowlitz County Youth Services Center"/>
        <s v="ESD 112 Open Doors Reengagement"/>
        <s v="Dayton High School"/>
        <s v="Mark Morris High School"/>
        <s v="R A Long High School"/>
        <s v="Discovery High School"/>
        <s v="Toutle Lake High School"/>
        <s v="Castle Rock High School"/>
        <s v="Kalama High School"/>
        <s v="Woodland High School"/>
        <s v="Woodland Alternative School"/>
        <s v="Lewis River Academy"/>
        <s v="Kelso High School"/>
        <s v="Kelso Virtual Academy"/>
        <s v="Loowit High School"/>
        <s v="Bridgeport High School"/>
        <s v="Bridgeport Aurora High School"/>
        <s v="Eastmont Senior High"/>
        <s v="Eastmont Junior High"/>
        <s v="Canyon View Group Home"/>
        <s v="Mansfield Elem and High School"/>
        <s v="Waterville High School"/>
        <s v="Curlew Elem &amp; High School"/>
        <s v="Inchelium High School"/>
        <s v="Republic Senior High School"/>
        <s v="Chiawana Senior High School"/>
        <s v="Pasco Senior High School"/>
        <s v="New Horizons High School"/>
        <s v="Connell High School"/>
        <s v="Palouse Junction High School"/>
        <s v="Kahlotus Elem &amp; High"/>
        <s v="Pomeroy Jr Sr High School"/>
        <s v="Wahluke High School"/>
        <s v="Sentinel Tech Alt School"/>
        <s v="Quincy High School"/>
        <s v="Quincy Innovation Academy"/>
        <s v="Warden High School"/>
        <s v="Almira Coulee Hartline High School"/>
        <s v="Soap Lake Middle &amp; High School"/>
        <s v="RISE Academy"/>
        <s v="Royal High School"/>
        <s v="Moses Lake High School"/>
        <s v="Columbia Basin Technical Skills Center"/>
        <s v="Skill Source Reingagement Program"/>
        <s v="Ephrata High School"/>
        <s v="Sage Hills High School (Closed after 2017-2018 school year)"/>
        <s v="Sage Hills Open Doors Youth Re-Engagement Program"/>
        <s v="Grant Co Detention Ctr (Closed after 2017-2018 school year)"/>
        <s v="Wilson Creek High"/>
        <s v="Lake Roosevelt Jr/Sr High School"/>
        <s v="J M Weatherwax High School"/>
        <s v="Twin Harbors, A Branch of New Market Skills Center"/>
        <s v="Grays Harbor Juvenile Detention"/>
        <s v="Harbor High School"/>
        <s v="Hoquiam High School"/>
        <s v="Hoquiam Homelink School"/>
        <s v="Hoquiam Middle School"/>
        <s v="North Beach Senior High School"/>
        <s v="Montesano Jr-Sr High"/>
        <s v="Elma High School"/>
        <s v="East Grays Harbor High School"/>
        <s v="Taholah High School"/>
        <s v="Lake Quinault High School (Closed after 2017-2018 school year)"/>
        <s v="Wishkah Valley Elementary/High School"/>
        <s v="Ocosta Junior - Senior High"/>
        <s v="Oakville High School"/>
        <s v="Oak Harbor High School"/>
        <s v="Homeconnection"/>
        <s v="iGrad Academy"/>
        <s v="Coupeville High School"/>
        <s v="Island Juvenile Detention Education Program"/>
        <s v="Open Den"/>
        <s v="South Whidbey High School"/>
        <s v="South Whidbey Academy"/>
        <s v="Quilcene High And Elementary"/>
        <s v="Crossroads Community School"/>
        <s v="Chimacum High School"/>
        <s v="PI Program"/>
        <s v="Port Townsend High School"/>
        <s v="OCEAN"/>
        <s v="Ballard High School"/>
        <s v="Roosevelt High School"/>
        <s v="Garfield High School"/>
        <s v="Franklin High School"/>
        <s v="Ingraham High School"/>
        <s v="Nathan Hale High School"/>
        <s v="West Seattle High School"/>
        <s v="Cleveland High School STEM"/>
        <s v="Rainier Beach High School"/>
        <s v="Chief Sealth International High School"/>
        <s v="Seattle World School"/>
        <s v="South Lake High School"/>
        <s v="The Center School"/>
        <s v="Seattle Skills Center"/>
        <s v="Interagency Programs"/>
        <s v="Middle College High School"/>
        <s v="Interagency Detention School"/>
        <s v="Nova High School"/>
        <s v="Interagency Open Doors"/>
        <s v="Hutch School (Closed after 2017-2018 school year)"/>
        <s v="Thomas Jefferson High School"/>
        <s v="Federal Way High School"/>
        <s v="Decatur High School"/>
        <s v="Todd Beamer High School"/>
        <s v="Internet Academy"/>
        <s v="Technology Access Foundation Academy at Saghalie"/>
        <s v="Open Doors Youth Reengagement (1418)"/>
        <s v="Career Academy at Truman High School"/>
        <s v="Federal Way Public Academy"/>
        <s v="Support School"/>
        <s v="Sacajawea Middle School"/>
        <s v="Gateway to College"/>
        <s v="Enumclaw Sr High School"/>
        <s v="Mercer Island High School"/>
        <s v="Mount Rainier High School"/>
        <s v="Tyee High School"/>
        <s v="Puget Sound Skills Center"/>
        <s v="Highline High School"/>
        <s v="Raisbeck Aviation High School"/>
        <s v="Puget Sound High School"/>
        <s v="New Start"/>
        <s v="Satellite High School"/>
        <s v="CHOICE Academy"/>
        <s v="Highline Open Doors 1418"/>
        <s v="Big Picture School"/>
        <s v="Highline Home School Center"/>
        <s v="Vashon Island High School"/>
        <s v="Student Link"/>
        <s v="Family Link"/>
        <s v="Hazen Senior High School"/>
        <s v="Lindbergh Senior High School"/>
        <s v="Renton Senior High School"/>
        <s v="Talley High School"/>
        <s v="Open Door Youth Reengagement"/>
        <s v="Renton Academy"/>
        <s v="McKnight Middle School"/>
        <s v="H.O.M.E. Program"/>
        <s v="Skykomish High School"/>
        <s v="Newport Senior High School"/>
        <s v="Interlake Senior High School"/>
        <s v="Bellevue High School"/>
        <s v="Sammamish Senior High"/>
        <s v="International School"/>
        <s v="Bellevue Big Picture School"/>
        <s v="Career Education Options Reengagement Program"/>
        <s v="Central Educational Services"/>
        <s v="Foster Senior High School"/>
        <s v="Cedarcrest High School"/>
        <s v="CLIP"/>
        <s v="Auburn Mountainview High School"/>
        <s v="Auburn Riverside High School"/>
        <s v="Auburn Senior High School"/>
        <s v="West Auburn Senior High School"/>
        <s v="Special Ed School"/>
        <s v="Tahoma Senior High School"/>
        <s v="Mount Si High School"/>
        <s v="Two Rivers School"/>
        <s v="SNOQUALMIE VALLEY SCHOOL DISTRICT OPEN DOORS"/>
        <s v="Issaquah High School"/>
        <s v="Skyline High School"/>
        <s v="Liberty Sr High School"/>
        <s v="Echo Glen School"/>
        <s v="Gibson Ek High School"/>
        <s v="Issaquah Middle School"/>
        <s v="Shorecrest High School"/>
        <s v="Shorewood High School"/>
        <s v="Redmond High School"/>
        <s v="Lake Washington High School"/>
        <s v="Eastlake High School"/>
        <s v="Juanita High School"/>
        <s v="Nikola Tesla Science, Technology, Engineering, and Math High School"/>
        <s v="Washington Network for Innovative Careers – A Washington State Skills Center"/>
        <s v="International Community School"/>
        <s v="Emerson High School"/>
        <s v="Futures School"/>
        <s v="Contractual Schools"/>
        <s v="Emerson K-12"/>
        <s v="Rose Hill Middle School"/>
        <s v="Kamiakin Middle School"/>
        <s v="Evergreen Middle School"/>
        <s v="Kentridge High School"/>
        <s v="Kent-Meridian High School"/>
        <s v="Kentwood High School"/>
        <s v="Kentlake High School"/>
        <s v="Kent Phoenix Academy"/>
        <s v="Kent Mountain View Academy"/>
        <s v="Individualized Graduation &amp; Degree Program"/>
        <s v="Cedar Heights Middle School"/>
        <s v="Regional Justice Center"/>
        <s v="Woodinville HS"/>
        <s v="Inglemoor HS"/>
        <s v="Bothell High School"/>
        <s v="North Creek High School"/>
        <s v="Northshore Networks"/>
        <s v="Secondary Academy for Success"/>
        <s v="Woodinville Community Center"/>
        <s v="Westhill Elementary"/>
        <s v="C O Sorenson"/>
        <s v="Crystal Springs Elementary"/>
        <s v="Northshore Online Reengagement Program"/>
        <s v="Northshore Special Services"/>
        <s v="Kenmore Middle School"/>
        <s v="Fernwood Elementary"/>
        <s v="East Ridge Elementary"/>
        <s v="Summit Public School: Sierra"/>
        <s v="Muckleshoot Tribal School"/>
        <s v="Summit Public School: Atlas"/>
        <s v="Excel Public Charter School"/>
        <s v="Open Doors at LWIT"/>
        <s v="Lake Washington Technical Academy"/>
        <s v="Bremerton High School"/>
        <s v="West Sound Technical Skills Center"/>
        <s v="Renaissance Alternative High School"/>
        <s v="Career &amp; Academic Re-engagement Center"/>
        <s v="Bainbridge High School"/>
        <s v="Eagle Harbor High School"/>
        <s v="Bainbridge Special Education Services"/>
        <s v="North Kitsap High School"/>
        <s v="Kingston High School"/>
        <s v="Pal Program"/>
        <s v="Special Programs"/>
        <s v="Central Kitsap High School"/>
        <s v="Olympic High School"/>
        <s v="Klahowya Secondary"/>
        <s v="Barker Creek Community School"/>
        <s v="South Kitsap High School"/>
        <s v="Discovery"/>
        <s v="Explorer Academy"/>
        <s v="Kitsap Co Detention Ctr"/>
        <s v="Clallam Co Juvenile Detention"/>
        <s v="Chief Kitsap Academy"/>
        <s v="Thorp Elem &amp; Jr Sr High"/>
        <s v="Ellensburg High School"/>
        <s v="K-12 Ellensburg Learning Center"/>
        <s v="Kittitas High School"/>
        <s v="Parke Creek Treatment Ctr"/>
        <s v="Cle Elum Roslyn High School"/>
        <s v="Swiftwater Alternative High School"/>
        <s v="Walter Strom Middle School"/>
        <s v="Goldendale High School"/>
        <s v="Columbia High School"/>
        <s v="White Salmon Academy"/>
        <s v="Lyle High School"/>
        <s v="Napavine Jr Sr High School"/>
        <s v="Mossyrock Jr./Sr. High School"/>
        <s v="Morton Junior-Senior High"/>
        <s v="Adna Middle/High School"/>
        <s v="Winlock Senior High"/>
        <s v="Toledo High School"/>
        <s v="Cowlitz Prairie Academy"/>
        <s v="Onalaska High School"/>
        <s v="Pe Ell School"/>
        <s v="W F West High School"/>
        <s v="Green Hill Academic School"/>
        <s v="Lewis County Juvenile Detention"/>
        <s v="Lewis County Alternative School"/>
        <s v="White Pass Jr. Sr. High School"/>
        <s v="Centralia High School"/>
        <s v="Futurus High School"/>
        <s v="Reardan Middle-Senior High School"/>
        <s v="Odessa High School"/>
        <s v="Wilbur Secondary School"/>
        <s v="Davenport Senior High School"/>
        <s v="Shelton High School"/>
        <s v="Oakland Bay Junior High School"/>
        <s v="Choice Middle and High School"/>
        <s v="Mason County Detention Center"/>
        <s v="Washington Connections Academy"/>
        <s v="Mary M. Knight School"/>
        <s v="North Mason Senior High School"/>
        <s v="James A. Taylor High School"/>
        <s v="North Mason Homelink Program"/>
        <s v="Washington Virtual Academy Omak High School"/>
        <s v="Omak High School"/>
        <s v="Highlands High School"/>
        <s v="Washington Virtual Academy Omak Middle School"/>
        <s v="Paschal Sherman"/>
        <s v="Okanogan High School"/>
        <s v="Okanogan Outreach Alternative School"/>
        <s v="Okanogan Co Juvenile Detention"/>
        <s v="Brewster High School"/>
        <s v="Brewster Alternative School"/>
        <s v="Pateros High School"/>
        <s v="Liberty Bell Jr Sr High"/>
        <s v="Methow Valley Independent  L C"/>
        <s v="Tonasket High School"/>
        <s v="Oroville Middle-High School"/>
        <s v="Ilwaco High School"/>
        <s v="Ocean Beach Alternative School"/>
        <s v="Raymond Jr Sr High School"/>
        <s v="South Bend High School"/>
        <s v="Pacific Virtual Learning"/>
        <s v="Naselle Youth Camp School"/>
        <s v="Willapa Valley Middle-High"/>
        <s v="Newport High School"/>
        <s v="Pend Oreille River School"/>
        <s v="Cusick Jr Sr High School"/>
        <s v="Selkirk High School"/>
        <s v="Steilacoom High"/>
        <s v="Gov John Rogers High School"/>
        <s v="Emerald Ridge High School"/>
        <s v="Puyallup High School"/>
        <s v="Kalles Junior High"/>
        <s v="Aylen Jr High"/>
        <s v="Ferrucci Jr High"/>
        <s v="Ballou Jr High"/>
        <s v="Glacier View Junior High"/>
        <s v="Edgemont Jr High"/>
        <s v="Chief Leschi Schools(Closed)"/>
        <s v="Puyallup Online Academy/POA"/>
        <s v="E B Walker High School"/>
        <s v="Doris Stahl Junior High"/>
        <s v="Puyallup Open Doors/POD"/>
        <s v="Lincoln"/>
        <s v="Mt Tahoma"/>
        <s v="Stadium"/>
        <s v="Wilson"/>
        <s v="Foss"/>
        <s v="Tacoma School of the Arts"/>
        <s v="Science and Math Institute"/>
        <s v="Industrial Design Engineering and Art"/>
        <s v="Oakland High School"/>
        <s v="Remann Hall Juvenile Detention Center"/>
        <s v="Fresh Start"/>
        <s v="Day Reporting School"/>
        <s v="Alternative Spcl Needs Div Occ"/>
        <s v="Pearl Street Center"/>
        <s v="Special Services"/>
        <s v="Comm Based Trans Program"/>
        <s v="Curtis Senior High"/>
        <s v="Curtis Junior High"/>
        <s v="Sumner High School"/>
        <s v="Bonney Lake High School"/>
        <s v="Orting High School"/>
        <s v="Lakes High School"/>
        <s v="Clover Park High School"/>
        <s v=" General William H. Harrison Preparatory School"/>
        <s v="CPSD Open Doors Program"/>
        <s v="Oakridge Group Home"/>
        <s v="Alfaretta House"/>
        <s v="Firwood"/>
        <s v="Peninsula High School"/>
        <s v="Gig Harbor High"/>
        <s v="Henderson Bay Alt High School"/>
        <s v="Franklin Pierce High School"/>
        <s v="Washington High School"/>
        <s v="Gates Secondary School"/>
        <s v="Graham Kapowsin High School"/>
        <s v="Bethel High School"/>
        <s v="Spanaway Lake High School"/>
        <s v="Pierce County Skills Center"/>
        <s v="Challenger High School"/>
        <s v="Acceleration Academy"/>
        <s v="Spanaway Middle School"/>
        <s v="Frontier Middle School"/>
        <s v="Bethel Middle School"/>
        <s v="Eatonville High School"/>
        <s v="ESD New Beginnings"/>
        <s v="White River High School"/>
        <s v="White River Reengagement Program"/>
        <s v="Fife High School"/>
        <s v="Columbia Junior High School"/>
        <s v="Summit Public School: Olympus"/>
        <s v="Bates Technical High School"/>
        <s v="Northwest Career and Technical High School"/>
        <s v="OASIS K-12"/>
        <s v="Orcas Island High School"/>
        <s v="Lopez Middle High School"/>
        <s v="Friday Harbor High School"/>
        <s v="Griffin Bay School"/>
        <s v="Concrete High School"/>
        <s v="Burlington Edison High School"/>
        <s v="Burlington-Edison Alternative School"/>
        <s v="Sedro Woolley Senior High School"/>
        <s v="State Street High School"/>
        <s v="Anacortes High School"/>
        <s v="Cap Sante High School"/>
        <s v="La Conner High School"/>
        <s v="Mount Vernon High School"/>
        <s v="Northwest Career &amp; Technical Academy/A Washington State Skills Center"/>
        <s v="Mount Vernon Open Doors"/>
        <s v="Mount Vernon Special Ed"/>
        <s v="Skagit Academy"/>
        <s v="Snohomish Detention Center"/>
        <s v="Skagit County Detention Center"/>
        <s v="Whatcom Co Detention Center"/>
        <s v="Stevenson High School"/>
        <s v="Henry M. Jackson High School"/>
        <s v="Everett High School"/>
        <s v="Sequoia High School"/>
        <s v="Everett Reengagement Academy"/>
        <s v="Eisenhower Middle School"/>
        <s v="Port Gardner"/>
        <s v="Lake Stevens Sr High School"/>
        <s v="Cavelero Mid High School"/>
        <s v="Homelink"/>
        <s v="Outcomes for Academic Resilience"/>
        <s v="Kamiak High School"/>
        <s v="Mariner High School"/>
        <s v="Sno-Isle Skills Center "/>
        <s v="ACES High School"/>
        <s v="Mukilteo Reengagement Academy Open Doors"/>
        <s v="Meadowdale High School"/>
        <s v="Edmonds Woodway High School"/>
        <s v="Lynnwood High School"/>
        <s v="Mountlake Terrace High School"/>
        <s v="Edmonds eLearning Academy"/>
        <s v="Scriber Lake High School"/>
        <s v="Edmonds Career Access Program"/>
        <s v="Edmonds Heights K-12"/>
        <s v="Arlington High School"/>
        <s v="Weston High School"/>
        <s v="Arlington Open Doors"/>
        <s v="Stillaguamish Valley Learning Center"/>
        <s v="Marysville Pilchuck High School"/>
        <s v="Marysville Getchell High School"/>
        <s v="Marysville Mountain View High School (Closed after 2017-2018 school year)"/>
        <s v="Marysville SD Special"/>
        <s v="Marysville NWESD 189 Youth Engagement"/>
        <s v="Monroe High School"/>
        <s v="Sky Valley Education Center"/>
        <s v="Shoreline-Monroe High School"/>
        <s v="Leaders In Learning"/>
        <s v="Youth Re-Engagement"/>
        <s v="Glacier Peak High School"/>
        <s v="Snohomish High School"/>
        <s v="AIM High School"/>
        <s v="High School Re Entry"/>
        <s v="Snohomish Center"/>
        <s v="Lakewood High School"/>
        <s v="Lakewood Middle School"/>
        <s v="Sultan Senior High School"/>
        <s v="Sky Valley Options"/>
        <s v="Columbia Virtual Academy - Sultan (Closed after 2017-2018 school year)"/>
        <s v="Sultan Middle School"/>
        <s v="Darrington High School"/>
        <s v="Granite Falls High School"/>
        <s v="Crossroads High School"/>
        <s v="Stanwood High School"/>
        <s v="Lincoln Hill High School"/>
        <s v="Saratoga School"/>
        <s v="Lewis &amp; Clark High School"/>
        <s v="Ferris High School"/>
        <s v="Spokane Area Professional-Technical Skills Center "/>
        <s v="North Central High School"/>
        <s v="Rogers High School"/>
        <s v="Shadle Park High School"/>
        <s v="On Track Academy"/>
        <s v="Bryant Center"/>
        <s v="Libby Center"/>
        <s v="SCCP Images"/>
        <s v="The Community School"/>
        <s v="Daybreak Alternative School"/>
        <s v="A-3 Multiagency Adolescent Prog"/>
        <s v="The Healing Lodge"/>
        <s v="Alternative Tamarack School"/>
        <s v="Excelsior Youth Center School"/>
        <s v="Pratt Academy"/>
        <s v="Garry Middle School"/>
        <s v="Shaw Middle School"/>
        <s v="Lakeside High School"/>
        <s v="Medical Lake High School"/>
        <s v="Medical Lake Endeavors"/>
        <s v="Mt Spokane High School"/>
        <s v="Mead Senior High School"/>
        <s v="Riverpoint Academy"/>
        <s v="Mead Alternative High School"/>
        <s v="Mead Education Partnership Prog"/>
        <s v="Central Valley High School"/>
        <s v="University High School"/>
        <s v="Spokane Valley Tech Skills Center"/>
        <s v="Mica Peak High School"/>
        <s v="CVSD Open Doors Programs"/>
        <s v="Freeman High School"/>
        <s v="Cheney High School"/>
        <s v="Three Springs High School"/>
        <s v="East Valley High School"/>
        <s v="EV Online"/>
        <s v="EV Parent Partnership"/>
        <s v="Liberty High School"/>
        <s v="West Valley High School"/>
        <s v="Dishman Hills High School"/>
        <s v="Spokane Valley Transition School"/>
        <s v="Deer Park High School"/>
        <s v="Deer Park Home Link Program"/>
        <s v="Riverside High School"/>
        <s v="Independent Scholar"/>
        <s v="Martin Hall Detention Ctr"/>
        <s v="Spokane Juvenile Detention School"/>
        <s v="NEWESD 101 Open Doors"/>
        <s v="Jenkins Junior/Senior High"/>
        <s v="Wellpinit Fort Simcoe SEA"/>
        <s v="Paideia High School"/>
        <s v="Colville Senior High School"/>
        <s v="Panorama School"/>
        <s v="Columbia High And Elementary"/>
        <s v="Mary Walker High School"/>
        <s v="Northport High School"/>
        <s v="Northport Homelink Program"/>
        <s v="Columbia Virtual Academy - Kettle Falls"/>
        <s v="Yelm High School 12"/>
        <s v="Yelm Extension School"/>
        <s v="North Thurston High School"/>
        <s v="Timberline High School"/>
        <s v="River Ridge High School"/>
        <s v="South Sound High School"/>
        <s v="New Market Skills Center"/>
        <s v="A G West Black Hills High School"/>
        <s v="Tumwater High School"/>
        <s v="New Market High School"/>
        <s v="Secondary Options"/>
        <s v="Thurs Co Juv Det/Tumwater West E"/>
        <s v="Olympia High School"/>
        <s v="Capital High School"/>
        <s v="Olympia Regional Learning Academy"/>
        <s v="Avanti High School"/>
        <s v="Touchstone"/>
        <s v="Rainier Senior High School"/>
        <s v="Rochester High School"/>
        <s v="H.e.a.r.t. High School"/>
        <s v="Tenino High School"/>
        <s v="ESD 113 Consortium Reengagement Program"/>
        <s v="Washington State School for the Deaf"/>
        <s v="Washington Youth Academy"/>
        <s v="Wahkiakum High School"/>
        <s v="Julius A Wendt Elementary/John C Thomas Middle School"/>
        <s v="Walla Walla High School"/>
        <s v="SE AREA TECHNICAL SKILLS CENTER"/>
        <s v="Alternative Education Program"/>
        <s v="College Place High School"/>
        <s v="Touchet Elem &amp; High School"/>
        <s v="Waitsburg High School"/>
        <s v="Prescott Jr Sr High"/>
        <s v="Squalicum High School"/>
        <s v="Sehome High School"/>
        <s v="Bellingham High School"/>
        <s v="Options High School"/>
        <s v="Visions (Seamar Youth Center)"/>
        <s v="Bellingham Re-Engagement Program"/>
        <s v="Ferndale High School"/>
        <s v="WINDWARD HIGH SCHOOL"/>
        <s v="Blaine High School"/>
        <s v="Lynden High School"/>
        <s v="Lynden Academy"/>
        <s v="Meridian High School"/>
        <s v="Meridian Impact Re-Engagement"/>
        <s v="Nooksack Valley High School"/>
        <s v="Mount Baker Senior High"/>
        <s v="Pullman High School"/>
        <s v="Colfax High School"/>
        <s v="Palouse High School"/>
        <s v="Garfield at Palouse High School"/>
        <s v="Colton School"/>
        <s v="Rosalia Elementary &amp; Secondary School"/>
        <s v="St John/Endicott High"/>
        <s v="Oakesdale High School"/>
        <s v="Naches Valley High School"/>
        <s v="Yakima Valley Technical Skills Center"/>
        <s v="Davis High School"/>
        <s v="Eisenhower High School"/>
        <s v="Yakima Satellite Alternative Programs"/>
        <s v="Stanton Academy"/>
        <s v="Yakima Online"/>
        <s v="Juvenile Detention Center"/>
        <s v="Yakima Open Doors"/>
        <s v="Ridgeview Group Home"/>
        <s v="Selah High School"/>
        <s v="Selah Academy Online"/>
        <s v="Mabton Jr. Sr. High"/>
        <s v="Grandview High School"/>
        <s v="Contract Learning Center"/>
        <s v="Sunnyside High School"/>
        <s v="Harrison Middle School"/>
        <s v="Sierra Vista Middle School"/>
        <s v="Toppenish High School"/>
        <s v="Northwest Allprep"/>
        <s v="Computer Academy Toppenish High School"/>
        <s v="Highland High School"/>
        <s v="Granger High School"/>
        <s v="Zillah High School"/>
        <s v="Wapato High School"/>
        <s v="WEST VALLEY VIRTUAL ACADEMY 9-12"/>
        <s v="West Valley High School Freshman Campus"/>
        <s v="White Swan High School"/>
      </sharedItems>
    </cacheField>
    <cacheField name="AP" numFmtId="0">
      <sharedItems/>
    </cacheField>
    <cacheField name="IB" numFmtId="0">
      <sharedItems/>
    </cacheField>
    <cacheField name="CIHS" numFmtId="0">
      <sharedItems/>
    </cacheField>
    <cacheField name="CTE" numFmtId="0">
      <sharedItems/>
    </cacheField>
    <cacheField name="Cambridge" numFmtId="0">
      <sharedItems/>
    </cacheField>
    <cacheField name="anyDCwithFRL" numFmtId="0">
      <sharedItems containsSemiMixedTypes="0" containsString="0" containsNumber="1" minValue="1" maxValue="1588"/>
    </cacheField>
    <cacheField name="Percent" numFmtId="10">
      <sharedItems containsSemiMixedTypes="0" containsString="0" containsNumber="1" minValue="6.3945569531215032E-6" maxValue="1.0154556441556946E-2"/>
    </cacheField>
    <cacheField name="Total Funds" numFmtId="43">
      <sharedItems containsSemiMixedTypes="0" containsString="0" containsNumber="1" minValue="8.66" maxValue="13754.80000000000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73">
  <r>
    <x v="0"/>
    <n v="1109"/>
    <s v="Washtucna School District"/>
    <n v="3075"/>
    <s v="Washtucna Elementary/High School"/>
    <s v="Y"/>
    <s v="N"/>
    <s v="N"/>
    <s v="N"/>
    <s v="N"/>
    <n v="1.25"/>
    <n v="7.9931961914018793E-6"/>
    <n v="10.83"/>
  </r>
  <r>
    <x v="1"/>
    <n v="1147"/>
    <s v="Othello School District"/>
    <n v="3015"/>
    <s v="Othello High School"/>
    <s v="Y"/>
    <s v="N"/>
    <s v="Y"/>
    <s v="Y"/>
    <s v="N"/>
    <n v="282.25"/>
    <n v="1.8048637000185443E-3"/>
    <n v="2444.77"/>
  </r>
  <r>
    <x v="1"/>
    <n v="1147"/>
    <s v="Othello School District"/>
    <n v="5367"/>
    <s v="Desert Oasis High School"/>
    <s v="N"/>
    <s v="N"/>
    <s v="Y"/>
    <s v="Y"/>
    <s v="N"/>
    <n v="2"/>
    <n v="1.2789113906243006E-5"/>
    <n v="17.32"/>
  </r>
  <r>
    <x v="2"/>
    <n v="1158"/>
    <s v="Lind School District"/>
    <n v="2903"/>
    <s v="Lind-Ritzville High School"/>
    <s v="N"/>
    <s v="N"/>
    <s v="N"/>
    <s v="Y"/>
    <s v="N"/>
    <n v="1.25"/>
    <n v="7.9931961914018793E-6"/>
    <n v="10.83"/>
  </r>
  <r>
    <x v="3"/>
    <n v="1160"/>
    <s v="Ritzville School District"/>
    <n v="2132"/>
    <s v="Ritzville High School"/>
    <s v="Y"/>
    <s v="N"/>
    <s v="N"/>
    <s v="Y"/>
    <s v="N"/>
    <n v="8.5"/>
    <n v="5.4353734101532776E-5"/>
    <n v="73.62"/>
  </r>
  <r>
    <x v="4"/>
    <n v="2250"/>
    <s v="Clarkston School District"/>
    <n v="2299"/>
    <s v="Charles Francis Adams High School"/>
    <s v="Y"/>
    <s v="N"/>
    <s v="N"/>
    <s v="Y"/>
    <s v="N"/>
    <n v="264.75"/>
    <n v="1.6929589533389178E-3"/>
    <n v="2293.19"/>
  </r>
  <r>
    <x v="4"/>
    <n v="2250"/>
    <s v="Clarkston School District"/>
    <n v="1617"/>
    <s v="Educational Opportunity Center"/>
    <s v="Y"/>
    <s v="N"/>
    <s v="N"/>
    <s v="Y"/>
    <s v="N"/>
    <n v="4.75"/>
    <n v="3.0374145527327138E-5"/>
    <n v="41.14"/>
  </r>
  <r>
    <x v="5"/>
    <n v="2420"/>
    <s v="Asotin-Anatone School District"/>
    <n v="2434"/>
    <s v="Asotin Jr Sr High"/>
    <s v="N"/>
    <s v="N"/>
    <s v="N"/>
    <s v="Y"/>
    <s v="N"/>
    <n v="35"/>
    <n v="2.2380949335925259E-4"/>
    <n v="303.16000000000003"/>
  </r>
  <r>
    <x v="6"/>
    <n v="3017"/>
    <s v="Kennewick School District"/>
    <n v="4484"/>
    <s v="Southridge High School"/>
    <s v="Y"/>
    <s v="N"/>
    <s v="N"/>
    <s v="Y"/>
    <s v="N"/>
    <n v="626.5"/>
    <n v="4.0061899311306217E-3"/>
    <n v="5426.56"/>
  </r>
  <r>
    <x v="6"/>
    <n v="3017"/>
    <s v="Kennewick School District"/>
    <n v="4118"/>
    <s v="Tri-Tech Skills Center"/>
    <s v="Y"/>
    <s v="Y"/>
    <s v="N"/>
    <s v="Y"/>
    <s v="N"/>
    <n v="562"/>
    <n v="3.5937410076542849E-3"/>
    <n v="4867.88"/>
  </r>
  <r>
    <x v="6"/>
    <n v="3017"/>
    <s v="Kennewick School District"/>
    <n v="3731"/>
    <s v="Kamiakin High School"/>
    <s v="Y"/>
    <s v="N"/>
    <s v="N"/>
    <s v="Y"/>
    <s v="N"/>
    <n v="557.75"/>
    <n v="3.5665641406035183E-3"/>
    <n v="4831.07"/>
  </r>
  <r>
    <x v="6"/>
    <n v="3017"/>
    <s v="Kennewick School District"/>
    <n v="2826"/>
    <s v="Kennewick High School"/>
    <s v="Y"/>
    <s v="Y"/>
    <s v="N"/>
    <s v="Y"/>
    <s v="N"/>
    <n v="493.25"/>
    <n v="3.1541152171271816E-3"/>
    <n v="4272.3900000000003"/>
  </r>
  <r>
    <x v="6"/>
    <n v="3017"/>
    <s v="Kennewick School District"/>
    <n v="1884"/>
    <s v="Legacy High School"/>
    <s v="N"/>
    <s v="Y"/>
    <s v="N"/>
    <s v="Y"/>
    <s v="N"/>
    <n v="17"/>
    <n v="1.0870746820306555E-4"/>
    <n v="147.25"/>
  </r>
  <r>
    <x v="6"/>
    <n v="3017"/>
    <s v="Kennewick School District"/>
    <n v="1941"/>
    <s v="Mid-Columbia Parent Partnership"/>
    <s v="Y"/>
    <s v="N"/>
    <s v="N"/>
    <s v="Y"/>
    <s v="N"/>
    <n v="8.25"/>
    <n v="5.2755094863252398E-5"/>
    <n v="71.459999999999994"/>
  </r>
  <r>
    <x v="6"/>
    <n v="3017"/>
    <s v="Kennewick School District"/>
    <n v="4007"/>
    <s v="Benton/Franklin Juvenile Justice Center"/>
    <s v="N"/>
    <s v="N"/>
    <s v="N"/>
    <s v="Y"/>
    <s v="N"/>
    <n v="4.75"/>
    <n v="3.0374145527327138E-5"/>
    <n v="41.14"/>
  </r>
  <r>
    <x v="6"/>
    <n v="3017"/>
    <s v="Kennewick School District"/>
    <n v="5106"/>
    <s v="Phoenix High School"/>
    <s v="N"/>
    <s v="N"/>
    <s v="N"/>
    <s v="Y"/>
    <s v="N"/>
    <n v="2.25"/>
    <n v="1.4387753144523382E-5"/>
    <n v="19.489999999999998"/>
  </r>
  <r>
    <x v="7"/>
    <n v="3052"/>
    <s v="Kiona-Benton City School District"/>
    <n v="2904"/>
    <s v="Kiona-Benton City High School"/>
    <s v="N"/>
    <s v="N"/>
    <s v="N"/>
    <s v="Y"/>
    <s v="N"/>
    <n v="125"/>
    <n v="7.9931961914018784E-4"/>
    <n v="1082.71"/>
  </r>
  <r>
    <x v="8"/>
    <n v="3053"/>
    <s v="Finley School District"/>
    <n v="2367"/>
    <s v="River View High School"/>
    <s v="Y"/>
    <s v="N"/>
    <s v="N"/>
    <s v="Y"/>
    <s v="N"/>
    <n v="146.25"/>
    <n v="9.3520395439401977E-4"/>
    <n v="1266.77"/>
  </r>
  <r>
    <x v="9"/>
    <n v="3116"/>
    <s v="Prosser School District"/>
    <n v="2508"/>
    <s v="Prosser High School"/>
    <s v="Y"/>
    <s v="N"/>
    <s v="N"/>
    <s v="Y"/>
    <s v="N"/>
    <n v="104.25"/>
    <n v="6.6663256236291666E-4"/>
    <n v="902.98"/>
  </r>
  <r>
    <x v="10"/>
    <n v="3400"/>
    <s v="Richland School District"/>
    <n v="3833"/>
    <s v="Hanford High School"/>
    <s v="Y"/>
    <s v="N"/>
    <s v="N"/>
    <s v="Y"/>
    <s v="N"/>
    <n v="963.75"/>
    <n v="6.1627542635708486E-3"/>
    <n v="8347.7199999999993"/>
  </r>
  <r>
    <x v="10"/>
    <n v="3400"/>
    <s v="Richland School District"/>
    <n v="3511"/>
    <s v="Richland High School"/>
    <s v="Y"/>
    <s v="N"/>
    <s v="N"/>
    <s v="Y"/>
    <s v="N"/>
    <n v="808.75"/>
    <n v="5.1715979358370155E-3"/>
    <n v="7005.16"/>
  </r>
  <r>
    <x v="10"/>
    <n v="3400"/>
    <s v="Richland School District"/>
    <n v="4295"/>
    <s v="Rivers Edge High School"/>
    <s v="N"/>
    <s v="N"/>
    <s v="N"/>
    <s v="Y"/>
    <s v="N"/>
    <n v="101"/>
    <n v="6.4585025226527183E-4"/>
    <n v="874.83"/>
  </r>
  <r>
    <x v="10"/>
    <n v="3400"/>
    <s v="Richland School District"/>
    <n v="5165"/>
    <s v="Three Rivers Home Link"/>
    <s v="Y"/>
    <s v="N"/>
    <s v="N"/>
    <s v="Y"/>
    <s v="N"/>
    <n v="18.25"/>
    <n v="1.1670066439446742E-4"/>
    <n v="158.08000000000001"/>
  </r>
  <r>
    <x v="11"/>
    <n v="4019"/>
    <s v="Manson School District"/>
    <n v="2623"/>
    <s v="Manson High School"/>
    <s v="Y"/>
    <s v="N"/>
    <s v="N"/>
    <s v="Y"/>
    <s v="N"/>
    <n v="50.75"/>
    <n v="3.2452376537091629E-4"/>
    <n v="439.58"/>
  </r>
  <r>
    <x v="12"/>
    <n v="4129"/>
    <s v="Lake Chelan School District"/>
    <n v="4260"/>
    <s v="Chelan High School"/>
    <s v="Y"/>
    <s v="N"/>
    <s v="N"/>
    <s v="Y"/>
    <s v="N"/>
    <n v="125.75"/>
    <n v="8.0411553685502896E-4"/>
    <n v="1089.21"/>
  </r>
  <r>
    <x v="13"/>
    <n v="4222"/>
    <s v="CASHMERE SCHOOL DISTRICT"/>
    <n v="3268"/>
    <s v="CASHMERE HIGH SCHOOL"/>
    <s v="N"/>
    <s v="N"/>
    <s v="N"/>
    <s v="Y"/>
    <s v="N"/>
    <n v="281.5"/>
    <n v="1.8000677823037032E-3"/>
    <n v="2438.27"/>
  </r>
  <r>
    <x v="14"/>
    <n v="4228"/>
    <s v="Cascade School District"/>
    <n v="3564"/>
    <s v="Cascade High School"/>
    <s v="Y"/>
    <s v="N"/>
    <s v="N"/>
    <s v="Y"/>
    <s v="N"/>
    <n v="354"/>
    <n v="2.2636731614050121E-3"/>
    <n v="3066.24"/>
  </r>
  <r>
    <x v="15"/>
    <n v="4246"/>
    <s v="Wenatchee School District"/>
    <n v="2134"/>
    <s v="Wenatchee High School"/>
    <s v="Y"/>
    <s v="N"/>
    <s v="N"/>
    <s v="Y"/>
    <s v="N"/>
    <n v="868"/>
    <n v="5.5504754353094647E-3"/>
    <n v="7518.36"/>
  </r>
  <r>
    <x v="15"/>
    <n v="4246"/>
    <s v="Wenatchee School District"/>
    <n v="4105"/>
    <s v="Wenatchee Valley Technical Skills Center"/>
    <s v="N"/>
    <s v="N"/>
    <s v="N"/>
    <s v="Y"/>
    <s v="N"/>
    <n v="51.5"/>
    <n v="3.293196830857574E-4"/>
    <n v="446.08"/>
  </r>
  <r>
    <x v="15"/>
    <n v="4246"/>
    <s v="Wenatchee School District"/>
    <n v="1613"/>
    <s v="Westside High School"/>
    <s v="N"/>
    <s v="N"/>
    <s v="N"/>
    <s v="Y"/>
    <s v="N"/>
    <n v="25"/>
    <n v="1.5986392382803759E-4"/>
    <n v="216.54"/>
  </r>
  <r>
    <x v="15"/>
    <n v="4246"/>
    <s v="Wenatchee School District"/>
    <n v="1802"/>
    <s v="Chelan County Juvenile Detention Center"/>
    <s v="N"/>
    <s v="N"/>
    <s v="N"/>
    <s v="Y"/>
    <s v="N"/>
    <n v="4.25"/>
    <n v="2.7176867050766388E-5"/>
    <n v="36.81"/>
  </r>
  <r>
    <x v="15"/>
    <n v="4246"/>
    <s v="Wenatchee School District"/>
    <n v="1742"/>
    <s v="Valley Academy Of Learning"/>
    <s v="N"/>
    <s v="N"/>
    <s v="N"/>
    <s v="Y"/>
    <s v="N"/>
    <n v="2.25"/>
    <n v="1.4387753144523382E-5"/>
    <n v="19.489999999999998"/>
  </r>
  <r>
    <x v="15"/>
    <n v="4246"/>
    <s v="Wenatchee School District"/>
    <n v="3210"/>
    <s v="Pioneer Middle School"/>
    <s v="N"/>
    <s v="N"/>
    <s v="N"/>
    <s v="Y"/>
    <s v="N"/>
    <n v="1.25"/>
    <n v="7.9931961914018793E-6"/>
    <n v="10.83"/>
  </r>
  <r>
    <x v="15"/>
    <n v="4246"/>
    <s v="Wenatchee School District"/>
    <n v="4432"/>
    <s v="Foothills Middle School"/>
    <s v="N"/>
    <s v="N"/>
    <s v="N"/>
    <s v="Y"/>
    <s v="N"/>
    <n v="1.25"/>
    <n v="7.9931961914018793E-6"/>
    <n v="10.83"/>
  </r>
  <r>
    <x v="15"/>
    <n v="4246"/>
    <s v="Wenatchee School District"/>
    <n v="1612"/>
    <s v="Skill Source"/>
    <s v="N"/>
    <s v="N"/>
    <s v="N"/>
    <s v="Y"/>
    <s v="N"/>
    <n v="1"/>
    <n v="6.3945569531215032E-6"/>
    <n v="8.66"/>
  </r>
  <r>
    <x v="15"/>
    <n v="4246"/>
    <s v="Wenatchee School District"/>
    <n v="5316"/>
    <s v="Open Doors Re-Engagement"/>
    <s v="N"/>
    <s v="N"/>
    <s v="N"/>
    <s v="Y"/>
    <s v="N"/>
    <n v="1"/>
    <n v="6.3945569531215032E-6"/>
    <n v="8.66"/>
  </r>
  <r>
    <x v="16"/>
    <n v="5121"/>
    <s v="Port Angeles School District"/>
    <n v="2908"/>
    <s v="Port Angeles High School"/>
    <s v="Y"/>
    <s v="N"/>
    <s v="Y"/>
    <s v="Y"/>
    <s v="N"/>
    <n v="377.75"/>
    <n v="2.4155438890416476E-3"/>
    <n v="3271.96"/>
  </r>
  <r>
    <x v="16"/>
    <n v="5121"/>
    <s v="Port Angeles School District"/>
    <n v="4003"/>
    <s v="Lincoln High School"/>
    <s v="N"/>
    <s v="N"/>
    <s v="N"/>
    <s v="Y"/>
    <s v="N"/>
    <n v="1.25"/>
    <n v="7.9931961914018793E-6"/>
    <n v="10.83"/>
  </r>
  <r>
    <x v="16"/>
    <n v="5121"/>
    <s v="Port Angeles School District"/>
    <n v="3318"/>
    <s v="Stevens Middle School"/>
    <s v="N"/>
    <s v="N"/>
    <s v="N"/>
    <s v="Y"/>
    <s v="N"/>
    <n v="1"/>
    <n v="6.3945569531215032E-6"/>
    <n v="8.66"/>
  </r>
  <r>
    <x v="17"/>
    <n v="5323"/>
    <s v="Sequim School District"/>
    <n v="2471"/>
    <s v="Sequim Senior High"/>
    <s v="Y"/>
    <s v="Y"/>
    <s v="N"/>
    <s v="Y"/>
    <s v="N"/>
    <n v="408.5"/>
    <n v="2.612176515350134E-3"/>
    <n v="3538.31"/>
  </r>
  <r>
    <x v="17"/>
    <n v="5323"/>
    <s v="Sequim School District"/>
    <n v="1708"/>
    <s v="Olympic Peninsula Academy"/>
    <s v="Y"/>
    <s v="N"/>
    <s v="N"/>
    <s v="Y"/>
    <s v="N"/>
    <n v="15.25"/>
    <n v="9.7516993535102923E-5"/>
    <n v="132.09"/>
  </r>
  <r>
    <x v="18"/>
    <n v="5401"/>
    <s v="Cape Flattery School District"/>
    <n v="3145"/>
    <s v="Neah Bay Junior/ Senior High School"/>
    <s v="N"/>
    <s v="N"/>
    <s v="N"/>
    <s v="Y"/>
    <s v="N"/>
    <n v="1.25"/>
    <n v="7.9931961914018793E-6"/>
    <n v="10.83"/>
  </r>
  <r>
    <x v="19"/>
    <n v="5402"/>
    <s v="Quillayute Valley School District"/>
    <n v="5071"/>
    <s v="Insight School of Washington"/>
    <s v="Y"/>
    <s v="Y"/>
    <s v="N"/>
    <s v="Y"/>
    <s v="N"/>
    <n v="927"/>
    <n v="5.9277542955436333E-3"/>
    <n v="8029.4"/>
  </r>
  <r>
    <x v="19"/>
    <n v="5402"/>
    <s v="Quillayute Valley School District"/>
    <n v="2349"/>
    <s v="Forks Junior-Senior High School"/>
    <s v="Y"/>
    <s v="N"/>
    <s v="N"/>
    <s v="Y"/>
    <s v="N"/>
    <n v="16"/>
    <n v="1.0231291124994405E-4"/>
    <n v="138.59"/>
  </r>
  <r>
    <x v="20"/>
    <n v="6037"/>
    <s v="Vancouver School District"/>
    <n v="4504"/>
    <s v="Skyview High School"/>
    <s v="Y"/>
    <s v="N"/>
    <s v="N"/>
    <s v="Y"/>
    <s v="N"/>
    <n v="764.5"/>
    <n v="4.8886387906613886E-3"/>
    <n v="6621.88"/>
  </r>
  <r>
    <x v="20"/>
    <n v="6037"/>
    <s v="Vancouver School District"/>
    <n v="3081"/>
    <s v="Hudson's Bay High School"/>
    <s v="Y"/>
    <s v="N"/>
    <s v="N"/>
    <s v="Y"/>
    <s v="N"/>
    <n v="737.5"/>
    <n v="4.7159857529271085E-3"/>
    <n v="6388.01"/>
  </r>
  <r>
    <x v="20"/>
    <n v="6037"/>
    <s v="Vancouver School District"/>
    <n v="2179"/>
    <s v="Fort Vancouver High School"/>
    <s v="Y"/>
    <s v="N"/>
    <s v="N"/>
    <s v="Y"/>
    <s v="N"/>
    <n v="698"/>
    <n v="4.4634007532788093E-3"/>
    <n v="6045.87"/>
  </r>
  <r>
    <x v="20"/>
    <n v="6037"/>
    <s v="Vancouver School District"/>
    <n v="3423"/>
    <s v="Columbia River High"/>
    <s v="Y"/>
    <s v="Y"/>
    <s v="N"/>
    <s v="Y"/>
    <s v="N"/>
    <n v="449.25"/>
    <n v="2.8727547111898353E-3"/>
    <n v="3891.27"/>
  </r>
  <r>
    <x v="20"/>
    <n v="6037"/>
    <s v="Vancouver School District"/>
    <n v="1689"/>
    <s v="Vancouver School of Arts and Academics"/>
    <s v="Y"/>
    <s v="N"/>
    <s v="N"/>
    <s v="Y"/>
    <s v="N"/>
    <n v="185.75"/>
    <n v="1.1877889540423193E-3"/>
    <n v="1608.91"/>
  </r>
  <r>
    <x v="20"/>
    <n v="6037"/>
    <s v="Vancouver School District"/>
    <n v="5271"/>
    <s v="Vancouver iTech Preparatory"/>
    <s v="Y"/>
    <s v="N"/>
    <s v="N"/>
    <s v="Y"/>
    <s v="N"/>
    <n v="85.5"/>
    <n v="5.4673461949188845E-4"/>
    <n v="740.58"/>
  </r>
  <r>
    <x v="20"/>
    <n v="6037"/>
    <s v="Vancouver School District"/>
    <n v="5149"/>
    <s v="Vancouver Virtual Learning Academy"/>
    <s v="Y"/>
    <s v="N"/>
    <s v="N"/>
    <s v="Y"/>
    <s v="N"/>
    <n v="49"/>
    <n v="3.1333329070295363E-4"/>
    <n v="424.42"/>
  </r>
  <r>
    <x v="20"/>
    <n v="6037"/>
    <s v="Vancouver School District"/>
    <n v="3932"/>
    <s v="Lewis and Clark High School"/>
    <s v="N"/>
    <s v="N"/>
    <s v="N"/>
    <s v="Y"/>
    <s v="N"/>
    <n v="47.5"/>
    <n v="3.037414552732714E-4"/>
    <n v="411.43"/>
  </r>
  <r>
    <x v="20"/>
    <n v="6037"/>
    <s v="Vancouver School District"/>
    <n v="3556"/>
    <s v="Vancouver Home Connection"/>
    <s v="N"/>
    <s v="N"/>
    <s v="N"/>
    <s v="Y"/>
    <s v="N"/>
    <n v="13.25"/>
    <n v="8.4727879628859908E-5"/>
    <n v="114.77"/>
  </r>
  <r>
    <x v="20"/>
    <n v="6037"/>
    <s v="Vancouver School District"/>
    <n v="5342"/>
    <s v="Open Doors"/>
    <s v="N"/>
    <s v="N"/>
    <s v="N"/>
    <s v="Y"/>
    <s v="N"/>
    <n v="7"/>
    <n v="4.4761898671850518E-5"/>
    <n v="60.63"/>
  </r>
  <r>
    <x v="20"/>
    <n v="6037"/>
    <s v="Vancouver School District"/>
    <n v="1738"/>
    <s v="Gate Work Study Program"/>
    <s v="N"/>
    <s v="N"/>
    <s v="N"/>
    <s v="Y"/>
    <s v="N"/>
    <n v="2.5"/>
    <n v="1.5986392382803759E-5"/>
    <n v="21.65"/>
  </r>
  <r>
    <x v="20"/>
    <n v="6037"/>
    <s v="Vancouver School District"/>
    <n v="4503"/>
    <s v="Discovery Middle School"/>
    <s v="N"/>
    <s v="N"/>
    <s v="N"/>
    <s v="Y"/>
    <s v="N"/>
    <n v="1"/>
    <n v="6.3945569531215032E-6"/>
    <n v="8.66"/>
  </r>
  <r>
    <x v="21"/>
    <n v="6098"/>
    <s v="Hockinson School District"/>
    <n v="4568"/>
    <s v="Hockinson High School"/>
    <s v="Y"/>
    <s v="N"/>
    <s v="N"/>
    <s v="Y"/>
    <s v="N"/>
    <n v="86.75"/>
    <n v="5.5472781568329042E-4"/>
    <n v="751.4"/>
  </r>
  <r>
    <x v="22"/>
    <n v="6101"/>
    <s v="La Center School District"/>
    <n v="4431"/>
    <s v="La Center High School"/>
    <s v="Y"/>
    <s v="N"/>
    <s v="Y"/>
    <s v="Y"/>
    <s v="N"/>
    <n v="65.5"/>
    <n v="4.1884348042945844E-4"/>
    <n v="567.34"/>
  </r>
  <r>
    <x v="22"/>
    <n v="6101"/>
    <s v="La Center School District"/>
    <n v="5326"/>
    <s v="La Center Home School Academy"/>
    <s v="Y"/>
    <s v="N"/>
    <s v="N"/>
    <s v="Y"/>
    <s v="N"/>
    <n v="3.25"/>
    <n v="2.0782310097644884E-5"/>
    <n v="28.15"/>
  </r>
  <r>
    <x v="23"/>
    <n v="6112"/>
    <s v="Washougal School District"/>
    <n v="3147"/>
    <s v="Washougal High School"/>
    <s v="Y"/>
    <s v="N"/>
    <s v="N"/>
    <s v="Y"/>
    <s v="N"/>
    <n v="592.75"/>
    <n v="3.7903736339627708E-3"/>
    <n v="5134.2299999999996"/>
  </r>
  <r>
    <x v="24"/>
    <n v="6114"/>
    <s v="Evergreen School District (Clark)"/>
    <n v="5111"/>
    <s v="Union High School"/>
    <s v="Y"/>
    <s v="N"/>
    <s v="N"/>
    <s v="Y"/>
    <s v="N"/>
    <n v="1018"/>
    <n v="6.5096589782776904E-3"/>
    <n v="8817.6200000000008"/>
  </r>
  <r>
    <x v="24"/>
    <n v="6114"/>
    <s v="Evergreen School District (Clark)"/>
    <n v="2724"/>
    <s v="Evergreen High School"/>
    <s v="Y"/>
    <s v="N"/>
    <s v="N"/>
    <s v="Y"/>
    <s v="N"/>
    <n v="997"/>
    <n v="6.3753732822621383E-3"/>
    <n v="8635.7199999999993"/>
  </r>
  <r>
    <x v="24"/>
    <n v="6114"/>
    <s v="Evergreen School District (Clark)"/>
    <n v="4203"/>
    <s v="Cascadia Technical Academy Skills Center"/>
    <s v="Y"/>
    <s v="Y"/>
    <s v="Y"/>
    <s v="Y"/>
    <s v="N"/>
    <n v="974.25"/>
    <n v="6.2298971115786247E-3"/>
    <n v="8438.67"/>
  </r>
  <r>
    <x v="24"/>
    <n v="6114"/>
    <s v="Evergreen School District (Clark)"/>
    <n v="4523"/>
    <s v="Heritage High School"/>
    <s v="Y"/>
    <s v="N"/>
    <s v="Y"/>
    <s v="Y"/>
    <s v="N"/>
    <n v="880.5"/>
    <n v="5.6304073972234837E-3"/>
    <n v="7626.63"/>
  </r>
  <r>
    <x v="24"/>
    <n v="6114"/>
    <s v="Evergreen School District (Clark)"/>
    <n v="4162"/>
    <s v="Mountain View High School"/>
    <s v="Y"/>
    <s v="N"/>
    <s v="N"/>
    <s v="Y"/>
    <s v="N"/>
    <n v="860.25"/>
    <n v="5.5009176189227725E-3"/>
    <n v="7451.23"/>
  </r>
  <r>
    <x v="24"/>
    <n v="6114"/>
    <s v="Evergreen School District (Clark)"/>
    <n v="5310"/>
    <s v="Henrietta Lacks Health and Bioscience High School"/>
    <s v="Y"/>
    <s v="N"/>
    <s v="Y"/>
    <s v="Y"/>
    <s v="N"/>
    <n v="480.5"/>
    <n v="3.0725846159748824E-3"/>
    <n v="4161.95"/>
  </r>
  <r>
    <x v="24"/>
    <n v="6114"/>
    <s v="Evergreen School District (Clark)"/>
    <n v="4042"/>
    <s v="Legacy High School"/>
    <s v="Y"/>
    <s v="N"/>
    <s v="Y"/>
    <s v="Y"/>
    <s v="N"/>
    <n v="132.75"/>
    <n v="8.4887743552687948E-4"/>
    <n v="1149.8399999999999"/>
  </r>
  <r>
    <x v="24"/>
    <n v="6114"/>
    <s v="Evergreen School District (Clark)"/>
    <n v="5435"/>
    <s v="Open Doors Evergreen"/>
    <s v="N"/>
    <s v="N"/>
    <s v="N"/>
    <s v="Y"/>
    <s v="N"/>
    <n v="1.25"/>
    <n v="7.9931961914018793E-6"/>
    <n v="10.83"/>
  </r>
  <r>
    <x v="24"/>
    <n v="6114"/>
    <s v="Evergreen School District (Clark)"/>
    <n v="1646"/>
    <s v="49th Street Academy"/>
    <s v="N"/>
    <s v="N"/>
    <s v="N"/>
    <s v="Y"/>
    <s v="N"/>
    <n v="1.25"/>
    <n v="7.9931961914018793E-6"/>
    <n v="10.83"/>
  </r>
  <r>
    <x v="25"/>
    <n v="6117"/>
    <s v="Camas School District"/>
    <n v="4567"/>
    <s v="Camas High School"/>
    <s v="Y"/>
    <s v="N"/>
    <s v="N"/>
    <s v="Y"/>
    <s v="N"/>
    <n v="508.5"/>
    <n v="3.2516322106622845E-3"/>
    <n v="4404.4799999999996"/>
  </r>
  <r>
    <x v="25"/>
    <n v="6117"/>
    <s v="Camas School District"/>
    <n v="5104"/>
    <s v="Hayes Freedom High School"/>
    <s v="N"/>
    <s v="N"/>
    <s v="N"/>
    <s v="Y"/>
    <s v="N"/>
    <n v="9"/>
    <n v="5.7551012578093527E-5"/>
    <n v="77.959999999999994"/>
  </r>
  <r>
    <x v="26"/>
    <n v="6119"/>
    <s v="Battle Ground School District"/>
    <n v="2415"/>
    <s v="Battle Ground High School"/>
    <s v="Y"/>
    <s v="N"/>
    <s v="Y"/>
    <s v="Y"/>
    <s v="N"/>
    <n v="807.5"/>
    <n v="5.1636047396456134E-3"/>
    <n v="6994.33"/>
  </r>
  <r>
    <x v="26"/>
    <n v="6119"/>
    <s v="Battle Ground School District"/>
    <n v="4104"/>
    <s v="Prairie High School"/>
    <s v="Y"/>
    <s v="N"/>
    <s v="Y"/>
    <s v="Y"/>
    <s v="N"/>
    <n v="435.5"/>
    <n v="2.7848295530844146E-3"/>
    <n v="3772.17"/>
  </r>
  <r>
    <x v="26"/>
    <n v="6119"/>
    <s v="Battle Ground School District"/>
    <n v="1875"/>
    <s v="Homelink River"/>
    <s v="Y"/>
    <s v="N"/>
    <s v="Y"/>
    <s v="Y"/>
    <s v="N"/>
    <n v="90.5"/>
    <n v="5.78707404257496E-4"/>
    <n v="783.88"/>
  </r>
  <r>
    <x v="26"/>
    <n v="6119"/>
    <s v="Battle Ground School District"/>
    <n v="4450"/>
    <s v="Summit View High School"/>
    <s v="Y"/>
    <s v="N"/>
    <s v="N"/>
    <s v="Y"/>
    <s v="N"/>
    <n v="55.75"/>
    <n v="3.5649655013652378E-4"/>
    <n v="482.89"/>
  </r>
  <r>
    <x v="26"/>
    <n v="6119"/>
    <s v="Battle Ground School District"/>
    <n v="1836"/>
    <s v="CAM Academy"/>
    <s v="Y"/>
    <s v="N"/>
    <s v="N"/>
    <s v="Y"/>
    <s v="N"/>
    <n v="16.25"/>
    <n v="1.0391155048822442E-4"/>
    <n v="140.75"/>
  </r>
  <r>
    <x v="26"/>
    <n v="6119"/>
    <s v="Battle Ground School District"/>
    <n v="5502"/>
    <s v="Daybreak Youth Services"/>
    <s v="N"/>
    <s v="N"/>
    <s v="N"/>
    <s v="Y"/>
    <s v="N"/>
    <n v="11.5"/>
    <n v="7.3537404960897278E-5"/>
    <n v="99.61"/>
  </r>
  <r>
    <x v="26"/>
    <n v="6119"/>
    <s v="Battle Ground School District"/>
    <n v="5360"/>
    <s v="Open Doors Battle Ground"/>
    <s v="N"/>
    <s v="N"/>
    <s v="N"/>
    <s v="Y"/>
    <s v="N"/>
    <n v="2.5"/>
    <n v="1.5986392382803759E-5"/>
    <n v="21.65"/>
  </r>
  <r>
    <x v="27"/>
    <n v="6122"/>
    <s v="Ridgefield School District"/>
    <n v="2390"/>
    <s v="Ridgefield High School"/>
    <s v="Y"/>
    <s v="N"/>
    <s v="N"/>
    <s v="Y"/>
    <s v="N"/>
    <n v="55.25"/>
    <n v="3.5329927165996303E-4"/>
    <n v="478.56"/>
  </r>
  <r>
    <x v="28"/>
    <n v="6801"/>
    <s v="ESD 112 acting as a school district"/>
    <n v="5290"/>
    <s v="Clark County Juvenile Detention School"/>
    <s v="Y"/>
    <s v="N"/>
    <s v="N"/>
    <s v="Y"/>
    <s v="N"/>
    <n v="20"/>
    <n v="1.2789113906243007E-4"/>
    <n v="173.23"/>
  </r>
  <r>
    <x v="28"/>
    <n v="6801"/>
    <s v="ESD 112 acting as a school district"/>
    <n v="3294"/>
    <s v="Cowlitz County Youth Services Center"/>
    <s v="N"/>
    <s v="N"/>
    <s v="N"/>
    <s v="Y"/>
    <s v="N"/>
    <n v="12"/>
    <n v="7.6734683437458035E-5"/>
    <n v="103.94"/>
  </r>
  <r>
    <x v="28"/>
    <n v="6801"/>
    <s v="ESD 112 acting as a school district"/>
    <n v="5398"/>
    <s v="ESD 112 Open Doors Reengagement"/>
    <s v="N"/>
    <s v="N"/>
    <s v="N"/>
    <s v="Y"/>
    <s v="N"/>
    <n v="10"/>
    <n v="6.3945569531215034E-5"/>
    <n v="86.62"/>
  </r>
  <r>
    <x v="29"/>
    <n v="7002"/>
    <s v="Dayton School District"/>
    <n v="2302"/>
    <s v="Dayton High School"/>
    <s v="N"/>
    <s v="N"/>
    <s v="Y"/>
    <s v="Y"/>
    <s v="N"/>
    <n v="62"/>
    <n v="3.9646253109353318E-4"/>
    <n v="537.03"/>
  </r>
  <r>
    <x v="30"/>
    <n v="8122"/>
    <s v="Longview School District"/>
    <n v="3151"/>
    <s v="Mark Morris High School"/>
    <s v="Y"/>
    <s v="N"/>
    <s v="N"/>
    <s v="Y"/>
    <s v="N"/>
    <n v="338.75"/>
    <n v="2.1661561678699092E-3"/>
    <n v="2934.15"/>
  </r>
  <r>
    <x v="30"/>
    <n v="8122"/>
    <s v="Longview School District"/>
    <n v="2416"/>
    <s v="R A Long High School"/>
    <s v="Y"/>
    <s v="N"/>
    <s v="N"/>
    <s v="Y"/>
    <s v="N"/>
    <n v="290"/>
    <n v="1.8544215164052358E-3"/>
    <n v="2511.9"/>
  </r>
  <r>
    <x v="30"/>
    <n v="8122"/>
    <s v="Longview School District"/>
    <n v="5312"/>
    <s v="Discovery High School"/>
    <s v="N"/>
    <s v="N"/>
    <s v="N"/>
    <s v="Y"/>
    <s v="N"/>
    <n v="28"/>
    <n v="1.7904759468740207E-4"/>
    <n v="242.53"/>
  </r>
  <r>
    <x v="31"/>
    <n v="8130"/>
    <s v="Toutle Lake School District"/>
    <n v="2560"/>
    <s v="Toutle Lake High School"/>
    <s v="N"/>
    <s v="N"/>
    <s v="N"/>
    <s v="Y"/>
    <s v="N"/>
    <n v="70.25"/>
    <n v="4.4921762595678561E-4"/>
    <n v="608.49"/>
  </r>
  <r>
    <x v="32"/>
    <n v="8401"/>
    <s v="Castle Rock School District"/>
    <n v="2281"/>
    <s v="Castle Rock High School"/>
    <s v="Y"/>
    <s v="N"/>
    <s v="N"/>
    <s v="Y"/>
    <s v="N"/>
    <n v="81.75"/>
    <n v="5.2275503091768287E-4"/>
    <n v="708.09"/>
  </r>
  <r>
    <x v="33"/>
    <n v="8402"/>
    <s v="Kalama School District"/>
    <n v="5545"/>
    <s v="Kalama High School"/>
    <s v="Y"/>
    <s v="N"/>
    <s v="N"/>
    <s v="Y"/>
    <s v="N"/>
    <n v="42.5"/>
    <n v="2.7176867050766385E-4"/>
    <n v="368.12"/>
  </r>
  <r>
    <x v="34"/>
    <n v="8404"/>
    <s v="Woodland School District"/>
    <n v="3546"/>
    <s v="Woodland High School"/>
    <s v="Y"/>
    <s v="N"/>
    <s v="Y"/>
    <s v="Y"/>
    <s v="N"/>
    <n v="94.25"/>
    <n v="6.0268699283170168E-4"/>
    <n v="816.37"/>
  </r>
  <r>
    <x v="34"/>
    <n v="8404"/>
    <s v="Woodland School District"/>
    <n v="1795"/>
    <s v="Woodland Alternative School"/>
    <s v="Y"/>
    <s v="N"/>
    <s v="N"/>
    <s v="Y"/>
    <s v="N"/>
    <n v="9.25"/>
    <n v="5.9149651816373905E-5"/>
    <n v="80.12"/>
  </r>
  <r>
    <x v="34"/>
    <n v="8404"/>
    <s v="Woodland School District"/>
    <n v="5246"/>
    <s v="Lewis River Academy"/>
    <s v="N"/>
    <s v="N"/>
    <s v="N"/>
    <s v="Y"/>
    <s v="N"/>
    <n v="1"/>
    <n v="6.3945569531215032E-6"/>
    <n v="8.66"/>
  </r>
  <r>
    <x v="35"/>
    <n v="8458"/>
    <s v="Kelso School District"/>
    <n v="2266"/>
    <s v="Kelso High School"/>
    <s v="Y"/>
    <s v="N"/>
    <s v="N"/>
    <s v="Y"/>
    <s v="N"/>
    <n v="699.75"/>
    <n v="4.4745912279467717E-3"/>
    <n v="6061.03"/>
  </r>
  <r>
    <x v="35"/>
    <n v="8458"/>
    <s v="Kelso School District"/>
    <n v="5194"/>
    <s v="Kelso Virtual Academy"/>
    <s v="Y"/>
    <s v="N"/>
    <s v="N"/>
    <s v="Y"/>
    <s v="N"/>
    <n v="10.25"/>
    <n v="6.5544208769495406E-5"/>
    <n v="88.78"/>
  </r>
  <r>
    <x v="35"/>
    <n v="8458"/>
    <s v="Kelso School District"/>
    <n v="1934"/>
    <s v="Loowit High School"/>
    <s v="N"/>
    <s v="N"/>
    <s v="N"/>
    <s v="Y"/>
    <s v="N"/>
    <n v="3.5"/>
    <n v="2.2380949335925259E-5"/>
    <n v="30.32"/>
  </r>
  <r>
    <x v="36"/>
    <n v="9075"/>
    <s v="Bridgeport School District"/>
    <n v="2788"/>
    <s v="Bridgeport High School"/>
    <s v="Y"/>
    <s v="N"/>
    <s v="Y"/>
    <s v="Y"/>
    <s v="N"/>
    <n v="191.75"/>
    <n v="1.2261562957610482E-3"/>
    <n v="1660.88"/>
  </r>
  <r>
    <x v="36"/>
    <n v="9075"/>
    <s v="Bridgeport School District"/>
    <n v="1900"/>
    <s v="Bridgeport Aurora High School"/>
    <s v="N"/>
    <s v="N"/>
    <s v="N"/>
    <s v="Y"/>
    <s v="N"/>
    <n v="3.5"/>
    <n v="2.2380949335925259E-5"/>
    <n v="30.32"/>
  </r>
  <r>
    <x v="37"/>
    <n v="9206"/>
    <s v="Eastmont School District"/>
    <n v="2727"/>
    <s v="Eastmont Senior High"/>
    <s v="Y"/>
    <s v="N"/>
    <s v="Y"/>
    <s v="Y"/>
    <s v="N"/>
    <n v="708.75"/>
    <n v="4.5321422405248651E-3"/>
    <n v="6138.99"/>
  </r>
  <r>
    <x v="37"/>
    <n v="9206"/>
    <s v="Eastmont School District"/>
    <n v="3372"/>
    <s v="Eastmont Junior High"/>
    <s v="N"/>
    <s v="N"/>
    <s v="Y"/>
    <s v="Y"/>
    <s v="N"/>
    <n v="487.75"/>
    <n v="3.1189451538850129E-3"/>
    <n v="4224.75"/>
  </r>
  <r>
    <x v="37"/>
    <n v="9206"/>
    <s v="Eastmont School District"/>
    <n v="2986"/>
    <s v="Canyon View Group Home"/>
    <s v="N"/>
    <s v="N"/>
    <s v="N"/>
    <s v="Y"/>
    <s v="N"/>
    <n v="1"/>
    <n v="6.3945569531215032E-6"/>
    <n v="8.66"/>
  </r>
  <r>
    <x v="38"/>
    <n v="9207"/>
    <s v="Mansfield School District"/>
    <n v="2233"/>
    <s v="Mansfield Elem and High School"/>
    <s v="N"/>
    <s v="N"/>
    <s v="Y"/>
    <s v="Y"/>
    <s v="N"/>
    <n v="20"/>
    <n v="1.2789113906243007E-4"/>
    <n v="173.23"/>
  </r>
  <r>
    <x v="39"/>
    <n v="9209"/>
    <s v="Waterville School District"/>
    <n v="2162"/>
    <s v="Waterville High School"/>
    <s v="Y"/>
    <s v="N"/>
    <s v="N"/>
    <s v="Y"/>
    <s v="N"/>
    <n v="23.5"/>
    <n v="1.5027208839835533E-4"/>
    <n v="203.55"/>
  </r>
  <r>
    <x v="40"/>
    <n v="10050"/>
    <s v="Curlew School District"/>
    <n v="2006"/>
    <s v="Curlew Elem &amp; High School"/>
    <s v="N"/>
    <s v="N"/>
    <s v="N"/>
    <s v="Y"/>
    <s v="N"/>
    <n v="2"/>
    <n v="1.2789113906243006E-5"/>
    <n v="17.32"/>
  </r>
  <r>
    <x v="41"/>
    <n v="10070"/>
    <s v="Inchelium School District"/>
    <n v="2603"/>
    <s v="Inchelium High School"/>
    <s v="Y"/>
    <s v="N"/>
    <s v="N"/>
    <s v="N"/>
    <s v="N"/>
    <n v="1.25"/>
    <n v="7.9931961914018793E-6"/>
    <n v="10.83"/>
  </r>
  <r>
    <x v="42"/>
    <n v="10309"/>
    <s v="Republic School District"/>
    <n v="3579"/>
    <s v="Republic Senior High School"/>
    <s v="N"/>
    <s v="N"/>
    <s v="N"/>
    <s v="Y"/>
    <s v="N"/>
    <n v="5.75"/>
    <n v="3.6768702480448639E-5"/>
    <n v="49.8"/>
  </r>
  <r>
    <x v="43"/>
    <n v="11001"/>
    <s v="Pasco School District"/>
    <n v="5164"/>
    <s v="Chiawana Senior High School"/>
    <s v="Y"/>
    <s v="N"/>
    <s v="N"/>
    <s v="Y"/>
    <s v="N"/>
    <n v="1434.75"/>
    <n v="9.1745905884910769E-3"/>
    <n v="12427.39"/>
  </r>
  <r>
    <x v="43"/>
    <n v="11001"/>
    <s v="Pasco School District"/>
    <n v="2917"/>
    <s v="Pasco Senior High School"/>
    <s v="Y"/>
    <s v="N"/>
    <s v="N"/>
    <s v="Y"/>
    <s v="N"/>
    <n v="869.75"/>
    <n v="5.5616659099774271E-3"/>
    <n v="7533.52"/>
  </r>
  <r>
    <x v="43"/>
    <n v="11001"/>
    <s v="Pasco School District"/>
    <n v="3912"/>
    <s v="New Horizons High School"/>
    <s v="N"/>
    <s v="N"/>
    <s v="N"/>
    <s v="Y"/>
    <s v="N"/>
    <n v="63.25"/>
    <n v="4.0445572728493504E-4"/>
    <n v="547.85"/>
  </r>
  <r>
    <x v="44"/>
    <n v="11051"/>
    <s v="North Franklin School District"/>
    <n v="3272"/>
    <s v="Connell High School"/>
    <s v="N"/>
    <s v="N"/>
    <s v="N"/>
    <s v="Y"/>
    <s v="N"/>
    <n v="157.5"/>
    <n v="1.0071427201166368E-3"/>
    <n v="1364.22"/>
  </r>
  <r>
    <x v="44"/>
    <n v="11051"/>
    <s v="North Franklin School District"/>
    <n v="1754"/>
    <s v="Palouse Junction High School"/>
    <s v="N"/>
    <s v="N"/>
    <s v="N"/>
    <s v="Y"/>
    <s v="N"/>
    <n v="1.25"/>
    <n v="7.9931961914018793E-6"/>
    <n v="10.83"/>
  </r>
  <r>
    <x v="45"/>
    <n v="11056"/>
    <s v="Kahlotus School District"/>
    <n v="3214"/>
    <s v="Kahlotus Elem &amp; High"/>
    <s v="N"/>
    <s v="N"/>
    <s v="N"/>
    <s v="Y"/>
    <s v="N"/>
    <n v="1"/>
    <n v="6.3945569531215032E-6"/>
    <n v="8.66"/>
  </r>
  <r>
    <x v="46"/>
    <n v="12110"/>
    <s v="Pomeroy School District"/>
    <n v="2241"/>
    <s v="Pomeroy Jr Sr High School"/>
    <s v="N"/>
    <s v="N"/>
    <s v="Y"/>
    <s v="Y"/>
    <s v="N"/>
    <n v="94.25"/>
    <n v="6.0268699283170168E-4"/>
    <n v="816.37"/>
  </r>
  <r>
    <x v="47"/>
    <n v="13073"/>
    <s v="Wahluke School District"/>
    <n v="4254"/>
    <s v="Wahluke High School"/>
    <s v="N"/>
    <s v="N"/>
    <s v="N"/>
    <s v="Y"/>
    <s v="N"/>
    <n v="470.75"/>
    <n v="3.0102376856819477E-3"/>
    <n v="4077.5"/>
  </r>
  <r>
    <x v="47"/>
    <n v="13073"/>
    <s v="Wahluke School District"/>
    <n v="1835"/>
    <s v="Sentinel Tech Alt School"/>
    <s v="N"/>
    <s v="N"/>
    <s v="N"/>
    <s v="Y"/>
    <s v="N"/>
    <n v="2.25"/>
    <n v="1.4387753144523382E-5"/>
    <n v="19.489999999999998"/>
  </r>
  <r>
    <x v="48"/>
    <n v="13144"/>
    <s v="Quincy School District"/>
    <n v="3088"/>
    <s v="Quincy High School"/>
    <s v="Y"/>
    <s v="N"/>
    <s v="N"/>
    <s v="Y"/>
    <s v="N"/>
    <n v="119.5"/>
    <n v="7.6414955589801956E-4"/>
    <n v="1035.07"/>
  </r>
  <r>
    <x v="48"/>
    <n v="13144"/>
    <s v="Quincy School District"/>
    <n v="1506"/>
    <s v="Quincy Innovation Academy"/>
    <s v="N"/>
    <s v="N"/>
    <s v="N"/>
    <s v="Y"/>
    <s v="N"/>
    <n v="3.5"/>
    <n v="2.2380949335925259E-5"/>
    <n v="30.32"/>
  </r>
  <r>
    <x v="49"/>
    <n v="13146"/>
    <s v="Warden School District"/>
    <n v="3273"/>
    <s v="Warden High School"/>
    <s v="Y"/>
    <s v="N"/>
    <s v="N"/>
    <s v="Y"/>
    <s v="N"/>
    <n v="106.75"/>
    <n v="6.8261895474572049E-4"/>
    <n v="924.64"/>
  </r>
  <r>
    <x v="50"/>
    <n v="13151"/>
    <s v="Coulee-Hartline School District"/>
    <n v="2968"/>
    <s v="Almira Coulee Hartline High School"/>
    <s v="Y"/>
    <s v="N"/>
    <s v="Y"/>
    <s v="Y"/>
    <s v="N"/>
    <n v="51"/>
    <n v="3.2612240460919666E-4"/>
    <n v="441.75"/>
  </r>
  <r>
    <x v="51"/>
    <n v="13156"/>
    <s v="Soap Lake School District"/>
    <n v="3089"/>
    <s v="Soap Lake Middle &amp; High School"/>
    <s v="Y"/>
    <s v="N"/>
    <s v="N"/>
    <s v="Y"/>
    <s v="N"/>
    <n v="58.75"/>
    <n v="3.7568022099588829E-4"/>
    <n v="508.88"/>
  </r>
  <r>
    <x v="51"/>
    <n v="13156"/>
    <s v="Soap Lake School District"/>
    <n v="1518"/>
    <s v="RISE Academy"/>
    <s v="N"/>
    <s v="N"/>
    <s v="N"/>
    <s v="Y"/>
    <s v="N"/>
    <n v="2.25"/>
    <n v="1.4387753144523382E-5"/>
    <n v="19.489999999999998"/>
  </r>
  <r>
    <x v="52"/>
    <n v="13160"/>
    <s v="Royal School District"/>
    <n v="3516"/>
    <s v="Royal High School"/>
    <s v="Y"/>
    <s v="N"/>
    <s v="N"/>
    <s v="Y"/>
    <s v="N"/>
    <n v="413.5"/>
    <n v="2.6441493001157414E-3"/>
    <n v="3581.62"/>
  </r>
  <r>
    <x v="53"/>
    <n v="13161"/>
    <s v="Moses Lake School District"/>
    <n v="3215"/>
    <s v="Moses Lake High School"/>
    <s v="Y"/>
    <s v="N"/>
    <s v="Y"/>
    <s v="Y"/>
    <s v="N"/>
    <n v="991.75"/>
    <n v="6.3418018582582503E-3"/>
    <n v="8590.25"/>
  </r>
  <r>
    <x v="53"/>
    <n v="13161"/>
    <s v="Moses Lake School District"/>
    <n v="5273"/>
    <s v="Columbia Basin Technical Skills Center"/>
    <s v="Y"/>
    <s v="N"/>
    <s v="Y"/>
    <s v="Y"/>
    <s v="N"/>
    <n v="195.25"/>
    <n v="1.2485372450969734E-3"/>
    <n v="1691.2"/>
  </r>
  <r>
    <x v="53"/>
    <n v="13161"/>
    <s v="Moses Lake School District"/>
    <n v="5323"/>
    <s v="Skill Source Reingagement Program"/>
    <s v="N"/>
    <s v="N"/>
    <s v="N"/>
    <s v="Y"/>
    <s v="N"/>
    <n v="4.75"/>
    <n v="3.0374145527327138E-5"/>
    <n v="41.14"/>
  </r>
  <r>
    <x v="54"/>
    <n v="13165"/>
    <s v="Ephrata School District"/>
    <n v="2920"/>
    <s v="Ephrata High School"/>
    <s v="N"/>
    <s v="N"/>
    <s v="Y"/>
    <s v="Y"/>
    <s v="N"/>
    <n v="547.25"/>
    <n v="3.4994212925957423E-3"/>
    <n v="4740.12"/>
  </r>
  <r>
    <x v="54"/>
    <n v="13165"/>
    <s v="Ephrata School District"/>
    <n v="1971"/>
    <s v="Sage Hills High School (Closed after 2017-2018 school year)"/>
    <s v="N"/>
    <s v="N"/>
    <s v="N"/>
    <s v="Y"/>
    <s v="N"/>
    <n v="33.5"/>
    <n v="2.1421765792957036E-4"/>
    <n v="290.17"/>
  </r>
  <r>
    <x v="54"/>
    <n v="13165"/>
    <s v="Ephrata School District"/>
    <n v="5497"/>
    <s v="Sage Hills Open Doors Youth Re-Engagement Program"/>
    <s v="N"/>
    <s v="N"/>
    <s v="N"/>
    <s v="Y"/>
    <s v="N"/>
    <n v="2.5"/>
    <n v="1.5986392382803759E-5"/>
    <n v="21.65"/>
  </r>
  <r>
    <x v="54"/>
    <n v="13165"/>
    <s v="Ephrata School District"/>
    <n v="3340"/>
    <s v="Grant Co Detention Ctr (Closed after 2017-2018 school year)"/>
    <s v="N"/>
    <s v="N"/>
    <s v="N"/>
    <s v="Y"/>
    <s v="N"/>
    <n v="2.25"/>
    <n v="1.4387753144523382E-5"/>
    <n v="19.489999999999998"/>
  </r>
  <r>
    <x v="55"/>
    <n v="13167"/>
    <s v="Wilson Creek School District"/>
    <n v="2473"/>
    <s v="Wilson Creek High"/>
    <s v="Y"/>
    <s v="N"/>
    <s v="N"/>
    <s v="Y"/>
    <s v="N"/>
    <n v="29.25"/>
    <n v="1.8704079087880396E-4"/>
    <n v="253.35"/>
  </r>
  <r>
    <x v="56"/>
    <n v="13301"/>
    <s v="Grand Coulee Dam School District"/>
    <n v="2801"/>
    <s v="Lake Roosevelt Jr/Sr High School"/>
    <s v="N"/>
    <s v="N"/>
    <s v="Y"/>
    <s v="Y"/>
    <s v="N"/>
    <n v="30"/>
    <n v="1.918367085936451E-4"/>
    <n v="259.85000000000002"/>
  </r>
  <r>
    <x v="57"/>
    <n v="14005"/>
    <s v="Aberdeen School District"/>
    <n v="3476"/>
    <s v="J M Weatherwax High School"/>
    <s v="Y"/>
    <s v="N"/>
    <s v="N"/>
    <s v="Y"/>
    <s v="N"/>
    <n v="380.25"/>
    <n v="2.4315302814244513E-3"/>
    <n v="3293.61"/>
  </r>
  <r>
    <x v="57"/>
    <n v="14005"/>
    <s v="Aberdeen School District"/>
    <n v="5208"/>
    <s v="Twin Harbors, A Branch of New Market Skills Center"/>
    <s v="Y"/>
    <s v="N"/>
    <s v="N"/>
    <s v="Y"/>
    <s v="N"/>
    <n v="93"/>
    <n v="5.9469379664029982E-4"/>
    <n v="805.54"/>
  </r>
  <r>
    <x v="57"/>
    <n v="14005"/>
    <s v="Aberdeen School District"/>
    <n v="4267"/>
    <s v="Grays Harbor Juvenile Detention"/>
    <s v="N"/>
    <s v="N"/>
    <s v="N"/>
    <s v="Y"/>
    <s v="N"/>
    <n v="8.75"/>
    <n v="5.5952373339813148E-5"/>
    <n v="75.790000000000006"/>
  </r>
  <r>
    <x v="57"/>
    <n v="14005"/>
    <s v="Aberdeen School District"/>
    <n v="3857"/>
    <s v="Harbor High School"/>
    <s v="Y"/>
    <s v="N"/>
    <s v="N"/>
    <s v="Y"/>
    <s v="N"/>
    <n v="8.25"/>
    <n v="5.2755094863252398E-5"/>
    <n v="71.459999999999994"/>
  </r>
  <r>
    <x v="58"/>
    <n v="14028"/>
    <s v="Hoquiam School District"/>
    <n v="3622"/>
    <s v="Hoquiam High School"/>
    <s v="N"/>
    <s v="N"/>
    <s v="N"/>
    <s v="Y"/>
    <s v="N"/>
    <n v="184.5"/>
    <n v="1.1797957578509172E-3"/>
    <n v="1598.09"/>
  </r>
  <r>
    <x v="58"/>
    <n v="14028"/>
    <s v="Hoquiam School District"/>
    <n v="5191"/>
    <s v="Hoquiam Homelink School"/>
    <s v="N"/>
    <s v="N"/>
    <s v="N"/>
    <s v="Y"/>
    <s v="N"/>
    <n v="6"/>
    <n v="3.8367341718729018E-5"/>
    <n v="51.97"/>
  </r>
  <r>
    <x v="58"/>
    <n v="14028"/>
    <s v="Hoquiam School District"/>
    <n v="2391"/>
    <s v="Hoquiam Middle School"/>
    <s v="N"/>
    <s v="N"/>
    <s v="N"/>
    <s v="Y"/>
    <s v="N"/>
    <n v="1.25"/>
    <n v="7.9931961914018793E-6"/>
    <n v="10.83"/>
  </r>
  <r>
    <x v="59"/>
    <n v="14064"/>
    <s v="North Beach School District No. 64"/>
    <n v="2728"/>
    <s v="North Beach Senior High School"/>
    <s v="Y"/>
    <s v="N"/>
    <s v="N"/>
    <s v="Y"/>
    <s v="N"/>
    <n v="18.75"/>
    <n v="1.1989794287102818E-4"/>
    <n v="162.41"/>
  </r>
  <r>
    <x v="60"/>
    <n v="14066"/>
    <s v="Montesano School District"/>
    <n v="2180"/>
    <s v="Montesano Jr-Sr High"/>
    <s v="Y"/>
    <s v="N"/>
    <s v="N"/>
    <s v="Y"/>
    <s v="N"/>
    <n v="143.5"/>
    <n v="9.1761892277293568E-4"/>
    <n v="1242.96"/>
  </r>
  <r>
    <x v="61"/>
    <n v="14068"/>
    <s v="Elma School District"/>
    <n v="2137"/>
    <s v="Elma High School"/>
    <s v="N"/>
    <s v="N"/>
    <s v="N"/>
    <s v="Y"/>
    <s v="N"/>
    <n v="264"/>
    <n v="1.6881630356240767E-3"/>
    <n v="2286.69"/>
  </r>
  <r>
    <x v="61"/>
    <n v="14068"/>
    <s v="Elma School District"/>
    <n v="1629"/>
    <s v="East Grays Harbor High School"/>
    <s v="N"/>
    <s v="N"/>
    <s v="N"/>
    <s v="Y"/>
    <s v="N"/>
    <n v="3.25"/>
    <n v="2.0782310097644884E-5"/>
    <n v="28.15"/>
  </r>
  <r>
    <x v="61"/>
    <n v="14068"/>
    <s v="Elma School District"/>
    <n v="5416"/>
    <s v="East Grays Harbor High School"/>
    <s v="N"/>
    <s v="N"/>
    <s v="N"/>
    <s v="Y"/>
    <s v="N"/>
    <n v="1.25"/>
    <n v="7.9931961914018793E-6"/>
    <n v="10.83"/>
  </r>
  <r>
    <x v="62"/>
    <n v="14077"/>
    <s v="Taholah School District"/>
    <n v="3580"/>
    <s v="Taholah High School"/>
    <s v="Y"/>
    <s v="N"/>
    <s v="N"/>
    <s v="Y"/>
    <s v="N"/>
    <n v="27.75"/>
    <n v="1.774489554491217E-4"/>
    <n v="240.36"/>
  </r>
  <r>
    <x v="63"/>
    <n v="14097"/>
    <s v="Lake Quinault School District"/>
    <n v="2973"/>
    <s v="Lake Quinault High School (Closed after 2017-2018 school year)"/>
    <s v="N"/>
    <s v="N"/>
    <s v="N"/>
    <s v="Y"/>
    <s v="N"/>
    <n v="1"/>
    <n v="6.3945569531215032E-6"/>
    <n v="8.66"/>
  </r>
  <r>
    <x v="64"/>
    <n v="14117"/>
    <s v="Wishkah Valley School District"/>
    <n v="3375"/>
    <s v="Wishkah Valley Elementary/High School"/>
    <s v="N"/>
    <s v="N"/>
    <s v="N"/>
    <s v="Y"/>
    <s v="N"/>
    <n v="3"/>
    <n v="1.9183670859364509E-5"/>
    <n v="25.99"/>
  </r>
  <r>
    <x v="65"/>
    <n v="14172"/>
    <s v="Ocosta School District"/>
    <n v="3024"/>
    <s v="Ocosta Junior - Senior High"/>
    <s v="Y"/>
    <s v="N"/>
    <s v="N"/>
    <s v="Y"/>
    <s v="N"/>
    <n v="60.25"/>
    <n v="3.8527205642557058E-4"/>
    <n v="521.87"/>
  </r>
  <r>
    <x v="66"/>
    <n v="14400"/>
    <s v="Oakville School District"/>
    <n v="2283"/>
    <s v="Oakville High School"/>
    <s v="N"/>
    <s v="N"/>
    <s v="N"/>
    <s v="Y"/>
    <s v="N"/>
    <n v="2.25"/>
    <n v="1.4387753144523382E-5"/>
    <n v="19.489999999999998"/>
  </r>
  <r>
    <x v="67"/>
    <n v="15201"/>
    <s v="Oak Harbor School District"/>
    <n v="2974"/>
    <s v="Oak Harbor High School"/>
    <s v="Y"/>
    <s v="N"/>
    <s v="N"/>
    <s v="Y"/>
    <s v="N"/>
    <n v="477.5"/>
    <n v="3.0534009451155175E-3"/>
    <n v="4135.97"/>
  </r>
  <r>
    <x v="67"/>
    <n v="15201"/>
    <s v="Oak Harbor School District"/>
    <n v="1758"/>
    <s v="Homeconnection"/>
    <s v="Y"/>
    <s v="N"/>
    <s v="N"/>
    <s v="Y"/>
    <s v="N"/>
    <n v="4.25"/>
    <n v="2.7176867050766388E-5"/>
    <n v="36.81"/>
  </r>
  <r>
    <x v="67"/>
    <n v="15201"/>
    <s v="Oak Harbor School District"/>
    <n v="5343"/>
    <s v="iGrad Academy"/>
    <s v="N"/>
    <s v="N"/>
    <s v="N"/>
    <s v="Y"/>
    <s v="N"/>
    <n v="2.25"/>
    <n v="1.4387753144523382E-5"/>
    <n v="19.489999999999998"/>
  </r>
  <r>
    <x v="68"/>
    <n v="15204"/>
    <s v="Coupeville School District"/>
    <n v="2625"/>
    <s v="Coupeville High School"/>
    <s v="Y"/>
    <s v="N"/>
    <s v="N"/>
    <s v="Y"/>
    <s v="N"/>
    <n v="47.75"/>
    <n v="3.0534009451155177E-4"/>
    <n v="413.6"/>
  </r>
  <r>
    <x v="68"/>
    <n v="15204"/>
    <s v="Coupeville School District"/>
    <n v="5059"/>
    <s v="Island Juvenile Detention Education Program"/>
    <s v="N"/>
    <s v="N"/>
    <s v="N"/>
    <s v="Y"/>
    <s v="N"/>
    <n v="4"/>
    <n v="2.5578227812486013E-5"/>
    <n v="34.65"/>
  </r>
  <r>
    <x v="68"/>
    <n v="15204"/>
    <s v="Coupeville School District"/>
    <n v="5412"/>
    <s v="Open Den"/>
    <s v="N"/>
    <s v="N"/>
    <s v="N"/>
    <s v="Y"/>
    <s v="N"/>
    <n v="1"/>
    <n v="6.3945569531215032E-6"/>
    <n v="8.66"/>
  </r>
  <r>
    <x v="69"/>
    <n v="15206"/>
    <s v="South Whidbey School District"/>
    <n v="4149"/>
    <s v="South Whidbey High School"/>
    <s v="Y"/>
    <s v="N"/>
    <s v="Y"/>
    <s v="Y"/>
    <s v="N"/>
    <n v="293.25"/>
    <n v="1.8752038265028807E-3"/>
    <n v="2540.0500000000002"/>
  </r>
  <r>
    <x v="69"/>
    <n v="15206"/>
    <s v="South Whidbey School District"/>
    <n v="1682"/>
    <s v="South Whidbey Academy"/>
    <s v="Y"/>
    <s v="N"/>
    <s v="N"/>
    <s v="Y"/>
    <s v="N"/>
    <n v="27"/>
    <n v="1.7265303773428059E-4"/>
    <n v="233.87"/>
  </r>
  <r>
    <x v="70"/>
    <n v="16048"/>
    <s v="Quilcene School District"/>
    <n v="2474"/>
    <s v="Quilcene High And Elementary"/>
    <s v="N"/>
    <s v="N"/>
    <s v="N"/>
    <s v="Y"/>
    <s v="N"/>
    <n v="49"/>
    <n v="3.1333329070295363E-4"/>
    <n v="424.42"/>
  </r>
  <r>
    <x v="70"/>
    <n v="16048"/>
    <s v="Quilcene School District"/>
    <n v="5081"/>
    <s v="Crossroads Community School"/>
    <s v="N"/>
    <s v="N"/>
    <s v="N"/>
    <s v="Y"/>
    <s v="N"/>
    <n v="5"/>
    <n v="3.1972784765607517E-5"/>
    <n v="43.31"/>
  </r>
  <r>
    <x v="71"/>
    <n v="16049"/>
    <s v="Chimacum School District"/>
    <n v="3275"/>
    <s v="Chimacum High School"/>
    <s v="Y"/>
    <s v="N"/>
    <s v="N"/>
    <s v="Y"/>
    <s v="N"/>
    <n v="25.75"/>
    <n v="1.646598415428787E-4"/>
    <n v="223.04"/>
  </r>
  <r>
    <x v="71"/>
    <n v="16049"/>
    <s v="Chimacum School District"/>
    <n v="1724"/>
    <s v="PI Program"/>
    <s v="N"/>
    <s v="N"/>
    <s v="N"/>
    <s v="Y"/>
    <s v="N"/>
    <n v="2.25"/>
    <n v="1.4387753144523382E-5"/>
    <n v="19.489999999999998"/>
  </r>
  <r>
    <x v="72"/>
    <n v="16050"/>
    <s v="Port Townsend School District"/>
    <n v="2503"/>
    <s v="Port Townsend High School"/>
    <s v="Y"/>
    <s v="N"/>
    <s v="N"/>
    <s v="Y"/>
    <s v="N"/>
    <n v="91.5"/>
    <n v="5.8510196121061748E-4"/>
    <n v="792.55"/>
  </r>
  <r>
    <x v="72"/>
    <n v="16050"/>
    <s v="Port Townsend School District"/>
    <n v="1798"/>
    <s v="OCEAN"/>
    <s v="N"/>
    <s v="N"/>
    <s v="N"/>
    <s v="Y"/>
    <s v="N"/>
    <n v="3.25"/>
    <n v="2.0782310097644884E-5"/>
    <n v="28.15"/>
  </r>
  <r>
    <x v="73"/>
    <n v="17001"/>
    <s v="Seattle School District #1"/>
    <n v="2220"/>
    <s v="Ballard High School"/>
    <s v="Y"/>
    <s v="Y"/>
    <s v="N"/>
    <s v="Y"/>
    <s v="N"/>
    <n v="965.75"/>
    <n v="6.1755433774770916E-3"/>
    <n v="8365.0499999999993"/>
  </r>
  <r>
    <x v="73"/>
    <n v="17001"/>
    <s v="Seattle School District #1"/>
    <n v="2285"/>
    <s v="Roosevelt High School"/>
    <s v="Y"/>
    <s v="Y"/>
    <s v="N"/>
    <s v="Y"/>
    <s v="N"/>
    <n v="897"/>
    <n v="5.7359175869499878E-3"/>
    <n v="7769.55"/>
  </r>
  <r>
    <x v="73"/>
    <n v="17001"/>
    <s v="Seattle School District #1"/>
    <n v="2306"/>
    <s v="Garfield High School"/>
    <s v="Y"/>
    <s v="N"/>
    <s v="N"/>
    <s v="Y"/>
    <s v="N"/>
    <n v="865.5"/>
    <n v="5.5344890429266606E-3"/>
    <n v="7496.71"/>
  </r>
  <r>
    <x v="73"/>
    <n v="17001"/>
    <s v="Seattle School District #1"/>
    <n v="2182"/>
    <s v="Franklin High School"/>
    <s v="Y"/>
    <s v="N"/>
    <s v="N"/>
    <s v="Y"/>
    <s v="N"/>
    <n v="676.25"/>
    <n v="4.3243191395484163E-3"/>
    <n v="5857.48"/>
  </r>
  <r>
    <x v="73"/>
    <n v="17001"/>
    <s v="Seattle School District #1"/>
    <n v="3276"/>
    <s v="Ingraham High School"/>
    <s v="Y"/>
    <s v="Y"/>
    <s v="Y"/>
    <s v="Y"/>
    <s v="N"/>
    <n v="632.75"/>
    <n v="4.0461559120876312E-3"/>
    <n v="5480.7"/>
  </r>
  <r>
    <x v="73"/>
    <n v="17001"/>
    <s v="Seattle School District #1"/>
    <n v="3479"/>
    <s v="Nathan Hale High School"/>
    <s v="Y"/>
    <s v="N"/>
    <s v="Y"/>
    <s v="Y"/>
    <s v="N"/>
    <n v="489.5"/>
    <n v="3.1301356285529758E-3"/>
    <n v="4239.91"/>
  </r>
  <r>
    <x v="73"/>
    <n v="17001"/>
    <s v="Seattle School District #1"/>
    <n v="2234"/>
    <s v="West Seattle High School"/>
    <s v="Y"/>
    <s v="N"/>
    <s v="N"/>
    <s v="Y"/>
    <s v="N"/>
    <n v="484.75"/>
    <n v="3.0997614830256485E-3"/>
    <n v="4198.76"/>
  </r>
  <r>
    <x v="73"/>
    <n v="17001"/>
    <s v="Seattle School District #1"/>
    <n v="2392"/>
    <s v="Cleveland High School STEM"/>
    <s v="Y"/>
    <s v="Y"/>
    <s v="N"/>
    <s v="Y"/>
    <s v="N"/>
    <n v="419.5"/>
    <n v="2.6825166418344704E-3"/>
    <n v="3633.59"/>
  </r>
  <r>
    <x v="73"/>
    <n v="17001"/>
    <s v="Seattle School District #1"/>
    <n v="3327"/>
    <s v="Rainier Beach High School"/>
    <s v="Y"/>
    <s v="Y"/>
    <s v="N"/>
    <s v="Y"/>
    <s v="N"/>
    <n v="408.25"/>
    <n v="2.6105778761118534E-3"/>
    <n v="3536.14"/>
  </r>
  <r>
    <x v="73"/>
    <n v="17001"/>
    <s v="Seattle School District #1"/>
    <n v="3096"/>
    <s v="Chief Sealth International High School"/>
    <s v="Y"/>
    <s v="Y"/>
    <s v="N"/>
    <s v="Y"/>
    <s v="N"/>
    <n v="227.75"/>
    <n v="1.4563603460734224E-3"/>
    <n v="1972.7"/>
  </r>
  <r>
    <x v="73"/>
    <n v="17001"/>
    <s v="Seattle School District #1"/>
    <n v="1596"/>
    <s v="Seattle World School"/>
    <s v="N"/>
    <s v="N"/>
    <s v="N"/>
    <s v="Y"/>
    <s v="N"/>
    <n v="128.25"/>
    <n v="8.2010192923783279E-4"/>
    <n v="1110.8599999999999"/>
  </r>
  <r>
    <x v="73"/>
    <n v="17001"/>
    <s v="Seattle School District #1"/>
    <n v="3778"/>
    <s v="South Lake High School"/>
    <s v="N"/>
    <s v="N"/>
    <s v="N"/>
    <s v="Y"/>
    <s v="N"/>
    <n v="39.5"/>
    <n v="2.5258499964829939E-4"/>
    <n v="342.14"/>
  </r>
  <r>
    <x v="73"/>
    <n v="17001"/>
    <s v="Seattle School District #1"/>
    <n v="1856"/>
    <s v="The Center School"/>
    <s v="Y"/>
    <s v="N"/>
    <s v="N"/>
    <s v="Y"/>
    <s v="N"/>
    <n v="36.25"/>
    <n v="2.3180268955065448E-4"/>
    <n v="313.99"/>
  </r>
  <r>
    <x v="73"/>
    <n v="17001"/>
    <s v="Seattle School District #1"/>
    <n v="5260"/>
    <s v="Seattle Skills Center"/>
    <s v="Y"/>
    <s v="Y"/>
    <s v="N"/>
    <s v="Y"/>
    <s v="N"/>
    <n v="28"/>
    <n v="1.7904759468740207E-4"/>
    <n v="242.53"/>
  </r>
  <r>
    <x v="73"/>
    <n v="17001"/>
    <s v="Seattle School District #1"/>
    <n v="1635"/>
    <s v="Interagency Programs"/>
    <s v="N"/>
    <s v="Y"/>
    <s v="N"/>
    <s v="Y"/>
    <s v="N"/>
    <n v="24.75"/>
    <n v="1.5826528458975719E-4"/>
    <n v="214.38"/>
  </r>
  <r>
    <x v="73"/>
    <n v="17001"/>
    <s v="Seattle School District #1"/>
    <n v="1547"/>
    <s v="Middle College High School"/>
    <s v="Y"/>
    <s v="N"/>
    <s v="N"/>
    <s v="Y"/>
    <s v="N"/>
    <n v="20.75"/>
    <n v="1.3268705677727118E-4"/>
    <n v="179.73"/>
  </r>
  <r>
    <x v="73"/>
    <n v="17001"/>
    <s v="Seattle School District #1"/>
    <n v="3496"/>
    <s v="Interagency Detention School"/>
    <s v="N"/>
    <s v="N"/>
    <s v="N"/>
    <s v="Y"/>
    <s v="N"/>
    <n v="8.5"/>
    <n v="5.4353734101532776E-5"/>
    <n v="73.62"/>
  </r>
  <r>
    <x v="73"/>
    <n v="17001"/>
    <s v="Seattle School District #1"/>
    <n v="3868"/>
    <s v="Nova High School"/>
    <s v="Y"/>
    <s v="N"/>
    <s v="N"/>
    <s v="Y"/>
    <s v="N"/>
    <n v="4.25"/>
    <n v="2.7176867050766388E-5"/>
    <n v="36.81"/>
  </r>
  <r>
    <x v="73"/>
    <n v="17001"/>
    <s v="Seattle School District #1"/>
    <n v="5405"/>
    <s v="Interagency Open Doors"/>
    <s v="N"/>
    <s v="N"/>
    <s v="N"/>
    <s v="Y"/>
    <s v="N"/>
    <n v="1"/>
    <n v="6.3945569531215032E-6"/>
    <n v="8.66"/>
  </r>
  <r>
    <x v="73"/>
    <n v="17001"/>
    <s v="Seattle School District #1"/>
    <n v="4277"/>
    <s v="Hutch School (Closed after 2017-2018 school year)"/>
    <s v="N"/>
    <s v="N"/>
    <s v="N"/>
    <s v="Y"/>
    <s v="N"/>
    <n v="1"/>
    <n v="6.3945569531215032E-6"/>
    <n v="8.66"/>
  </r>
  <r>
    <x v="74"/>
    <n v="17210"/>
    <s v="Federal Way School District"/>
    <n v="3584"/>
    <s v="Thomas Jefferson High School"/>
    <s v="Y"/>
    <s v="Y"/>
    <s v="N"/>
    <s v="Y"/>
    <s v="N"/>
    <n v="1141.75"/>
    <n v="7.3009854012264759E-3"/>
    <n v="9889.51"/>
  </r>
  <r>
    <x v="74"/>
    <n v="17210"/>
    <s v="Federal Way School District"/>
    <n v="2417"/>
    <s v="Federal Way High School"/>
    <s v="Y"/>
    <s v="Y"/>
    <s v="N"/>
    <s v="Y"/>
    <s v="Y"/>
    <n v="1089.25"/>
    <n v="6.9652711611875974E-3"/>
    <n v="9434.77"/>
  </r>
  <r>
    <x v="74"/>
    <n v="17210"/>
    <s v="Federal Way School District"/>
    <n v="3766"/>
    <s v="Decatur High School"/>
    <s v="Y"/>
    <s v="Y"/>
    <s v="N"/>
    <s v="Y"/>
    <s v="N"/>
    <n v="737"/>
    <n v="4.7127884744505473E-3"/>
    <n v="6383.68"/>
  </r>
  <r>
    <x v="74"/>
    <n v="17210"/>
    <s v="Federal Way School District"/>
    <n v="4570"/>
    <s v="Todd Beamer High School"/>
    <s v="Y"/>
    <s v="N"/>
    <s v="N"/>
    <s v="Y"/>
    <s v="N"/>
    <n v="686.5"/>
    <n v="4.3898633483179118E-3"/>
    <n v="5946.26"/>
  </r>
  <r>
    <x v="74"/>
    <n v="17210"/>
    <s v="Federal Way School District"/>
    <n v="1759"/>
    <s v="Internet Academy"/>
    <s v="Y"/>
    <s v="Y"/>
    <s v="N"/>
    <s v="Y"/>
    <s v="N"/>
    <n v="123.5"/>
    <n v="7.8972778371050561E-4"/>
    <n v="1069.72"/>
  </r>
  <r>
    <x v="74"/>
    <n v="17210"/>
    <s v="Federal Way School District"/>
    <n v="5473"/>
    <s v="Technology Access Foundation Academy at Saghalie"/>
    <s v="Y"/>
    <s v="N"/>
    <s v="N"/>
    <s v="Y"/>
    <s v="N"/>
    <n v="66.25"/>
    <n v="4.2363939814429955E-4"/>
    <n v="573.84"/>
  </r>
  <r>
    <x v="74"/>
    <n v="17210"/>
    <s v="Federal Way School District"/>
    <n v="5348"/>
    <s v="Open Doors Youth Reengagement (1418)"/>
    <s v="N"/>
    <s v="Y"/>
    <s v="N"/>
    <s v="Y"/>
    <s v="N"/>
    <n v="17.5"/>
    <n v="1.119047466796263E-4"/>
    <n v="151.58000000000001"/>
  </r>
  <r>
    <x v="74"/>
    <n v="17210"/>
    <s v="Federal Way School District"/>
    <n v="5163"/>
    <s v="Career Academy at Truman High School"/>
    <s v="N"/>
    <s v="Y"/>
    <s v="N"/>
    <s v="Y"/>
    <s v="N"/>
    <n v="14.5"/>
    <n v="9.2721075820261794E-5"/>
    <n v="125.59"/>
  </r>
  <r>
    <x v="74"/>
    <n v="17210"/>
    <s v="Federal Way School District"/>
    <n v="1789"/>
    <s v="Federal Way Public Academy"/>
    <s v="Y"/>
    <s v="N"/>
    <s v="N"/>
    <s v="Y"/>
    <s v="N"/>
    <n v="10.25"/>
    <n v="6.5544208769495406E-5"/>
    <n v="88.78"/>
  </r>
  <r>
    <x v="74"/>
    <n v="17210"/>
    <s v="Federal Way School District"/>
    <n v="1951"/>
    <s v="Support School"/>
    <s v="N"/>
    <s v="N"/>
    <s v="N"/>
    <s v="Y"/>
    <s v="N"/>
    <n v="1"/>
    <n v="6.3945569531215032E-6"/>
    <n v="8.66"/>
  </r>
  <r>
    <x v="74"/>
    <n v="17210"/>
    <s v="Federal Way School District"/>
    <n v="3626"/>
    <s v="Sacajawea Middle School"/>
    <s v="N"/>
    <s v="N"/>
    <s v="N"/>
    <s v="Y"/>
    <s v="N"/>
    <n v="1"/>
    <n v="6.3945569531215032E-6"/>
    <n v="8.66"/>
  </r>
  <r>
    <x v="74"/>
    <n v="17210"/>
    <s v="Federal Way School District"/>
    <n v="5255"/>
    <s v="Gateway to College"/>
    <s v="N"/>
    <s v="Y"/>
    <s v="N"/>
    <s v="N"/>
    <s v="N"/>
    <n v="1"/>
    <n v="6.3945569531215032E-6"/>
    <n v="8.66"/>
  </r>
  <r>
    <x v="75"/>
    <n v="17216"/>
    <s v="Enumclaw School District"/>
    <n v="3330"/>
    <s v="Enumclaw Sr High School"/>
    <s v="Y"/>
    <s v="N"/>
    <s v="N"/>
    <s v="Y"/>
    <s v="N"/>
    <n v="721.75"/>
    <n v="4.6152714809154444E-3"/>
    <n v="6251.59"/>
  </r>
  <r>
    <x v="76"/>
    <n v="17400"/>
    <s v="Mercer Island School District"/>
    <n v="3029"/>
    <s v="Mercer Island High School"/>
    <s v="Y"/>
    <s v="N"/>
    <s v="Y"/>
    <s v="Y"/>
    <s v="N"/>
    <n v="901.75"/>
    <n v="5.7662917324773156E-3"/>
    <n v="7810.7"/>
  </r>
  <r>
    <x v="77"/>
    <n v="17401"/>
    <s v="Highline School District"/>
    <n v="3279"/>
    <s v="Mount Rainier High School"/>
    <s v="Y"/>
    <s v="Y"/>
    <s v="N"/>
    <s v="Y"/>
    <s v="N"/>
    <n v="784.75"/>
    <n v="5.0181285689620998E-3"/>
    <n v="6797.28"/>
  </r>
  <r>
    <x v="77"/>
    <n v="17401"/>
    <s v="Highline School District"/>
    <n v="3483"/>
    <s v="Tyee High School"/>
    <s v="Y"/>
    <s v="N"/>
    <s v="N"/>
    <s v="Y"/>
    <s v="N"/>
    <n v="743.75"/>
    <n v="4.755951733884118E-3"/>
    <n v="6442.15"/>
  </r>
  <r>
    <x v="77"/>
    <n v="17401"/>
    <s v="Highline School District"/>
    <n v="2270"/>
    <s v="Puget Sound Skills Center"/>
    <s v="Y"/>
    <s v="Y"/>
    <s v="N"/>
    <s v="Y"/>
    <s v="N"/>
    <n v="743.5"/>
    <n v="4.7543530946458374E-3"/>
    <n v="6439.98"/>
  </r>
  <r>
    <x v="77"/>
    <n v="17401"/>
    <s v="Highline School District"/>
    <n v="2325"/>
    <s v="Highline High School"/>
    <s v="Y"/>
    <s v="N"/>
    <s v="N"/>
    <s v="Y"/>
    <s v="N"/>
    <n v="642.25"/>
    <n v="4.1069042031422849E-3"/>
    <n v="5562.98"/>
  </r>
  <r>
    <x v="77"/>
    <n v="17401"/>
    <s v="Highline School District"/>
    <n v="3099"/>
    <s v="Evergreen High School"/>
    <s v="Y"/>
    <s v="Y"/>
    <s v="N"/>
    <s v="Y"/>
    <s v="N"/>
    <n v="575.5"/>
    <n v="3.680067526521425E-3"/>
    <n v="4984.8100000000004"/>
  </r>
  <r>
    <x v="77"/>
    <n v="17401"/>
    <s v="Highline School District"/>
    <n v="3553"/>
    <s v="Raisbeck Aviation High School"/>
    <s v="Y"/>
    <s v="N"/>
    <s v="N"/>
    <s v="Y"/>
    <s v="N"/>
    <n v="282"/>
    <n v="1.8032650607802639E-3"/>
    <n v="2442.6"/>
  </r>
  <r>
    <x v="77"/>
    <n v="17401"/>
    <s v="Highline School District"/>
    <n v="5172"/>
    <s v="Puget Sound High School"/>
    <s v="Y"/>
    <s v="Y"/>
    <s v="N"/>
    <s v="Y"/>
    <s v="N"/>
    <n v="183"/>
    <n v="1.170203922421235E-3"/>
    <n v="1585.09"/>
  </r>
  <r>
    <x v="77"/>
    <n v="17401"/>
    <s v="Highline School District"/>
    <n v="1972"/>
    <s v="New Start"/>
    <s v="N"/>
    <s v="N"/>
    <s v="N"/>
    <s v="Y"/>
    <s v="N"/>
    <n v="50.75"/>
    <n v="3.2452376537091629E-4"/>
    <n v="439.58"/>
  </r>
  <r>
    <x v="77"/>
    <n v="17401"/>
    <s v="Highline School District"/>
    <n v="1973"/>
    <s v="Satellite High School"/>
    <s v="N"/>
    <s v="N"/>
    <s v="N"/>
    <s v="Y"/>
    <s v="N"/>
    <n v="32.75"/>
    <n v="2.0942174021472922E-4"/>
    <n v="283.67"/>
  </r>
  <r>
    <x v="77"/>
    <n v="17401"/>
    <s v="Highline School District"/>
    <n v="1539"/>
    <s v="CHOICE Academy"/>
    <s v="N"/>
    <s v="N"/>
    <s v="N"/>
    <s v="Y"/>
    <s v="N"/>
    <n v="31"/>
    <n v="1.9823126554676659E-4"/>
    <n v="268.51"/>
  </r>
  <r>
    <x v="77"/>
    <n v="17401"/>
    <s v="Highline School District"/>
    <n v="5370"/>
    <s v="Highline Open Doors 1418"/>
    <s v="N"/>
    <s v="Y"/>
    <s v="N"/>
    <s v="Y"/>
    <s v="N"/>
    <n v="19.75"/>
    <n v="1.262924998241497E-4"/>
    <n v="171.07"/>
  </r>
  <r>
    <x v="77"/>
    <n v="17401"/>
    <s v="Highline School District"/>
    <n v="5028"/>
    <s v="Big Picture School"/>
    <s v="N"/>
    <s v="N"/>
    <s v="N"/>
    <s v="Y"/>
    <s v="N"/>
    <n v="19.75"/>
    <n v="1.262924998241497E-4"/>
    <n v="171.07"/>
  </r>
  <r>
    <x v="77"/>
    <n v="17401"/>
    <s v="Highline School District"/>
    <n v="5371"/>
    <s v="Highline Home School Center"/>
    <s v="N"/>
    <s v="N"/>
    <s v="N"/>
    <s v="Y"/>
    <s v="N"/>
    <n v="5.25"/>
    <n v="3.3571424003887889E-5"/>
    <n v="45.47"/>
  </r>
  <r>
    <x v="78"/>
    <n v="17402"/>
    <s v="Vashon Island School District"/>
    <n v="2419"/>
    <s v="Vashon Island High School"/>
    <s v="Y"/>
    <s v="N"/>
    <s v="N"/>
    <s v="Y"/>
    <s v="N"/>
    <n v="197.5"/>
    <n v="1.2629249982414967E-3"/>
    <n v="1710.69"/>
  </r>
  <r>
    <x v="78"/>
    <n v="17402"/>
    <s v="Vashon Island School District"/>
    <n v="1938"/>
    <s v="Student Link"/>
    <s v="Y"/>
    <s v="N"/>
    <s v="N"/>
    <s v="Y"/>
    <s v="N"/>
    <n v="2"/>
    <n v="1.2789113906243006E-5"/>
    <n v="17.32"/>
  </r>
  <r>
    <x v="78"/>
    <n v="17402"/>
    <s v="Vashon Island School District"/>
    <n v="1822"/>
    <s v="Family Link"/>
    <s v="N"/>
    <s v="N"/>
    <s v="N"/>
    <s v="Y"/>
    <s v="N"/>
    <n v="1"/>
    <n v="6.3945569531215032E-6"/>
    <n v="8.66"/>
  </r>
  <r>
    <x v="79"/>
    <n v="17403"/>
    <s v="Renton School District"/>
    <n v="3630"/>
    <s v="Hazen Senior High School"/>
    <s v="Y"/>
    <s v="N"/>
    <s v="N"/>
    <s v="Y"/>
    <s v="N"/>
    <n v="1129"/>
    <n v="7.2194548000741772E-3"/>
    <n v="9779.07"/>
  </r>
  <r>
    <x v="79"/>
    <n v="17403"/>
    <s v="Renton School District"/>
    <n v="3741"/>
    <s v="Lindbergh Senior High School"/>
    <s v="Y"/>
    <s v="Y"/>
    <s v="N"/>
    <s v="Y"/>
    <s v="N"/>
    <n v="750.75"/>
    <n v="4.8007136325559684E-3"/>
    <n v="6502.78"/>
  </r>
  <r>
    <x v="79"/>
    <n v="17403"/>
    <s v="Renton School District"/>
    <n v="2475"/>
    <s v="Renton Senior High School"/>
    <s v="Y"/>
    <s v="Y"/>
    <s v="N"/>
    <s v="Y"/>
    <s v="N"/>
    <n v="487.5"/>
    <n v="3.1173465146467328E-3"/>
    <n v="4222.58"/>
  </r>
  <r>
    <x v="79"/>
    <n v="17403"/>
    <s v="Renton School District"/>
    <n v="5282"/>
    <s v="Talley High School"/>
    <s v="N"/>
    <s v="N"/>
    <s v="N"/>
    <s v="Y"/>
    <s v="N"/>
    <n v="57.5"/>
    <n v="3.6768702480448643E-4"/>
    <n v="498.05"/>
  </r>
  <r>
    <x v="79"/>
    <n v="17403"/>
    <s v="Renton School District"/>
    <n v="5335"/>
    <s v="Open Door Youth Reengagement"/>
    <s v="N"/>
    <s v="N"/>
    <s v="N"/>
    <s v="Y"/>
    <s v="N"/>
    <n v="5.5"/>
    <n v="3.5170063242168267E-5"/>
    <n v="47.64"/>
  </r>
  <r>
    <x v="79"/>
    <n v="17403"/>
    <s v="Renton School District"/>
    <n v="5070"/>
    <s v="Renton Academy"/>
    <s v="N"/>
    <s v="N"/>
    <s v="N"/>
    <s v="Y"/>
    <s v="N"/>
    <n v="2.25"/>
    <n v="1.4387753144523382E-5"/>
    <n v="19.489999999999998"/>
  </r>
  <r>
    <x v="79"/>
    <n v="17403"/>
    <s v="Renton School District"/>
    <n v="3035"/>
    <s v="McKnight Middle School"/>
    <s v="N"/>
    <s v="N"/>
    <s v="N"/>
    <s v="Y"/>
    <s v="N"/>
    <n v="1.25"/>
    <n v="7.9931961914018793E-6"/>
    <n v="10.83"/>
  </r>
  <r>
    <x v="79"/>
    <n v="17403"/>
    <s v="Renton School District"/>
    <n v="1784"/>
    <s v="H.O.M.E. Program"/>
    <s v="N"/>
    <s v="N"/>
    <s v="N"/>
    <s v="Y"/>
    <s v="N"/>
    <n v="1"/>
    <n v="6.3945569531215032E-6"/>
    <n v="8.66"/>
  </r>
  <r>
    <x v="80"/>
    <n v="17404"/>
    <s v="Skykomish School District"/>
    <n v="2513"/>
    <s v="Skykomish High School"/>
    <s v="N"/>
    <s v="N"/>
    <s v="N"/>
    <s v="Y"/>
    <s v="N"/>
    <n v="3.75"/>
    <n v="2.3979588574205638E-5"/>
    <n v="32.479999999999997"/>
  </r>
  <r>
    <x v="81"/>
    <n v="17405"/>
    <s v="Bellevue School District"/>
    <n v="3486"/>
    <s v="Newport Senior High School"/>
    <s v="Y"/>
    <s v="Y"/>
    <s v="Y"/>
    <s v="Y"/>
    <s v="N"/>
    <n v="1588"/>
    <n v="1.0154556441556946E-2"/>
    <n v="13754.800000000001"/>
  </r>
  <r>
    <x v="81"/>
    <n v="17405"/>
    <s v="Bellevue School District"/>
    <n v="3588"/>
    <s v="Interlake Senior High School"/>
    <s v="Y"/>
    <s v="Y"/>
    <s v="Y"/>
    <s v="Y"/>
    <s v="N"/>
    <n v="1316.5"/>
    <n v="8.4184342287844591E-3"/>
    <n v="11403.14"/>
  </r>
  <r>
    <x v="81"/>
    <n v="17405"/>
    <s v="Bellevue School District"/>
    <n v="2701"/>
    <s v="Bellevue High School"/>
    <s v="Y"/>
    <s v="Y"/>
    <s v="Y"/>
    <s v="Y"/>
    <s v="N"/>
    <n v="1295"/>
    <n v="8.2809512542923458E-3"/>
    <n v="11216.91"/>
  </r>
  <r>
    <x v="81"/>
    <n v="17405"/>
    <s v="Bellevue School District"/>
    <n v="3282"/>
    <s v="Sammamish Senior High"/>
    <s v="Y"/>
    <s v="N"/>
    <s v="Y"/>
    <s v="Y"/>
    <s v="N"/>
    <n v="786"/>
    <n v="5.026121765153501E-3"/>
    <n v="6808.1"/>
  </r>
  <r>
    <x v="81"/>
    <n v="17405"/>
    <s v="Bellevue School District"/>
    <n v="3522"/>
    <s v="International School"/>
    <s v="Y"/>
    <s v="N"/>
    <s v="Y"/>
    <s v="Y"/>
    <s v="N"/>
    <n v="211.25"/>
    <n v="1.3508501563469174E-3"/>
    <n v="1829.79"/>
  </r>
  <r>
    <x v="81"/>
    <n v="17405"/>
    <s v="Bellevue School District"/>
    <n v="5240"/>
    <s v="Bellevue Big Picture School"/>
    <s v="Y"/>
    <s v="N"/>
    <s v="Y"/>
    <s v="Y"/>
    <s v="N"/>
    <n v="102.5"/>
    <n v="6.5544208769495406E-4"/>
    <n v="887.83"/>
  </r>
  <r>
    <x v="81"/>
    <n v="17405"/>
    <s v="Bellevue School District"/>
    <n v="5325"/>
    <s v="Career Education Options Reengagement Program"/>
    <s v="N"/>
    <s v="Y"/>
    <s v="Y"/>
    <s v="Y"/>
    <s v="N"/>
    <n v="4"/>
    <n v="2.5578227812486013E-5"/>
    <n v="34.65"/>
  </r>
  <r>
    <x v="81"/>
    <n v="17405"/>
    <s v="Bellevue School District"/>
    <n v="5281"/>
    <s v="Central Educational Services"/>
    <s v="Y"/>
    <s v="N"/>
    <s v="N"/>
    <s v="Y"/>
    <s v="N"/>
    <n v="2"/>
    <n v="1.2789113906243006E-5"/>
    <n v="17.32"/>
  </r>
  <r>
    <x v="82"/>
    <n v="17406"/>
    <s v="Tukwila School District"/>
    <n v="2848"/>
    <s v="Foster Senior High School"/>
    <s v="Y"/>
    <s v="N"/>
    <s v="N"/>
    <s v="Y"/>
    <s v="N"/>
    <n v="193.5"/>
    <n v="1.2373467704290108E-3"/>
    <n v="1676.04"/>
  </r>
  <r>
    <x v="83"/>
    <n v="17407"/>
    <s v="Riverview School District"/>
    <n v="3524"/>
    <s v="Cedarcrest High School"/>
    <s v="Y"/>
    <s v="N"/>
    <s v="N"/>
    <s v="Y"/>
    <s v="N"/>
    <n v="667.5"/>
    <n v="4.2683667662086035E-3"/>
    <n v="5781.69"/>
  </r>
  <r>
    <x v="83"/>
    <n v="17407"/>
    <s v="Riverview School District"/>
    <n v="1756"/>
    <s v="CLIP"/>
    <s v="N"/>
    <s v="N"/>
    <s v="N"/>
    <s v="Y"/>
    <s v="N"/>
    <n v="3.25"/>
    <n v="2.0782310097644884E-5"/>
    <n v="28.15"/>
  </r>
  <r>
    <x v="84"/>
    <n v="17408"/>
    <s v="Auburn School District"/>
    <n v="5037"/>
    <s v="Auburn Mountainview High School"/>
    <s v="Y"/>
    <s v="N"/>
    <s v="N"/>
    <s v="Y"/>
    <s v="N"/>
    <n v="1027.25"/>
    <n v="6.5688086300940644E-3"/>
    <n v="8897.74"/>
  </r>
  <r>
    <x v="84"/>
    <n v="17408"/>
    <s v="Auburn School District"/>
    <n v="4474"/>
    <s v="Auburn Riverside High School"/>
    <s v="Y"/>
    <s v="N"/>
    <s v="N"/>
    <s v="Y"/>
    <s v="N"/>
    <n v="1006.5"/>
    <n v="6.4361215733167929E-3"/>
    <n v="8718.01"/>
  </r>
  <r>
    <x v="84"/>
    <n v="17408"/>
    <s v="Auburn School District"/>
    <n v="2795"/>
    <s v="Auburn Senior High School"/>
    <s v="Y"/>
    <s v="N"/>
    <s v="N"/>
    <s v="Y"/>
    <s v="N"/>
    <n v="865.25"/>
    <n v="5.5328904036883808E-3"/>
    <n v="7494.54"/>
  </r>
  <r>
    <x v="84"/>
    <n v="17408"/>
    <s v="Auburn School District"/>
    <n v="2702"/>
    <s v="West Auburn Senior High School"/>
    <s v="Y"/>
    <s v="Y"/>
    <s v="N"/>
    <s v="Y"/>
    <s v="N"/>
    <n v="42"/>
    <n v="2.6857139203110311E-4"/>
    <n v="363.79"/>
  </r>
  <r>
    <x v="84"/>
    <n v="17408"/>
    <s v="Auburn School District"/>
    <n v="1915"/>
    <s v="Special Ed School"/>
    <s v="N"/>
    <s v="N"/>
    <s v="N"/>
    <s v="Y"/>
    <s v="N"/>
    <n v="1"/>
    <n v="6.3945569531215032E-6"/>
    <n v="8.66"/>
  </r>
  <r>
    <x v="85"/>
    <n v="17409"/>
    <s v="Tahoma School District"/>
    <n v="2849"/>
    <s v="Tahoma Senior High School"/>
    <s v="Y"/>
    <s v="N"/>
    <s v="N"/>
    <s v="Y"/>
    <s v="N"/>
    <n v="733"/>
    <n v="4.6872102466380614E-3"/>
    <n v="6349.03"/>
  </r>
  <r>
    <x v="86"/>
    <n v="17410"/>
    <s v="Snoqualmie Valley School District"/>
    <n v="2850"/>
    <s v="Mount Si High School"/>
    <s v="Y"/>
    <s v="N"/>
    <s v="Y"/>
    <s v="Y"/>
    <s v="N"/>
    <n v="1056.5"/>
    <n v="6.7558494209728681E-3"/>
    <n v="9151.1"/>
  </r>
  <r>
    <x v="86"/>
    <n v="17410"/>
    <s v="Snoqualmie Valley School District"/>
    <n v="1502"/>
    <s v="Two Rivers School"/>
    <s v="N"/>
    <s v="N"/>
    <s v="N"/>
    <s v="Y"/>
    <s v="N"/>
    <n v="4"/>
    <n v="2.5578227812486013E-5"/>
    <n v="34.65"/>
  </r>
  <r>
    <x v="86"/>
    <n v="17410"/>
    <s v="Snoqualmie Valley School District"/>
    <n v="5374"/>
    <s v="SNOQUALMIE VALLEY SCHOOL DISTRICT OPEN DOORS"/>
    <s v="N"/>
    <s v="N"/>
    <s v="N"/>
    <s v="Y"/>
    <s v="N"/>
    <n v="3.5"/>
    <n v="2.2380949335925259E-5"/>
    <n v="30.32"/>
  </r>
  <r>
    <x v="87"/>
    <n v="17411"/>
    <s v="Issaquah School District"/>
    <n v="3385"/>
    <s v="Issaquah High School"/>
    <s v="Y"/>
    <s v="N"/>
    <s v="Y"/>
    <s v="Y"/>
    <s v="N"/>
    <n v="1418.25"/>
    <n v="9.0690803987645719E-3"/>
    <n v="12284.47"/>
  </r>
  <r>
    <x v="87"/>
    <n v="17411"/>
    <s v="Issaquah School District"/>
    <n v="4495"/>
    <s v="Skyline High School"/>
    <s v="Y"/>
    <s v="Y"/>
    <s v="N"/>
    <s v="Y"/>
    <s v="N"/>
    <n v="1112"/>
    <n v="7.110747331871111E-3"/>
    <n v="9631.82"/>
  </r>
  <r>
    <x v="87"/>
    <n v="17411"/>
    <s v="Issaquah School District"/>
    <n v="3962"/>
    <s v="Liberty Sr High School"/>
    <s v="Y"/>
    <s v="N"/>
    <s v="Y"/>
    <s v="Y"/>
    <s v="N"/>
    <n v="989"/>
    <n v="6.3242168266371664E-3"/>
    <n v="8566.43"/>
  </r>
  <r>
    <x v="87"/>
    <n v="17411"/>
    <s v="Issaquah School District"/>
    <n v="3569"/>
    <s v="Echo Glen School"/>
    <s v="N"/>
    <s v="N"/>
    <s v="N"/>
    <s v="Y"/>
    <s v="N"/>
    <n v="12.25"/>
    <n v="7.8333322675738407E-5"/>
    <n v="106.11"/>
  </r>
  <r>
    <x v="87"/>
    <n v="17411"/>
    <s v="Issaquah School District"/>
    <n v="5437"/>
    <s v="Gibson Ek High School"/>
    <s v="Y"/>
    <s v="N"/>
    <s v="N"/>
    <s v="Y"/>
    <s v="N"/>
    <n v="7"/>
    <n v="4.4761898671850518E-5"/>
    <n v="60.63"/>
  </r>
  <r>
    <x v="87"/>
    <n v="17411"/>
    <s v="Issaquah School District"/>
    <n v="3038"/>
    <s v="Issaquah Middle School"/>
    <s v="N"/>
    <s v="N"/>
    <s v="N"/>
    <s v="Y"/>
    <s v="N"/>
    <n v="1"/>
    <n v="6.3945569531215032E-6"/>
    <n v="8.66"/>
  </r>
  <r>
    <x v="88"/>
    <n v="17412"/>
    <s v="Shoreline School District"/>
    <n v="3343"/>
    <s v="Shorecrest High School"/>
    <s v="Y"/>
    <s v="N"/>
    <s v="Y"/>
    <s v="Y"/>
    <s v="N"/>
    <n v="951.5"/>
    <n v="6.0844209408951102E-3"/>
    <n v="8241.6200000000008"/>
  </r>
  <r>
    <x v="88"/>
    <n v="17412"/>
    <s v="Shoreline School District"/>
    <n v="3921"/>
    <s v="Shorewood High School"/>
    <s v="Y"/>
    <s v="N"/>
    <s v="N"/>
    <s v="Y"/>
    <s v="N"/>
    <n v="949"/>
    <n v="6.068434548512306E-3"/>
    <n v="8219.9599999999991"/>
  </r>
  <r>
    <x v="89"/>
    <n v="17414"/>
    <s v="Lake Washington School District"/>
    <n v="3528"/>
    <s v="Redmond High School"/>
    <s v="Y"/>
    <s v="N"/>
    <s v="N"/>
    <s v="Y"/>
    <s v="N"/>
    <n v="1170.75"/>
    <n v="7.4864275528669999E-3"/>
    <n v="10140.700000000001"/>
  </r>
  <r>
    <x v="89"/>
    <n v="17414"/>
    <s v="Lake Washington School District"/>
    <n v="2739"/>
    <s v="Lake Washington High School"/>
    <s v="Y"/>
    <s v="N"/>
    <s v="Y"/>
    <s v="Y"/>
    <s v="N"/>
    <n v="1117.5"/>
    <n v="7.1459173951132797E-3"/>
    <n v="9679.4599999999991"/>
  </r>
  <r>
    <x v="89"/>
    <n v="17414"/>
    <s v="Lake Washington School District"/>
    <n v="4439"/>
    <s v="Eastlake High School"/>
    <s v="Y"/>
    <s v="N"/>
    <s v="N"/>
    <s v="Y"/>
    <s v="N"/>
    <n v="1017.5"/>
    <n v="6.5064616998011292E-3"/>
    <n v="8813.2900000000009"/>
  </r>
  <r>
    <x v="89"/>
    <n v="17414"/>
    <s v="Lake Washington School District"/>
    <n v="3771"/>
    <s v="Juanita High School"/>
    <s v="Y"/>
    <s v="N"/>
    <s v="Y"/>
    <s v="Y"/>
    <s v="N"/>
    <n v="778.25"/>
    <n v="4.9765639487668097E-3"/>
    <n v="6740.97"/>
  </r>
  <r>
    <x v="89"/>
    <n v="17414"/>
    <s v="Lake Washington School District"/>
    <n v="5265"/>
    <s v="Nikola Tesla Science, Technology, Engineering, and Math High School"/>
    <s v="Y"/>
    <s v="N"/>
    <s v="Y"/>
    <s v="Y"/>
    <s v="N"/>
    <n v="583.25"/>
    <n v="3.7296253429081167E-3"/>
    <n v="5051.9399999999996"/>
  </r>
  <r>
    <x v="89"/>
    <n v="17414"/>
    <s v="Lake Washington School District"/>
    <n v="5958"/>
    <s v="Washington Network for Innovative Careers – A Washington State Skills Center"/>
    <s v="Y"/>
    <s v="Y"/>
    <s v="Y"/>
    <s v="Y"/>
    <s v="N"/>
    <n v="414.25"/>
    <n v="2.6489452178305828E-3"/>
    <n v="3588.11"/>
  </r>
  <r>
    <x v="89"/>
    <n v="17414"/>
    <s v="Lake Washington School District"/>
    <n v="1706"/>
    <s v="International Community School"/>
    <s v="Y"/>
    <s v="N"/>
    <s v="N"/>
    <s v="Y"/>
    <s v="N"/>
    <n v="113.5"/>
    <n v="7.2578221417929063E-4"/>
    <n v="983.1"/>
  </r>
  <r>
    <x v="89"/>
    <n v="17414"/>
    <s v="Lake Washington School District"/>
    <n v="3855"/>
    <s v="Emerson High School"/>
    <s v="N"/>
    <s v="N"/>
    <s v="N"/>
    <s v="Y"/>
    <s v="N"/>
    <n v="45.75"/>
    <n v="2.9255098060530874E-4"/>
    <n v="396.27"/>
  </r>
  <r>
    <x v="89"/>
    <n v="17414"/>
    <s v="Lake Washington School District"/>
    <n v="1804"/>
    <s v="Futures School"/>
    <s v="Y"/>
    <s v="N"/>
    <s v="N"/>
    <s v="Y"/>
    <s v="N"/>
    <n v="13.25"/>
    <n v="8.4727879628859908E-5"/>
    <n v="114.77"/>
  </r>
  <r>
    <x v="89"/>
    <n v="17414"/>
    <s v="Lake Washington School District"/>
    <n v="1649"/>
    <s v="Contractual Schools"/>
    <s v="N"/>
    <s v="N"/>
    <s v="N"/>
    <s v="Y"/>
    <s v="N"/>
    <n v="4"/>
    <n v="2.5578227812486013E-5"/>
    <n v="34.65"/>
  </r>
  <r>
    <x v="89"/>
    <n v="17414"/>
    <s v="Lake Washington School District"/>
    <n v="1688"/>
    <s v="Emerson K-12"/>
    <s v="N"/>
    <s v="N"/>
    <s v="N"/>
    <s v="Y"/>
    <s v="N"/>
    <n v="2"/>
    <n v="1.2789113906243006E-5"/>
    <n v="17.32"/>
  </r>
  <r>
    <x v="89"/>
    <n v="17414"/>
    <s v="Lake Washington School District"/>
    <n v="3706"/>
    <s v="Rose Hill Middle School"/>
    <s v="N"/>
    <s v="N"/>
    <s v="N"/>
    <s v="Y"/>
    <s v="N"/>
    <n v="2"/>
    <n v="1.2789113906243006E-5"/>
    <n v="17.32"/>
  </r>
  <r>
    <x v="89"/>
    <n v="17414"/>
    <s v="Lake Washington School District"/>
    <n v="3922"/>
    <s v="Kamiakin Middle School"/>
    <s v="N"/>
    <s v="N"/>
    <s v="N"/>
    <s v="Y"/>
    <s v="N"/>
    <n v="1"/>
    <n v="6.3945569531215032E-6"/>
    <n v="8.66"/>
  </r>
  <r>
    <x v="89"/>
    <n v="17414"/>
    <s v="Lake Washington School District"/>
    <n v="4148"/>
    <s v="Evergreen Middle School"/>
    <s v="N"/>
    <s v="N"/>
    <s v="N"/>
    <s v="Y"/>
    <s v="N"/>
    <n v="1"/>
    <n v="6.3945569531215032E-6"/>
    <n v="8.66"/>
  </r>
  <r>
    <x v="90"/>
    <n v="17415"/>
    <s v="Kent School District"/>
    <n v="3640"/>
    <s v="Kentridge High School"/>
    <s v="Y"/>
    <s v="N"/>
    <s v="N"/>
    <s v="Y"/>
    <s v="N"/>
    <n v="1351"/>
    <n v="8.6390464436671508E-3"/>
    <n v="11701.97"/>
  </r>
  <r>
    <x v="90"/>
    <n v="17415"/>
    <s v="Kent School District"/>
    <n v="2797"/>
    <s v="Kent-Meridian High School"/>
    <s v="Y"/>
    <s v="Y"/>
    <s v="N"/>
    <s v="Y"/>
    <s v="N"/>
    <n v="1196.75"/>
    <n v="7.6526860336481586E-3"/>
    <n v="10365.9"/>
  </r>
  <r>
    <x v="90"/>
    <n v="17415"/>
    <s v="Kent School District"/>
    <n v="4128"/>
    <s v="Kentwood High School"/>
    <s v="Y"/>
    <s v="Y"/>
    <s v="N"/>
    <s v="Y"/>
    <s v="N"/>
    <n v="1054.75"/>
    <n v="6.7446589463049057E-3"/>
    <n v="9135.94"/>
  </r>
  <r>
    <x v="90"/>
    <n v="17415"/>
    <s v="Kent School District"/>
    <n v="4492"/>
    <s v="Kentlake High School"/>
    <s v="Y"/>
    <s v="N"/>
    <s v="N"/>
    <s v="Y"/>
    <s v="N"/>
    <n v="1017.5"/>
    <n v="6.5064616998011292E-3"/>
    <n v="8813.2900000000009"/>
  </r>
  <r>
    <x v="90"/>
    <n v="17415"/>
    <s v="Kent School District"/>
    <n v="5098"/>
    <s v="Kent Phoenix Academy"/>
    <s v="Y"/>
    <s v="N"/>
    <s v="N"/>
    <s v="Y"/>
    <s v="N"/>
    <n v="124"/>
    <n v="7.9292506218706636E-4"/>
    <n v="1074.05"/>
  </r>
  <r>
    <x v="90"/>
    <n v="17415"/>
    <s v="Kent School District"/>
    <n v="3014"/>
    <s v="Kent Mountain View Academy"/>
    <s v="N"/>
    <s v="Y"/>
    <s v="N"/>
    <s v="Y"/>
    <s v="N"/>
    <n v="18.75"/>
    <n v="1.1989794287102818E-4"/>
    <n v="162.41"/>
  </r>
  <r>
    <x v="90"/>
    <n v="17415"/>
    <s v="Kent School District"/>
    <n v="5275"/>
    <s v="Individualized Graduation &amp; Degree Program"/>
    <s v="N"/>
    <s v="Y"/>
    <s v="N"/>
    <s v="Y"/>
    <s v="N"/>
    <n v="11.75"/>
    <n v="7.5136044199177664E-5"/>
    <n v="101.78"/>
  </r>
  <r>
    <x v="90"/>
    <n v="17415"/>
    <s v="Kent School District"/>
    <n v="4440"/>
    <s v="Cedar Heights Middle School"/>
    <s v="N"/>
    <s v="N"/>
    <s v="N"/>
    <s v="Y"/>
    <s v="N"/>
    <n v="2"/>
    <n v="1.2789113906243006E-5"/>
    <n v="17.32"/>
  </r>
  <r>
    <x v="90"/>
    <n v="17415"/>
    <s v="Kent School District"/>
    <n v="1807"/>
    <s v="Regional Justice Center"/>
    <s v="N"/>
    <s v="N"/>
    <s v="N"/>
    <s v="Y"/>
    <s v="N"/>
    <n v="1.25"/>
    <n v="7.9931961914018793E-6"/>
    <n v="10.83"/>
  </r>
  <r>
    <x v="91"/>
    <n v="17417"/>
    <s v="Northshore School District"/>
    <n v="4208"/>
    <s v="Woodinville HS"/>
    <s v="Y"/>
    <s v="N"/>
    <s v="Y"/>
    <s v="Y"/>
    <s v="N"/>
    <n v="1150"/>
    <n v="7.3537404960897284E-3"/>
    <n v="9960.9699999999993"/>
  </r>
  <r>
    <x v="91"/>
    <n v="17417"/>
    <s v="Northshore School District"/>
    <n v="3492"/>
    <s v="Inglemoor HS"/>
    <s v="Y"/>
    <s v="Y"/>
    <s v="Y"/>
    <s v="Y"/>
    <s v="N"/>
    <n v="1042.5"/>
    <n v="6.6663256236291673E-3"/>
    <n v="9029.83"/>
  </r>
  <r>
    <x v="91"/>
    <n v="17417"/>
    <s v="Northshore School District"/>
    <n v="3106"/>
    <s v="Bothell High School"/>
    <s v="Y"/>
    <s v="Y"/>
    <s v="Y"/>
    <s v="Y"/>
    <s v="N"/>
    <n v="889.75"/>
    <n v="5.6895570490398568E-3"/>
    <n v="7706.76"/>
  </r>
  <r>
    <x v="91"/>
    <n v="17417"/>
    <s v="Northshore School District"/>
    <n v="5481"/>
    <s v="North Creek High School"/>
    <s v="Y"/>
    <s v="N"/>
    <s v="Y"/>
    <s v="Y"/>
    <s v="N"/>
    <n v="793.75"/>
    <n v="5.0756795815401932E-3"/>
    <n v="6875.23"/>
  </r>
  <r>
    <x v="91"/>
    <n v="17417"/>
    <s v="Northshore School District"/>
    <n v="1814"/>
    <s v="Northshore Networks"/>
    <s v="N"/>
    <s v="N"/>
    <s v="Y"/>
    <s v="Y"/>
    <s v="N"/>
    <n v="12.25"/>
    <n v="7.8333322675738407E-5"/>
    <n v="106.11"/>
  </r>
  <r>
    <x v="91"/>
    <n v="17417"/>
    <s v="Northshore School District"/>
    <n v="3811"/>
    <s v="Secondary Academy for Success"/>
    <s v="N"/>
    <s v="N"/>
    <s v="N"/>
    <s v="Y"/>
    <s v="N"/>
    <n v="7.75"/>
    <n v="4.9557816386691647E-5"/>
    <n v="67.13"/>
  </r>
  <r>
    <x v="91"/>
    <n v="17417"/>
    <s v="Northshore School District"/>
    <n v="3396"/>
    <s v="Woodinville Community Center"/>
    <s v="N"/>
    <s v="N"/>
    <s v="N"/>
    <s v="Y"/>
    <s v="N"/>
    <n v="3.75"/>
    <n v="2.3979588574205638E-5"/>
    <n v="32.479999999999997"/>
  </r>
  <r>
    <x v="91"/>
    <n v="17417"/>
    <s v="Northshore School District"/>
    <n v="3287"/>
    <s v="Westhill Elementary"/>
    <s v="N"/>
    <s v="N"/>
    <s v="Y"/>
    <s v="Y"/>
    <s v="N"/>
    <n v="3"/>
    <n v="1.9183670859364509E-5"/>
    <n v="25.99"/>
  </r>
  <r>
    <x v="91"/>
    <n v="17417"/>
    <s v="Northshore School District"/>
    <n v="2493"/>
    <s v="C O Sorenson"/>
    <s v="N"/>
    <s v="N"/>
    <s v="N"/>
    <s v="Y"/>
    <s v="N"/>
    <n v="2"/>
    <n v="1.2789113906243006E-5"/>
    <n v="17.32"/>
  </r>
  <r>
    <x v="91"/>
    <n v="17417"/>
    <s v="Northshore School District"/>
    <n v="3105"/>
    <s v="Crystal Springs Elementary"/>
    <s v="N"/>
    <s v="N"/>
    <s v="N"/>
    <s v="Y"/>
    <s v="N"/>
    <n v="2"/>
    <n v="1.2789113906243006E-5"/>
    <n v="17.32"/>
  </r>
  <r>
    <x v="91"/>
    <n v="17417"/>
    <s v="Northshore School District"/>
    <n v="5331"/>
    <s v="Northshore Online Reengagement Program"/>
    <s v="N"/>
    <s v="N"/>
    <s v="N"/>
    <s v="Y"/>
    <s v="N"/>
    <n v="1.25"/>
    <n v="7.9931961914018793E-6"/>
    <n v="10.83"/>
  </r>
  <r>
    <x v="91"/>
    <n v="17417"/>
    <s v="Northshore School District"/>
    <n v="1815"/>
    <s v="Northshore Special Services"/>
    <s v="N"/>
    <s v="N"/>
    <s v="N"/>
    <s v="Y"/>
    <s v="N"/>
    <n v="1"/>
    <n v="6.3945569531215032E-6"/>
    <n v="8.66"/>
  </r>
  <r>
    <x v="91"/>
    <n v="17417"/>
    <s v="Northshore School District"/>
    <n v="3345"/>
    <s v="Kenmore Middle School"/>
    <s v="N"/>
    <s v="Y"/>
    <s v="N"/>
    <s v="Y"/>
    <s v="N"/>
    <n v="1"/>
    <n v="6.3945569531215032E-6"/>
    <n v="8.66"/>
  </r>
  <r>
    <x v="91"/>
    <n v="17417"/>
    <s v="Northshore School District"/>
    <n v="4306"/>
    <s v="Fernwood Elementary"/>
    <s v="N"/>
    <s v="N"/>
    <s v="Y"/>
    <s v="Y"/>
    <s v="N"/>
    <n v="1"/>
    <n v="6.3945569531215032E-6"/>
    <n v="8.66"/>
  </r>
  <r>
    <x v="91"/>
    <n v="17417"/>
    <s v="Northshore School District"/>
    <n v="4379"/>
    <s v="East Ridge Elementary"/>
    <s v="Y"/>
    <s v="N"/>
    <s v="N"/>
    <s v="Y"/>
    <s v="N"/>
    <n v="1"/>
    <n v="6.3945569531215032E-6"/>
    <n v="8.66"/>
  </r>
  <r>
    <x v="92"/>
    <n v="17902"/>
    <s v="Summit Public School: Sierra"/>
    <n v="5375"/>
    <s v="Summit Public School: Sierra"/>
    <s v="Y"/>
    <s v="N"/>
    <s v="N"/>
    <s v="Y"/>
    <s v="N"/>
    <n v="103"/>
    <n v="6.586393661715148E-4"/>
    <n v="892.16"/>
  </r>
  <r>
    <x v="93"/>
    <n v="17903"/>
    <s v="Muckleshoot Indian Tribe"/>
    <n v="1986"/>
    <s v="Muckleshoot Tribal School"/>
    <s v="N"/>
    <s v="N"/>
    <s v="N"/>
    <s v="Y"/>
    <s v="N"/>
    <n v="1.25"/>
    <n v="7.9931961914018793E-6"/>
    <n v="10.83"/>
  </r>
  <r>
    <x v="94"/>
    <n v="17905"/>
    <s v="Summit Public School: Atlas"/>
    <n v="5469"/>
    <s v="Summit Public School: Atlas"/>
    <s v="N"/>
    <s v="N"/>
    <s v="N"/>
    <s v="Y"/>
    <s v="N"/>
    <n v="5.25"/>
    <n v="3.3571424003887889E-5"/>
    <n v="45.47"/>
  </r>
  <r>
    <x v="95"/>
    <n v="17906"/>
    <s v="Excel Public Charter School"/>
    <n v="5377"/>
    <s v="Excel Public Charter School"/>
    <s v="Y"/>
    <s v="N"/>
    <s v="N"/>
    <s v="Y"/>
    <s v="N"/>
    <n v="3"/>
    <n v="1.9183670859364509E-5"/>
    <n v="25.99"/>
  </r>
  <r>
    <x v="96"/>
    <n v="17937"/>
    <s v="Lake Washington Institute of Technology"/>
    <n v="5306"/>
    <s v="Open Doors at LWIT"/>
    <s v="Y"/>
    <s v="N"/>
    <s v="N"/>
    <s v="Y"/>
    <s v="N"/>
    <n v="4"/>
    <n v="2.5578227812486013E-5"/>
    <n v="34.65"/>
  </r>
  <r>
    <x v="96"/>
    <n v="17937"/>
    <s v="Lake Washington Institute of Technology"/>
    <n v="5953"/>
    <s v="Lake Washington Technical Academy"/>
    <s v="N"/>
    <s v="N"/>
    <s v="Y"/>
    <s v="Y"/>
    <s v="N"/>
    <n v="3"/>
    <n v="1.9183670859364509E-5"/>
    <n v="25.99"/>
  </r>
  <r>
    <x v="97"/>
    <n v="18100"/>
    <s v="Bremerton School District"/>
    <n v="3109"/>
    <s v="Bremerton High School"/>
    <s v="Y"/>
    <s v="N"/>
    <s v="N"/>
    <s v="Y"/>
    <s v="N"/>
    <n v="598.5"/>
    <n v="3.8271423364432196E-3"/>
    <n v="5184.03"/>
  </r>
  <r>
    <x v="97"/>
    <n v="18100"/>
    <s v="Bremerton School District"/>
    <n v="4038"/>
    <s v="West Sound Technical Skills Center"/>
    <s v="Y"/>
    <s v="N"/>
    <s v="N"/>
    <s v="Y"/>
    <s v="N"/>
    <n v="349.5"/>
    <n v="2.2348976551159654E-3"/>
    <n v="3027.27"/>
  </r>
  <r>
    <x v="97"/>
    <n v="18100"/>
    <s v="Bremerton School District"/>
    <n v="1737"/>
    <s v="Renaissance Alternative High School"/>
    <s v="N"/>
    <s v="N"/>
    <s v="N"/>
    <s v="Y"/>
    <s v="N"/>
    <n v="15"/>
    <n v="9.5918354296822551E-5"/>
    <n v="129.93"/>
  </r>
  <r>
    <x v="97"/>
    <n v="18100"/>
    <s v="Bremerton School District"/>
    <n v="5395"/>
    <s v="Career &amp; Academic Re-engagement Center"/>
    <s v="Y"/>
    <s v="N"/>
    <s v="N"/>
    <s v="Y"/>
    <s v="N"/>
    <n v="8.5"/>
    <n v="5.4353734101532776E-5"/>
    <n v="73.62"/>
  </r>
  <r>
    <x v="98"/>
    <n v="18303"/>
    <s v="Bainbridge Island School District"/>
    <n v="2395"/>
    <s v="Bainbridge High School"/>
    <s v="Y"/>
    <s v="N"/>
    <s v="N"/>
    <s v="Y"/>
    <s v="N"/>
    <n v="709.25"/>
    <n v="4.5353395190014262E-3"/>
    <n v="6143.32"/>
  </r>
  <r>
    <x v="98"/>
    <n v="18303"/>
    <s v="Bainbridge Island School District"/>
    <n v="1935"/>
    <s v="Eagle Harbor High School"/>
    <s v="Y"/>
    <s v="N"/>
    <s v="N"/>
    <s v="Y"/>
    <s v="N"/>
    <n v="54"/>
    <n v="3.4530607546856117E-4"/>
    <n v="467.73"/>
  </r>
  <r>
    <x v="98"/>
    <n v="18303"/>
    <s v="Bainbridge Island School District"/>
    <n v="1939"/>
    <s v="Bainbridge Special Education Services"/>
    <s v="N"/>
    <s v="N"/>
    <s v="N"/>
    <s v="Y"/>
    <s v="N"/>
    <n v="1"/>
    <n v="6.3945569531215032E-6"/>
    <n v="8.66"/>
  </r>
  <r>
    <x v="99"/>
    <n v="18400"/>
    <s v="North Kitsap School District"/>
    <n v="3236"/>
    <s v="North Kitsap High School"/>
    <s v="Y"/>
    <s v="N"/>
    <s v="N"/>
    <s v="Y"/>
    <s v="N"/>
    <n v="424.75"/>
    <n v="2.7160880658383584E-3"/>
    <n v="3679.06"/>
  </r>
  <r>
    <x v="99"/>
    <n v="18400"/>
    <s v="North Kitsap School District"/>
    <n v="5085"/>
    <s v="Kingston High School"/>
    <s v="Y"/>
    <s v="N"/>
    <s v="N"/>
    <s v="Y"/>
    <s v="N"/>
    <n v="260"/>
    <n v="1.6625848078115908E-3"/>
    <n v="2252.04"/>
  </r>
  <r>
    <x v="99"/>
    <n v="18400"/>
    <s v="North Kitsap School District"/>
    <n v="1733"/>
    <s v="Pal Program"/>
    <s v="Y"/>
    <s v="N"/>
    <s v="N"/>
    <s v="Y"/>
    <s v="N"/>
    <n v="7.25"/>
    <n v="4.6360537910130897E-5"/>
    <n v="62.8"/>
  </r>
  <r>
    <x v="99"/>
    <n v="18400"/>
    <s v="North Kitsap School District"/>
    <n v="1677"/>
    <s v="Special Programs"/>
    <s v="N"/>
    <s v="N"/>
    <s v="N"/>
    <s v="Y"/>
    <s v="N"/>
    <n v="1"/>
    <n v="6.3945569531215032E-6"/>
    <n v="8.66"/>
  </r>
  <r>
    <x v="100"/>
    <n v="18401"/>
    <s v="Central Kitsap School District"/>
    <n v="2615"/>
    <s v="Central Kitsap High School"/>
    <s v="Y"/>
    <s v="N"/>
    <s v="N"/>
    <s v="Y"/>
    <s v="N"/>
    <n v="715.5"/>
    <n v="4.5753054999584358E-3"/>
    <n v="6197.45"/>
  </r>
  <r>
    <x v="100"/>
    <n v="18401"/>
    <s v="Central Kitsap School District"/>
    <n v="4100"/>
    <s v="Olympic High School"/>
    <s v="Y"/>
    <s v="N"/>
    <s v="N"/>
    <s v="Y"/>
    <s v="N"/>
    <n v="695.5"/>
    <n v="4.4474143608960051E-3"/>
    <n v="6024.22"/>
  </r>
  <r>
    <x v="100"/>
    <n v="18401"/>
    <s v="Central Kitsap School District"/>
    <n v="4509"/>
    <s v="Klahowya Secondary"/>
    <s v="Y"/>
    <s v="N"/>
    <s v="N"/>
    <s v="Y"/>
    <s v="N"/>
    <n v="358.5"/>
    <n v="2.2924486676940588E-3"/>
    <n v="3105.22"/>
  </r>
  <r>
    <x v="100"/>
    <n v="18401"/>
    <s v="Central Kitsap School District"/>
    <n v="5472"/>
    <s v="Barker Creek Community School"/>
    <s v="N"/>
    <s v="N"/>
    <s v="N"/>
    <s v="Y"/>
    <s v="N"/>
    <n v="89.75"/>
    <n v="5.7391148654265488E-4"/>
    <n v="777.39"/>
  </r>
  <r>
    <x v="101"/>
    <n v="18402"/>
    <s v="South Kitsap School District"/>
    <n v="2272"/>
    <s v="South Kitsap High School"/>
    <s v="Y"/>
    <s v="Y"/>
    <s v="N"/>
    <s v="Y"/>
    <s v="N"/>
    <n v="1016.25"/>
    <n v="6.4984685036097271E-3"/>
    <n v="8802.4599999999991"/>
  </r>
  <r>
    <x v="101"/>
    <n v="18402"/>
    <s v="South Kitsap School District"/>
    <n v="3899"/>
    <s v="Discovery"/>
    <s v="N"/>
    <s v="N"/>
    <s v="N"/>
    <s v="Y"/>
    <s v="N"/>
    <n v="26.75"/>
    <n v="1.7105439849600021E-4"/>
    <n v="231.7"/>
  </r>
  <r>
    <x v="101"/>
    <n v="18402"/>
    <s v="South Kitsap School District"/>
    <n v="1718"/>
    <s v="Explorer Academy"/>
    <s v="Y"/>
    <s v="N"/>
    <s v="N"/>
    <s v="Y"/>
    <s v="N"/>
    <n v="22.5"/>
    <n v="1.4387753144523381E-4"/>
    <n v="194.89"/>
  </r>
  <r>
    <x v="102"/>
    <n v="18801"/>
    <s v="ESD 114 acting as a school district"/>
    <n v="3481"/>
    <s v="Kitsap Co Detention Ctr"/>
    <s v="Y"/>
    <s v="N"/>
    <s v="N"/>
    <s v="Y"/>
    <s v="N"/>
    <n v="19.25"/>
    <n v="1.2309522134758893E-4"/>
    <n v="166.74"/>
  </r>
  <r>
    <x v="102"/>
    <n v="18801"/>
    <s v="ESD 114 acting as a school district"/>
    <n v="3143"/>
    <s v="Clallam Co Juvenile Detention"/>
    <s v="Y"/>
    <s v="N"/>
    <s v="N"/>
    <s v="Y"/>
    <s v="N"/>
    <n v="10.5"/>
    <n v="6.7142848007775778E-5"/>
    <n v="90.95"/>
  </r>
  <r>
    <x v="103"/>
    <n v="18902"/>
    <s v="Suquamish Tribal Education Department"/>
    <n v="5319"/>
    <s v="Chief Kitsap Academy"/>
    <s v="N"/>
    <s v="N"/>
    <s v="N"/>
    <s v="Y"/>
    <s v="N"/>
    <n v="1"/>
    <n v="6.3945569531215032E-6"/>
    <n v="8.66"/>
  </r>
  <r>
    <x v="104"/>
    <n v="19400"/>
    <s v="Thorp School District"/>
    <n v="2514"/>
    <s v="Thorp Elem &amp; Jr Sr High"/>
    <s v="N"/>
    <s v="N"/>
    <s v="N"/>
    <s v="Y"/>
    <s v="N"/>
    <n v="1.25"/>
    <n v="7.9931961914018793E-6"/>
    <n v="10.83"/>
  </r>
  <r>
    <x v="105"/>
    <n v="19401"/>
    <s v="Ellensburg School District"/>
    <n v="2996"/>
    <s v="Ellensburg High School"/>
    <s v="Y"/>
    <s v="N"/>
    <s v="N"/>
    <s v="Y"/>
    <s v="N"/>
    <n v="139.5"/>
    <n v="8.9204069496044962E-4"/>
    <n v="1208.31"/>
  </r>
  <r>
    <x v="105"/>
    <n v="19401"/>
    <s v="Ellensburg School District"/>
    <n v="5097"/>
    <s v="K-12 Ellensburg Learning Center"/>
    <s v="N"/>
    <s v="N"/>
    <s v="N"/>
    <s v="Y"/>
    <s v="N"/>
    <n v="2"/>
    <n v="1.2789113906243006E-5"/>
    <n v="17.32"/>
  </r>
  <r>
    <x v="106"/>
    <n v="19403"/>
    <s v="Kittitas School District"/>
    <n v="2766"/>
    <s v="Kittitas High School"/>
    <s v="N"/>
    <s v="N"/>
    <s v="N"/>
    <s v="Y"/>
    <s v="N"/>
    <n v="41.75"/>
    <n v="2.6697275279282274E-4"/>
    <n v="361.63"/>
  </r>
  <r>
    <x v="106"/>
    <n v="19403"/>
    <s v="Kittitas School District"/>
    <n v="3213"/>
    <s v="Parke Creek Treatment Ctr"/>
    <s v="N"/>
    <s v="N"/>
    <s v="N"/>
    <s v="Y"/>
    <s v="N"/>
    <n v="1"/>
    <n v="6.3945569531215032E-6"/>
    <n v="8.66"/>
  </r>
  <r>
    <x v="107"/>
    <n v="19404"/>
    <s v="Cle Elum-Roslyn School District"/>
    <n v="2329"/>
    <s v="Cle Elum Roslyn High School"/>
    <s v="N"/>
    <s v="N"/>
    <s v="N"/>
    <s v="Y"/>
    <s v="N"/>
    <n v="66.25"/>
    <n v="4.2363939814429955E-4"/>
    <n v="573.84"/>
  </r>
  <r>
    <x v="107"/>
    <n v="19404"/>
    <s v="Cle Elum-Roslyn School District"/>
    <n v="1987"/>
    <s v="Swiftwater Alternative High School"/>
    <s v="N"/>
    <s v="N"/>
    <s v="N"/>
    <s v="Y"/>
    <s v="N"/>
    <n v="4.75"/>
    <n v="3.0374145527327138E-5"/>
    <n v="41.14"/>
  </r>
  <r>
    <x v="107"/>
    <n v="19404"/>
    <s v="Cle Elum-Roslyn School District"/>
    <n v="2570"/>
    <s v="Walter Strom Middle School"/>
    <s v="N"/>
    <s v="N"/>
    <s v="N"/>
    <s v="Y"/>
    <s v="N"/>
    <n v="1"/>
    <n v="6.3945569531215032E-6"/>
    <n v="8.66"/>
  </r>
  <r>
    <x v="108"/>
    <n v="20404"/>
    <s v="Goldendale School District"/>
    <n v="2856"/>
    <s v="Goldendale High School"/>
    <s v="Y"/>
    <s v="N"/>
    <s v="N"/>
    <s v="Y"/>
    <s v="N"/>
    <n v="6.25"/>
    <n v="3.9965980957009396E-5"/>
    <n v="54.14"/>
  </r>
  <r>
    <x v="109"/>
    <n v="20405"/>
    <s v="White Salmon Valley School District"/>
    <n v="2330"/>
    <s v="Columbia High School"/>
    <s v="Y"/>
    <s v="N"/>
    <s v="N"/>
    <s v="Y"/>
    <s v="N"/>
    <n v="222.5"/>
    <n v="1.4227889220695344E-3"/>
    <n v="1927.23"/>
  </r>
  <r>
    <x v="109"/>
    <n v="20405"/>
    <s v="White Salmon Valley School District"/>
    <n v="5077"/>
    <s v="White Salmon Academy"/>
    <s v="N"/>
    <s v="N"/>
    <s v="N"/>
    <s v="Y"/>
    <s v="N"/>
    <n v="1"/>
    <n v="6.3945569531215032E-6"/>
    <n v="8.66"/>
  </r>
  <r>
    <x v="110"/>
    <n v="20406"/>
    <s v="Lyle School District"/>
    <n v="3111"/>
    <s v="Lyle High School"/>
    <s v="Y"/>
    <s v="N"/>
    <s v="N"/>
    <s v="Y"/>
    <s v="N"/>
    <n v="9"/>
    <n v="5.7551012578093527E-5"/>
    <n v="77.959999999999994"/>
  </r>
  <r>
    <x v="111"/>
    <n v="21014"/>
    <s v="Napavine School District"/>
    <n v="2273"/>
    <s v="Napavine Jr Sr High School"/>
    <s v="Y"/>
    <s v="N"/>
    <s v="N"/>
    <s v="Y"/>
    <s v="N"/>
    <n v="37.5"/>
    <n v="2.3979588574205636E-4"/>
    <n v="324.81"/>
  </r>
  <r>
    <x v="112"/>
    <n v="21206"/>
    <s v="Mossyrock School District"/>
    <n v="3238"/>
    <s v="Mossyrock Jr./Sr. High School"/>
    <s v="N"/>
    <s v="N"/>
    <s v="N"/>
    <s v="Y"/>
    <s v="N"/>
    <n v="3.75"/>
    <n v="2.3979588574205638E-5"/>
    <n v="32.479999999999997"/>
  </r>
  <r>
    <x v="113"/>
    <n v="21214"/>
    <s v="Morton School District"/>
    <n v="3112"/>
    <s v="Morton Junior-Senior High"/>
    <s v="N"/>
    <s v="N"/>
    <s v="N"/>
    <s v="Y"/>
    <s v="N"/>
    <n v="107.25"/>
    <n v="6.8581623322228123E-4"/>
    <n v="928.97"/>
  </r>
  <r>
    <x v="114"/>
    <n v="21226"/>
    <s v="Adna School District"/>
    <n v="2441"/>
    <s v="Adna Middle/High School"/>
    <s v="N"/>
    <s v="N"/>
    <s v="N"/>
    <s v="Y"/>
    <s v="N"/>
    <n v="6.25"/>
    <n v="3.9965980957009396E-5"/>
    <n v="54.14"/>
  </r>
  <r>
    <x v="115"/>
    <n v="21232"/>
    <s v="Winlock School District"/>
    <n v="3597"/>
    <s v="Winlock Senior High"/>
    <s v="N"/>
    <s v="N"/>
    <s v="Y"/>
    <s v="Y"/>
    <s v="N"/>
    <n v="88.25"/>
    <n v="5.6431965111297265E-4"/>
    <n v="764.4"/>
  </r>
  <r>
    <x v="116"/>
    <n v="21237"/>
    <s v="Toledo School District"/>
    <n v="2616"/>
    <s v="Toledo High School"/>
    <s v="N"/>
    <s v="N"/>
    <s v="N"/>
    <s v="Y"/>
    <s v="N"/>
    <n v="150"/>
    <n v="9.5918354296822546E-4"/>
    <n v="1299.26"/>
  </r>
  <r>
    <x v="116"/>
    <n v="21237"/>
    <s v="Toledo School District"/>
    <n v="5190"/>
    <s v="Cowlitz Prairie Academy"/>
    <s v="N"/>
    <s v="N"/>
    <s v="N"/>
    <s v="Y"/>
    <s v="N"/>
    <n v="2.5"/>
    <n v="1.5986392382803759E-5"/>
    <n v="21.65"/>
  </r>
  <r>
    <x v="117"/>
    <n v="21300"/>
    <s v="Onalaska School District"/>
    <n v="2331"/>
    <s v="Onalaska High School"/>
    <s v="Y"/>
    <s v="N"/>
    <s v="N"/>
    <s v="Y"/>
    <s v="N"/>
    <n v="19.25"/>
    <n v="1.2309522134758893E-4"/>
    <n v="166.74"/>
  </r>
  <r>
    <x v="118"/>
    <n v="21301"/>
    <s v="Pe Ell School District"/>
    <n v="2858"/>
    <s v="Pe Ell School"/>
    <s v="N"/>
    <s v="N"/>
    <s v="N"/>
    <s v="Y"/>
    <s v="N"/>
    <n v="23.75"/>
    <n v="1.518707276366357E-4"/>
    <n v="205.72"/>
  </r>
  <r>
    <x v="119"/>
    <n v="21302"/>
    <s v="Chehalis School District"/>
    <n v="2799"/>
    <s v="W F West High School"/>
    <s v="Y"/>
    <s v="N"/>
    <s v="Y"/>
    <s v="Y"/>
    <s v="N"/>
    <n v="226.5"/>
    <n v="1.4483671498820205E-3"/>
    <n v="1961.88"/>
  </r>
  <r>
    <x v="119"/>
    <n v="21302"/>
    <s v="Chehalis School District"/>
    <n v="2027"/>
    <s v="Green Hill Academic School"/>
    <s v="N"/>
    <s v="N"/>
    <s v="N"/>
    <s v="Y"/>
    <s v="N"/>
    <n v="62"/>
    <n v="3.9646253109353318E-4"/>
    <n v="537.03"/>
  </r>
  <r>
    <x v="119"/>
    <n v="21302"/>
    <s v="Chehalis School District"/>
    <n v="1559"/>
    <s v="Lewis County Juvenile Detention"/>
    <s v="N"/>
    <s v="N"/>
    <s v="N"/>
    <s v="Y"/>
    <s v="N"/>
    <n v="11.25"/>
    <n v="7.1938765722616907E-5"/>
    <n v="97.44"/>
  </r>
  <r>
    <x v="119"/>
    <n v="21302"/>
    <s v="Chehalis School District"/>
    <n v="5369"/>
    <s v="Lewis County Alternative School"/>
    <s v="N"/>
    <s v="N"/>
    <s v="N"/>
    <s v="Y"/>
    <s v="N"/>
    <n v="6.5"/>
    <n v="4.1564620195289768E-5"/>
    <n v="56.3"/>
  </r>
  <r>
    <x v="120"/>
    <n v="21303"/>
    <s v="White Pass School District"/>
    <n v="2859"/>
    <s v="White Pass Jr. Sr. High School"/>
    <s v="Y"/>
    <s v="N"/>
    <s v="N"/>
    <s v="Y"/>
    <s v="N"/>
    <n v="45.75"/>
    <n v="2.9255098060530874E-4"/>
    <n v="396.27"/>
  </r>
  <r>
    <x v="121"/>
    <n v="21401"/>
    <s v="Centralia School District"/>
    <n v="2166"/>
    <s v="Centralia High School"/>
    <s v="Y"/>
    <s v="N"/>
    <s v="N"/>
    <s v="Y"/>
    <s v="N"/>
    <n v="217.25"/>
    <n v="1.3892174980656466E-3"/>
    <n v="1881.76"/>
  </r>
  <r>
    <x v="121"/>
    <n v="21401"/>
    <s v="Centralia School District"/>
    <n v="5359"/>
    <s v="Futurus High School"/>
    <s v="N"/>
    <s v="N"/>
    <s v="N"/>
    <s v="Y"/>
    <s v="N"/>
    <n v="11"/>
    <n v="7.0340126484336535E-5"/>
    <n v="95.28"/>
  </r>
  <r>
    <x v="122"/>
    <n v="22009"/>
    <s v="Reardan-Edwall School District"/>
    <n v="2478"/>
    <s v="Reardan Middle-Senior High School"/>
    <s v="Y"/>
    <s v="N"/>
    <s v="Y"/>
    <s v="Y"/>
    <s v="N"/>
    <n v="5.25"/>
    <n v="3.3571424003887889E-5"/>
    <n v="45.47"/>
  </r>
  <r>
    <x v="123"/>
    <n v="22105"/>
    <s v="Odessa School District"/>
    <n v="2443"/>
    <s v="Odessa High School"/>
    <s v="N"/>
    <s v="N"/>
    <s v="N"/>
    <s v="Y"/>
    <s v="N"/>
    <n v="1"/>
    <n v="6.3945569531215032E-6"/>
    <n v="8.66"/>
  </r>
  <r>
    <x v="124"/>
    <n v="22200"/>
    <s v="Wilbur School District"/>
    <n v="3289"/>
    <s v="Wilbur Secondary School"/>
    <s v="N"/>
    <s v="N"/>
    <s v="N"/>
    <s v="Y"/>
    <s v="N"/>
    <n v="1"/>
    <n v="6.3945569531215032E-6"/>
    <n v="8.66"/>
  </r>
  <r>
    <x v="125"/>
    <n v="22207"/>
    <s v="Davenport School District"/>
    <n v="3173"/>
    <s v="Davenport Senior High School"/>
    <s v="Y"/>
    <s v="N"/>
    <s v="N"/>
    <s v="Y"/>
    <s v="N"/>
    <n v="40"/>
    <n v="2.5578227812486014E-4"/>
    <n v="346.47"/>
  </r>
  <r>
    <x v="126"/>
    <n v="23309"/>
    <s v="Shelton School District"/>
    <n v="3241"/>
    <s v="Shelton High School"/>
    <s v="Y"/>
    <s v="N"/>
    <s v="N"/>
    <s v="Y"/>
    <s v="N"/>
    <n v="486.5"/>
    <n v="3.1109519576936113E-3"/>
    <n v="4213.92"/>
  </r>
  <r>
    <x v="126"/>
    <n v="23309"/>
    <s v="Shelton School District"/>
    <n v="4363"/>
    <s v="Oakland Bay Junior High School"/>
    <s v="N"/>
    <s v="N"/>
    <s v="N"/>
    <s v="Y"/>
    <s v="N"/>
    <n v="293.75"/>
    <n v="1.8784011049794414E-3"/>
    <n v="2544.38"/>
  </r>
  <r>
    <x v="126"/>
    <n v="23309"/>
    <s v="Shelton School District"/>
    <n v="4288"/>
    <s v="Choice Middle and High School"/>
    <s v="N"/>
    <s v="N"/>
    <s v="N"/>
    <s v="Y"/>
    <s v="N"/>
    <n v="166"/>
    <n v="1.0614964542181695E-3"/>
    <n v="1437.84"/>
  </r>
  <r>
    <x v="126"/>
    <n v="23309"/>
    <s v="Shelton School District"/>
    <n v="1888"/>
    <s v="Mason County Detention Center"/>
    <s v="N"/>
    <s v="N"/>
    <s v="N"/>
    <s v="Y"/>
    <s v="N"/>
    <n v="2"/>
    <n v="1.2789113906243006E-5"/>
    <n v="17.32"/>
  </r>
  <r>
    <x v="127"/>
    <n v="23311"/>
    <s v="Mary M Knight School District"/>
    <n v="5445"/>
    <s v="Washington Connections Academy"/>
    <s v="Y"/>
    <s v="N"/>
    <s v="N"/>
    <s v="Y"/>
    <s v="N"/>
    <n v="19.5"/>
    <n v="1.246938605858693E-4"/>
    <n v="168.9"/>
  </r>
  <r>
    <x v="127"/>
    <n v="23311"/>
    <s v="Mary M Knight School District"/>
    <n v="5444"/>
    <s v="Mary M. Knight School"/>
    <s v="N"/>
    <s v="N"/>
    <s v="N"/>
    <s v="Y"/>
    <s v="N"/>
    <n v="1"/>
    <n v="6.3945569531215032E-6"/>
    <n v="8.66"/>
  </r>
  <r>
    <x v="128"/>
    <n v="23403"/>
    <s v="North Mason School District"/>
    <n v="3175"/>
    <s v="North Mason Senior High School"/>
    <s v="Y"/>
    <s v="N"/>
    <s v="N"/>
    <s v="Y"/>
    <s v="N"/>
    <n v="365.75"/>
    <n v="2.3388092056041898E-3"/>
    <n v="3168.02"/>
  </r>
  <r>
    <x v="128"/>
    <n v="23403"/>
    <s v="North Mason School District"/>
    <n v="1680"/>
    <s v="James A. Taylor High School"/>
    <s v="N"/>
    <s v="N"/>
    <s v="N"/>
    <s v="Y"/>
    <s v="N"/>
    <n v="7.25"/>
    <n v="4.6360537910130897E-5"/>
    <n v="62.8"/>
  </r>
  <r>
    <x v="128"/>
    <n v="23403"/>
    <s v="North Mason School District"/>
    <n v="1861"/>
    <s v="North Mason Homelink Program"/>
    <s v="N"/>
    <s v="N"/>
    <s v="N"/>
    <s v="Y"/>
    <s v="N"/>
    <n v="5.25"/>
    <n v="3.3571424003887889E-5"/>
    <n v="45.47"/>
  </r>
  <r>
    <x v="129"/>
    <n v="24019"/>
    <s v="Omak School District"/>
    <n v="5197"/>
    <s v="Washington Virtual Academy Omak High School"/>
    <s v="Y"/>
    <s v="N"/>
    <s v="N"/>
    <s v="Y"/>
    <s v="N"/>
    <n v="460"/>
    <n v="2.9414961984358915E-3"/>
    <n v="3984.39"/>
  </r>
  <r>
    <x v="129"/>
    <n v="24019"/>
    <s v="Omak School District"/>
    <n v="2031"/>
    <s v="Omak High School"/>
    <s v="Y"/>
    <s v="N"/>
    <s v="N"/>
    <s v="Y"/>
    <s v="N"/>
    <n v="114"/>
    <n v="7.2897949265585138E-4"/>
    <n v="987.43"/>
  </r>
  <r>
    <x v="129"/>
    <n v="24019"/>
    <s v="Omak School District"/>
    <n v="4279"/>
    <s v="Highlands High School"/>
    <s v="Y"/>
    <s v="N"/>
    <s v="N"/>
    <s v="Y"/>
    <s v="N"/>
    <n v="15"/>
    <n v="9.5918354296822551E-5"/>
    <n v="129.93"/>
  </r>
  <r>
    <x v="129"/>
    <n v="24019"/>
    <s v="Omak School District"/>
    <n v="5196"/>
    <s v="Washington Virtual Academy Omak Middle School"/>
    <s v="N"/>
    <s v="N"/>
    <s v="N"/>
    <s v="Y"/>
    <s v="N"/>
    <n v="8"/>
    <n v="5.1156455624972026E-5"/>
    <n v="69.290000000000006"/>
  </r>
  <r>
    <x v="129"/>
    <n v="24019"/>
    <s v="Omak School District"/>
    <n v="4278"/>
    <s v="Paschal Sherman"/>
    <s v="N"/>
    <s v="N"/>
    <s v="N"/>
    <s v="Y"/>
    <s v="N"/>
    <n v="2.5"/>
    <n v="1.5986392382803759E-5"/>
    <n v="21.65"/>
  </r>
  <r>
    <x v="130"/>
    <n v="24105"/>
    <s v="Okanogan School District"/>
    <n v="2246"/>
    <s v="Okanogan High School"/>
    <s v="N"/>
    <s v="N"/>
    <s v="N"/>
    <s v="Y"/>
    <s v="N"/>
    <n v="113.75"/>
    <n v="7.2738085341757101E-4"/>
    <n v="985.27"/>
  </r>
  <r>
    <x v="130"/>
    <n v="24105"/>
    <s v="Okanogan School District"/>
    <n v="5151"/>
    <s v="Okanogan Outreach Alternative School"/>
    <s v="N"/>
    <s v="N"/>
    <s v="N"/>
    <s v="Y"/>
    <s v="N"/>
    <n v="9.75"/>
    <n v="6.2346930292934649E-5"/>
    <n v="84.45"/>
  </r>
  <r>
    <x v="130"/>
    <n v="24105"/>
    <s v="Okanogan School District"/>
    <n v="3193"/>
    <s v="Okanogan Co Juvenile Detention"/>
    <s v="N"/>
    <s v="N"/>
    <s v="N"/>
    <s v="Y"/>
    <s v="N"/>
    <n v="4.75"/>
    <n v="3.0374145527327138E-5"/>
    <n v="41.14"/>
  </r>
  <r>
    <x v="131"/>
    <n v="24111"/>
    <s v="Brewster School District"/>
    <n v="2800"/>
    <s v="Brewster High School"/>
    <s v="N"/>
    <s v="N"/>
    <s v="N"/>
    <s v="Y"/>
    <s v="N"/>
    <n v="186.25"/>
    <n v="1.19098623251888E-3"/>
    <n v="1613.24"/>
  </r>
  <r>
    <x v="131"/>
    <n v="24111"/>
    <s v="Brewster School District"/>
    <n v="5272"/>
    <s v="Brewster Alternative School"/>
    <s v="N"/>
    <s v="N"/>
    <s v="N"/>
    <s v="Y"/>
    <s v="N"/>
    <n v="12.25"/>
    <n v="7.8333322675738407E-5"/>
    <n v="106.11"/>
  </r>
  <r>
    <x v="132"/>
    <n v="24122"/>
    <s v="Pateros School District"/>
    <n v="2397"/>
    <s v="Pateros High School"/>
    <s v="N"/>
    <s v="N"/>
    <s v="N"/>
    <s v="Y"/>
    <s v="N"/>
    <n v="23.25"/>
    <n v="1.4867344916007496E-4"/>
    <n v="201.38"/>
  </r>
  <r>
    <x v="133"/>
    <n v="24350"/>
    <s v="Methow Valley School District"/>
    <n v="2146"/>
    <s v="Liberty Bell Jr Sr High"/>
    <s v="Y"/>
    <s v="N"/>
    <s v="N"/>
    <s v="Y"/>
    <s v="N"/>
    <n v="41.5"/>
    <n v="2.6537411355454237E-4"/>
    <n v="359.46"/>
  </r>
  <r>
    <x v="133"/>
    <n v="24350"/>
    <s v="Methow Valley School District"/>
    <n v="1621"/>
    <s v="Methow Valley Independent  L C"/>
    <s v="Y"/>
    <s v="N"/>
    <s v="N"/>
    <s v="N"/>
    <s v="N"/>
    <n v="1.25"/>
    <n v="7.9931961914018793E-6"/>
    <n v="10.83"/>
  </r>
  <r>
    <x v="134"/>
    <n v="24404"/>
    <s v="Tonasket School District"/>
    <n v="2679"/>
    <s v="Tonasket High School"/>
    <s v="Y"/>
    <s v="N"/>
    <s v="N"/>
    <s v="Y"/>
    <s v="N"/>
    <n v="232.75"/>
    <n v="1.4883331308390298E-3"/>
    <n v="2016.01"/>
  </r>
  <r>
    <x v="135"/>
    <n v="24410"/>
    <s v="Oroville School District"/>
    <n v="2706"/>
    <s v="Oroville Middle-High School"/>
    <s v="N"/>
    <s v="N"/>
    <s v="N"/>
    <s v="Y"/>
    <s v="N"/>
    <n v="52.5"/>
    <n v="3.3571424003887889E-4"/>
    <n v="454.74"/>
  </r>
  <r>
    <x v="136"/>
    <n v="25101"/>
    <s v="Ocean Beach School District"/>
    <n v="4220"/>
    <s v="Ilwaco High School"/>
    <s v="Y"/>
    <s v="N"/>
    <s v="N"/>
    <s v="Y"/>
    <s v="N"/>
    <n v="78.5"/>
    <n v="5.0197272082003793E-4"/>
    <n v="679.94"/>
  </r>
  <r>
    <x v="136"/>
    <n v="25101"/>
    <s v="Ocean Beach School District"/>
    <n v="5454"/>
    <s v="Ocean Beach Alternative School"/>
    <s v="N"/>
    <s v="N"/>
    <s v="N"/>
    <s v="Y"/>
    <s v="N"/>
    <n v="1.25"/>
    <n v="7.9931961914018793E-6"/>
    <n v="10.83"/>
  </r>
  <r>
    <x v="137"/>
    <n v="25116"/>
    <s v="Raymond School District"/>
    <n v="2357"/>
    <s v="Raymond Jr Sr High School"/>
    <s v="Y"/>
    <s v="N"/>
    <s v="N"/>
    <s v="Y"/>
    <s v="N"/>
    <n v="11"/>
    <n v="7.0340126484336535E-5"/>
    <n v="95.28"/>
  </r>
  <r>
    <x v="138"/>
    <n v="25118"/>
    <s v="South Bend School District"/>
    <n v="2214"/>
    <s v="South Bend High School"/>
    <s v="N"/>
    <s v="N"/>
    <s v="N"/>
    <s v="Y"/>
    <s v="N"/>
    <n v="46.75"/>
    <n v="2.9894553755843028E-4"/>
    <n v="404.93"/>
  </r>
  <r>
    <x v="138"/>
    <n v="25118"/>
    <s v="South Bend School District"/>
    <n v="5243"/>
    <s v="Pacific Virtual Learning"/>
    <s v="N"/>
    <s v="N"/>
    <s v="N"/>
    <s v="Y"/>
    <s v="N"/>
    <n v="2.5"/>
    <n v="1.5986392382803759E-5"/>
    <n v="21.65"/>
  </r>
  <r>
    <x v="139"/>
    <n v="25155"/>
    <s v="Naselle-Grays River Valley School District"/>
    <n v="3599"/>
    <s v="Naselle Youth Camp School"/>
    <s v="N"/>
    <s v="N"/>
    <s v="N"/>
    <s v="Y"/>
    <s v="N"/>
    <n v="12"/>
    <n v="7.6734683437458035E-5"/>
    <n v="103.94"/>
  </r>
  <r>
    <x v="140"/>
    <n v="25160"/>
    <s v="Willapa Valley School District"/>
    <n v="2542"/>
    <s v="Willapa Valley Middle-High"/>
    <s v="N"/>
    <s v="N"/>
    <s v="Y"/>
    <s v="Y"/>
    <s v="N"/>
    <n v="44"/>
    <n v="2.8136050593734614E-4"/>
    <n v="381.12"/>
  </r>
  <r>
    <x v="141"/>
    <n v="26056"/>
    <s v="Newport School District"/>
    <n v="2518"/>
    <s v="Newport High School"/>
    <s v="Y"/>
    <s v="N"/>
    <s v="N"/>
    <s v="Y"/>
    <s v="N"/>
    <n v="62.5"/>
    <n v="3.9965980957009392E-4"/>
    <n v="541.36"/>
  </r>
  <r>
    <x v="141"/>
    <n v="26056"/>
    <s v="Newport School District"/>
    <n v="5118"/>
    <s v="Pend Oreille River School"/>
    <s v="N"/>
    <s v="N"/>
    <s v="N"/>
    <s v="Y"/>
    <s v="N"/>
    <n v="1"/>
    <n v="6.3945569531215032E-6"/>
    <n v="8.66"/>
  </r>
  <r>
    <x v="142"/>
    <n v="26059"/>
    <s v="Cusick School District"/>
    <n v="2423"/>
    <s v="Cusick Jr Sr High School"/>
    <s v="N"/>
    <s v="N"/>
    <s v="Y"/>
    <s v="N"/>
    <s v="N"/>
    <n v="10"/>
    <n v="6.3945569531215034E-5"/>
    <n v="86.62"/>
  </r>
  <r>
    <x v="143"/>
    <n v="26070"/>
    <s v="Selkirk School District"/>
    <n v="5226"/>
    <s v="Selkirk High School"/>
    <s v="Y"/>
    <s v="N"/>
    <s v="N"/>
    <s v="Y"/>
    <s v="N"/>
    <n v="49"/>
    <n v="3.1333329070295363E-4"/>
    <n v="424.42"/>
  </r>
  <r>
    <x v="144"/>
    <n v="27001"/>
    <s v="Steilacoom Hist. School District"/>
    <n v="4131"/>
    <s v="Steilacoom High"/>
    <s v="Y"/>
    <s v="N"/>
    <s v="N"/>
    <s v="Y"/>
    <s v="N"/>
    <n v="815.75"/>
    <n v="5.2163598345088659E-3"/>
    <n v="7065.79"/>
  </r>
  <r>
    <x v="145"/>
    <n v="27003"/>
    <s v="Puyallup School District"/>
    <n v="3645"/>
    <s v="Gov John Rogers High School"/>
    <s v="Y"/>
    <s v="Y"/>
    <s v="N"/>
    <s v="Y"/>
    <s v="N"/>
    <n v="1113.25"/>
    <n v="7.1187405280625131E-3"/>
    <n v="9642.65"/>
  </r>
  <r>
    <x v="145"/>
    <n v="27003"/>
    <s v="Puyallup School District"/>
    <n v="4540"/>
    <s v="Emerald Ridge High School"/>
    <s v="Y"/>
    <s v="N"/>
    <s v="N"/>
    <s v="Y"/>
    <s v="N"/>
    <n v="1079"/>
    <n v="6.899726952418102E-3"/>
    <n v="9345.98"/>
  </r>
  <r>
    <x v="145"/>
    <n v="27003"/>
    <s v="Puyallup School District"/>
    <n v="2125"/>
    <s v="Puyallup High School"/>
    <s v="Y"/>
    <s v="N"/>
    <s v="N"/>
    <s v="Y"/>
    <s v="N"/>
    <n v="1042.75"/>
    <n v="6.667924262867447E-3"/>
    <n v="9032"/>
  </r>
  <r>
    <x v="145"/>
    <n v="27003"/>
    <s v="Puyallup School District"/>
    <n v="3052"/>
    <s v="Kalles Junior High"/>
    <s v="Y"/>
    <s v="N"/>
    <s v="N"/>
    <s v="Y"/>
    <s v="N"/>
    <n v="235.5"/>
    <n v="1.5059181624601139E-3"/>
    <n v="2039.83"/>
  </r>
  <r>
    <x v="145"/>
    <n v="27003"/>
    <s v="Puyallup School District"/>
    <n v="3447"/>
    <s v="Aylen Jr High"/>
    <s v="N"/>
    <s v="N"/>
    <s v="N"/>
    <s v="Y"/>
    <s v="N"/>
    <n v="199.5"/>
    <n v="1.2757141121477399E-3"/>
    <n v="1728.01"/>
  </r>
  <r>
    <x v="145"/>
    <n v="27003"/>
    <s v="Puyallup School District"/>
    <n v="4183"/>
    <s v="Ferrucci Jr High"/>
    <s v="N"/>
    <s v="N"/>
    <s v="N"/>
    <s v="Y"/>
    <s v="N"/>
    <n v="186"/>
    <n v="1.1893875932805996E-3"/>
    <n v="1611.08"/>
  </r>
  <r>
    <x v="145"/>
    <n v="27003"/>
    <s v="Puyallup School District"/>
    <n v="3750"/>
    <s v="Ballou Jr High"/>
    <s v="Y"/>
    <s v="N"/>
    <s v="N"/>
    <s v="Y"/>
    <s v="N"/>
    <n v="177.25"/>
    <n v="1.1334352199407864E-3"/>
    <n v="1535.29"/>
  </r>
  <r>
    <x v="145"/>
    <n v="27003"/>
    <s v="Puyallup School District"/>
    <n v="5142"/>
    <s v="Glacier View Junior High"/>
    <s v="Y"/>
    <s v="N"/>
    <s v="N"/>
    <s v="Y"/>
    <s v="N"/>
    <n v="177"/>
    <n v="1.131836580702506E-3"/>
    <n v="1533.12"/>
  </r>
  <r>
    <x v="145"/>
    <n v="27003"/>
    <s v="Puyallup School District"/>
    <n v="2575"/>
    <s v="Edgemont Jr High"/>
    <s v="N"/>
    <s v="N"/>
    <s v="N"/>
    <s v="Y"/>
    <s v="N"/>
    <n v="114"/>
    <n v="7.2897949265585138E-4"/>
    <n v="987.43"/>
  </r>
  <r>
    <x v="145"/>
    <n v="27003"/>
    <s v="Puyallup School District"/>
    <n v="4110"/>
    <s v="Chief Leschi Schools(Closed)"/>
    <s v="N"/>
    <s v="N"/>
    <s v="N"/>
    <s v="Y"/>
    <s v="N"/>
    <n v="99"/>
    <n v="6.3306113835902874E-4"/>
    <n v="857.51"/>
  </r>
  <r>
    <x v="145"/>
    <n v="27003"/>
    <s v="Puyallup School District"/>
    <n v="1640"/>
    <s v="Puyallup Online Academy/POA"/>
    <s v="Y"/>
    <s v="N"/>
    <s v="N"/>
    <s v="Y"/>
    <s v="N"/>
    <n v="56.75"/>
    <n v="3.6289110708964532E-4"/>
    <n v="491.55"/>
  </r>
  <r>
    <x v="145"/>
    <n v="27003"/>
    <s v="Puyallup School District"/>
    <n v="3972"/>
    <s v="E B Walker High School"/>
    <s v="N"/>
    <s v="N"/>
    <s v="N"/>
    <s v="Y"/>
    <s v="N"/>
    <n v="30.5"/>
    <n v="1.9503398707020585E-4"/>
    <n v="264.18"/>
  </r>
  <r>
    <x v="145"/>
    <n v="27003"/>
    <s v="Puyallup School District"/>
    <n v="4443"/>
    <s v="Doris Stahl Junior High"/>
    <s v="N"/>
    <s v="N"/>
    <s v="N"/>
    <s v="Y"/>
    <s v="N"/>
    <n v="25.75"/>
    <n v="1.646598415428787E-4"/>
    <n v="223.04"/>
  </r>
  <r>
    <x v="145"/>
    <n v="27003"/>
    <s v="Puyallup School District"/>
    <n v="5321"/>
    <s v="Puyallup Open Doors/POD"/>
    <s v="N"/>
    <s v="N"/>
    <s v="N"/>
    <s v="Y"/>
    <s v="N"/>
    <n v="3.25"/>
    <n v="2.0782310097644884E-5"/>
    <n v="28.15"/>
  </r>
  <r>
    <x v="146"/>
    <n v="27010"/>
    <s v="Tacoma School District"/>
    <n v="2215"/>
    <s v="Lincoln"/>
    <s v="Y"/>
    <s v="Y"/>
    <s v="N"/>
    <s v="Y"/>
    <s v="N"/>
    <n v="1186.25"/>
    <n v="7.5855431856403826E-3"/>
    <n v="10274.950000000001"/>
  </r>
  <r>
    <x v="146"/>
    <n v="27010"/>
    <s v="Tacoma School District"/>
    <n v="3398"/>
    <s v="Mt Tahoma"/>
    <s v="Y"/>
    <s v="Y"/>
    <s v="Y"/>
    <s v="Y"/>
    <s v="N"/>
    <n v="958"/>
    <n v="6.1259855610903994E-3"/>
    <n v="8297.92"/>
  </r>
  <r>
    <x v="146"/>
    <n v="27010"/>
    <s v="Tacoma School District"/>
    <n v="2084"/>
    <s v="Stadium"/>
    <s v="Y"/>
    <s v="N"/>
    <s v="N"/>
    <s v="Y"/>
    <s v="N"/>
    <n v="904"/>
    <n v="5.7806794856218391E-3"/>
    <n v="7830.18"/>
  </r>
  <r>
    <x v="146"/>
    <n v="27010"/>
    <s v="Tacoma School District"/>
    <n v="3246"/>
    <s v="Wilson"/>
    <s v="Y"/>
    <s v="N"/>
    <s v="N"/>
    <s v="Y"/>
    <s v="N"/>
    <n v="896"/>
    <n v="5.7295230299968664E-3"/>
    <n v="7760.89"/>
  </r>
  <r>
    <x v="146"/>
    <n v="27010"/>
    <s v="Tacoma School District"/>
    <n v="3880"/>
    <s v="Foss"/>
    <s v="Y"/>
    <s v="Y"/>
    <s v="Y"/>
    <s v="Y"/>
    <s v="N"/>
    <n v="551.5"/>
    <n v="3.5265981596465088E-3"/>
    <n v="4776.93"/>
  </r>
  <r>
    <x v="146"/>
    <n v="27010"/>
    <s v="Tacoma School District"/>
    <n v="1860"/>
    <s v="Tacoma School of the Arts"/>
    <s v="Y"/>
    <s v="N"/>
    <s v="Y"/>
    <s v="Y"/>
    <s v="N"/>
    <n v="473.25"/>
    <n v="3.0262240780647514E-3"/>
    <n v="4099.1499999999996"/>
  </r>
  <r>
    <x v="146"/>
    <n v="27010"/>
    <s v="Tacoma School District"/>
    <n v="5169"/>
    <s v="Science and Math Institute"/>
    <s v="Y"/>
    <s v="N"/>
    <s v="Y"/>
    <s v="Y"/>
    <s v="N"/>
    <n v="433.75"/>
    <n v="2.7736390784164518E-3"/>
    <n v="3757.02"/>
  </r>
  <r>
    <x v="146"/>
    <n v="27010"/>
    <s v="Tacoma School District"/>
    <n v="5458"/>
    <s v="Industrial Design Engineering and Art"/>
    <s v="Y"/>
    <s v="N"/>
    <s v="Y"/>
    <s v="Y"/>
    <s v="N"/>
    <n v="271.25"/>
    <n v="1.7345235735342077E-3"/>
    <n v="2349.4899999999998"/>
  </r>
  <r>
    <x v="146"/>
    <n v="27010"/>
    <s v="Tacoma School District"/>
    <n v="4109"/>
    <s v="Oakland High School"/>
    <s v="Y"/>
    <s v="N"/>
    <s v="N"/>
    <s v="Y"/>
    <s v="N"/>
    <n v="157.25"/>
    <n v="1.0055440808783562E-3"/>
    <n v="1362.05"/>
  </r>
  <r>
    <x v="146"/>
    <n v="27010"/>
    <s v="Tacoma School District"/>
    <n v="2039"/>
    <s v="Remann Hall Juvenile Detention Center"/>
    <s v="N"/>
    <s v="N"/>
    <s v="N"/>
    <s v="Y"/>
    <s v="N"/>
    <n v="28"/>
    <n v="1.7904759468740207E-4"/>
    <n v="242.53"/>
  </r>
  <r>
    <x v="146"/>
    <n v="27010"/>
    <s v="Tacoma School District"/>
    <n v="5307"/>
    <s v="Fresh Start"/>
    <s v="N"/>
    <s v="N"/>
    <s v="N"/>
    <s v="Y"/>
    <s v="N"/>
    <n v="18.75"/>
    <n v="1.1989794287102818E-4"/>
    <n v="162.41"/>
  </r>
  <r>
    <x v="146"/>
    <n v="27010"/>
    <s v="Tacoma School District"/>
    <n v="1797"/>
    <s v="Day Reporting School"/>
    <s v="N"/>
    <s v="N"/>
    <s v="N"/>
    <s v="Y"/>
    <s v="N"/>
    <n v="4.5"/>
    <n v="2.8775506289046763E-5"/>
    <n v="38.979999999999997"/>
  </r>
  <r>
    <x v="146"/>
    <n v="27010"/>
    <s v="Tacoma School District"/>
    <n v="1514"/>
    <s v="Alternative Spcl Needs Div Occ"/>
    <s v="N"/>
    <s v="N"/>
    <s v="N"/>
    <s v="Y"/>
    <s v="N"/>
    <n v="4"/>
    <n v="2.5578227812486013E-5"/>
    <n v="34.65"/>
  </r>
  <r>
    <x v="146"/>
    <n v="27010"/>
    <s v="Tacoma School District"/>
    <n v="4283"/>
    <s v="Pearl Street Center"/>
    <s v="N"/>
    <s v="N"/>
    <s v="N"/>
    <s v="Y"/>
    <s v="N"/>
    <n v="3.5"/>
    <n v="2.2380949335925259E-5"/>
    <n v="30.32"/>
  </r>
  <r>
    <x v="146"/>
    <n v="27010"/>
    <s v="Tacoma School District"/>
    <n v="5192"/>
    <s v="Special Services"/>
    <s v="N"/>
    <s v="N"/>
    <s v="N"/>
    <s v="Y"/>
    <s v="N"/>
    <n v="2.5"/>
    <n v="1.5986392382803759E-5"/>
    <n v="21.65"/>
  </r>
  <r>
    <x v="146"/>
    <n v="27010"/>
    <s v="Tacoma School District"/>
    <n v="1585"/>
    <s v="Comm Based Trans Program"/>
    <s v="N"/>
    <s v="N"/>
    <s v="N"/>
    <s v="Y"/>
    <s v="N"/>
    <n v="1.25"/>
    <n v="7.9931961914018793E-6"/>
    <n v="10.83"/>
  </r>
  <r>
    <x v="147"/>
    <n v="27083"/>
    <s v="University Place School District"/>
    <n v="3600"/>
    <s v="Curtis Senior High"/>
    <s v="Y"/>
    <s v="N"/>
    <s v="N"/>
    <s v="Y"/>
    <s v="N"/>
    <n v="642.25"/>
    <n v="4.1069042031422849E-3"/>
    <n v="5562.98"/>
  </r>
  <r>
    <x v="147"/>
    <n v="27083"/>
    <s v="University Place School District"/>
    <n v="3179"/>
    <s v="Curtis Junior High"/>
    <s v="Y"/>
    <s v="N"/>
    <s v="N"/>
    <s v="Y"/>
    <s v="N"/>
    <n v="82.75"/>
    <n v="5.2914958787080436E-4"/>
    <n v="716.76"/>
  </r>
  <r>
    <x v="148"/>
    <n v="27320"/>
    <s v="Sumner School District"/>
    <n v="3247"/>
    <s v="Sumner High School"/>
    <s v="Y"/>
    <s v="Y"/>
    <s v="N"/>
    <s v="Y"/>
    <s v="N"/>
    <n v="852.75"/>
    <n v="5.4529584417743618E-3"/>
    <n v="7386.27"/>
  </r>
  <r>
    <x v="148"/>
    <n v="27320"/>
    <s v="Sumner School District"/>
    <n v="4585"/>
    <s v="Bonney Lake High School"/>
    <s v="Y"/>
    <s v="N"/>
    <s v="N"/>
    <s v="Y"/>
    <s v="N"/>
    <n v="846.75"/>
    <n v="5.4145911000556329E-3"/>
    <n v="7334.3"/>
  </r>
  <r>
    <x v="149"/>
    <n v="27344"/>
    <s v="Orting School District"/>
    <n v="2942"/>
    <s v="Orting High School"/>
    <s v="Y"/>
    <s v="N"/>
    <s v="N"/>
    <s v="Y"/>
    <s v="N"/>
    <n v="603.75"/>
    <n v="3.8607137604471076E-3"/>
    <n v="5229.51"/>
  </r>
  <r>
    <x v="150"/>
    <n v="27400"/>
    <s v="Clover Park School District"/>
    <n v="3456"/>
    <s v="Lakes High School"/>
    <s v="Y"/>
    <s v="N"/>
    <s v="N"/>
    <s v="Y"/>
    <s v="N"/>
    <n v="983.5"/>
    <n v="6.2890467633949978E-3"/>
    <n v="8518.7900000000009"/>
  </r>
  <r>
    <x v="150"/>
    <n v="27400"/>
    <s v="Clover Park School District"/>
    <n v="2425"/>
    <s v="Clover Park High School"/>
    <s v="Y"/>
    <s v="Y"/>
    <s v="N"/>
    <s v="Y"/>
    <s v="N"/>
    <n v="751.5"/>
    <n v="4.8055095502708093E-3"/>
    <n v="6509.27"/>
  </r>
  <r>
    <x v="150"/>
    <n v="27400"/>
    <s v="Clover Park School District"/>
    <n v="5027"/>
    <s v=" General William H. Harrison Preparatory School"/>
    <s v="Y"/>
    <s v="Y"/>
    <s v="N"/>
    <s v="Y"/>
    <s v="N"/>
    <n v="160.25"/>
    <n v="1.0247277517377209E-3"/>
    <n v="1388.04"/>
  </r>
  <r>
    <x v="150"/>
    <n v="27400"/>
    <s v="Clover Park School District"/>
    <n v="5411"/>
    <s v="CPSD Open Doors Program"/>
    <s v="N"/>
    <s v="N"/>
    <s v="N"/>
    <s v="Y"/>
    <s v="N"/>
    <n v="16.75"/>
    <n v="1.0710882896478518E-4"/>
    <n v="145.08000000000001"/>
  </r>
  <r>
    <x v="150"/>
    <n v="27400"/>
    <s v="Clover Park School District"/>
    <n v="5298"/>
    <s v="Oakridge Group Home"/>
    <s v="N"/>
    <s v="N"/>
    <s v="N"/>
    <s v="Y"/>
    <s v="N"/>
    <n v="1.25"/>
    <n v="7.9931961914018793E-6"/>
    <n v="10.83"/>
  </r>
  <r>
    <x v="150"/>
    <n v="27400"/>
    <s v="Clover Park School District"/>
    <n v="1825"/>
    <s v="Alfaretta House"/>
    <s v="N"/>
    <s v="N"/>
    <s v="N"/>
    <s v="Y"/>
    <s v="N"/>
    <n v="1"/>
    <n v="6.3945569531215032E-6"/>
    <n v="8.66"/>
  </r>
  <r>
    <x v="150"/>
    <n v="27400"/>
    <s v="Clover Park School District"/>
    <n v="2041"/>
    <s v="Firwood"/>
    <s v="N"/>
    <s v="N"/>
    <s v="N"/>
    <s v="Y"/>
    <s v="N"/>
    <n v="1"/>
    <n v="6.3945569531215032E-6"/>
    <n v="8.66"/>
  </r>
  <r>
    <x v="151"/>
    <n v="27401"/>
    <s v="Peninsula School District"/>
    <n v="2681"/>
    <s v="Peninsula High School"/>
    <s v="Y"/>
    <s v="N"/>
    <s v="N"/>
    <s v="Y"/>
    <s v="N"/>
    <n v="841"/>
    <n v="5.3778223975751837E-3"/>
    <n v="7284.5"/>
  </r>
  <r>
    <x v="151"/>
    <n v="27401"/>
    <s v="Peninsula School District"/>
    <n v="4081"/>
    <s v="Gig Harbor High"/>
    <s v="Y"/>
    <s v="N"/>
    <s v="N"/>
    <s v="Y"/>
    <s v="N"/>
    <n v="670.5"/>
    <n v="4.287550437067968E-3"/>
    <n v="5807.68"/>
  </r>
  <r>
    <x v="151"/>
    <n v="27401"/>
    <s v="Peninsula School District"/>
    <n v="1516"/>
    <s v="Henderson Bay Alt High School"/>
    <s v="Y"/>
    <s v="N"/>
    <s v="N"/>
    <s v="Y"/>
    <s v="N"/>
    <n v="56.75"/>
    <n v="3.6289110708964532E-4"/>
    <n v="491.55"/>
  </r>
  <r>
    <x v="152"/>
    <n v="27402"/>
    <s v="Franklin Pierce School District"/>
    <n v="2876"/>
    <s v="Franklin Pierce High School"/>
    <s v="Y"/>
    <s v="N"/>
    <s v="N"/>
    <s v="Y"/>
    <s v="N"/>
    <n v="965.25"/>
    <n v="6.1723460990005304E-3"/>
    <n v="8360.7099999999991"/>
  </r>
  <r>
    <x v="152"/>
    <n v="27402"/>
    <s v="Franklin Pierce School District"/>
    <n v="3648"/>
    <s v="Washington High School"/>
    <s v="Y"/>
    <s v="Y"/>
    <s v="N"/>
    <s v="Y"/>
    <s v="N"/>
    <n v="590.5"/>
    <n v="3.7759858808182477E-3"/>
    <n v="5114.74"/>
  </r>
  <r>
    <x v="152"/>
    <n v="27402"/>
    <s v="Franklin Pierce School District"/>
    <n v="4063"/>
    <s v="Gates Secondary School"/>
    <s v="Y"/>
    <s v="N"/>
    <s v="N"/>
    <s v="Y"/>
    <s v="N"/>
    <n v="13.5"/>
    <n v="8.6326518867140293E-5"/>
    <n v="116.93"/>
  </r>
  <r>
    <x v="153"/>
    <n v="27403"/>
    <s v="Bethel School District"/>
    <n v="5033"/>
    <s v="Graham Kapowsin High School"/>
    <s v="Y"/>
    <s v="N"/>
    <s v="N"/>
    <s v="Y"/>
    <s v="N"/>
    <n v="1270.75"/>
    <n v="8.1258832481791495E-3"/>
    <n v="11006.87"/>
  </r>
  <r>
    <x v="153"/>
    <n v="27403"/>
    <s v="Bethel School District"/>
    <n v="2807"/>
    <s v="Bethel High School"/>
    <s v="Y"/>
    <s v="N"/>
    <s v="N"/>
    <s v="Y"/>
    <s v="N"/>
    <n v="1138"/>
    <n v="7.2770058126522706E-3"/>
    <n v="9857.02"/>
  </r>
  <r>
    <x v="153"/>
    <n v="27403"/>
    <s v="Bethel School District"/>
    <n v="4158"/>
    <s v="Spanaway Lake High School"/>
    <s v="Y"/>
    <s v="N"/>
    <s v="Y"/>
    <s v="Y"/>
    <s v="N"/>
    <n v="898.5"/>
    <n v="5.7455094223796705E-3"/>
    <n v="7782.55"/>
  </r>
  <r>
    <x v="153"/>
    <n v="27403"/>
    <s v="Bethel School District"/>
    <n v="5961"/>
    <s v="Pierce County Skills Center"/>
    <s v="Y"/>
    <s v="N"/>
    <s v="N"/>
    <s v="Y"/>
    <s v="N"/>
    <n v="513.25"/>
    <n v="3.2820063561896113E-3"/>
    <n v="4445.62"/>
  </r>
  <r>
    <x v="153"/>
    <n v="27403"/>
    <s v="Bethel School District"/>
    <n v="1510"/>
    <s v="Challenger High School"/>
    <s v="Y"/>
    <s v="N"/>
    <s v="N"/>
    <s v="Y"/>
    <s v="N"/>
    <n v="66"/>
    <n v="4.2204075890601918E-4"/>
    <n v="571.66999999999996"/>
  </r>
  <r>
    <x v="153"/>
    <n v="27403"/>
    <s v="Bethel School District"/>
    <n v="5372"/>
    <s v="Acceleration Academy"/>
    <s v="N"/>
    <s v="N"/>
    <s v="N"/>
    <s v="Y"/>
    <s v="N"/>
    <n v="10.25"/>
    <n v="6.5544208769495406E-5"/>
    <n v="88.78"/>
  </r>
  <r>
    <x v="153"/>
    <n v="27403"/>
    <s v="Bethel School District"/>
    <n v="3751"/>
    <s v="Spanaway Middle School"/>
    <s v="N"/>
    <s v="N"/>
    <s v="N"/>
    <s v="Y"/>
    <s v="N"/>
    <n v="8"/>
    <n v="5.1156455624972026E-5"/>
    <n v="69.290000000000006"/>
  </r>
  <r>
    <x v="153"/>
    <n v="27403"/>
    <s v="Bethel School District"/>
    <n v="4407"/>
    <s v="Frontier Middle School"/>
    <s v="N"/>
    <s v="N"/>
    <s v="N"/>
    <s v="Y"/>
    <s v="N"/>
    <n v="3"/>
    <n v="1.9183670859364509E-5"/>
    <n v="25.99"/>
  </r>
  <r>
    <x v="153"/>
    <n v="27403"/>
    <s v="Bethel School District"/>
    <n v="3250"/>
    <s v="Bethel Middle School"/>
    <s v="N"/>
    <s v="N"/>
    <s v="N"/>
    <s v="Y"/>
    <s v="N"/>
    <n v="1"/>
    <n v="6.3945569531215032E-6"/>
    <n v="8.66"/>
  </r>
  <r>
    <x v="154"/>
    <n v="27404"/>
    <s v="Eatonville School District"/>
    <n v="2206"/>
    <s v="Eatonville High School"/>
    <s v="Y"/>
    <s v="N"/>
    <s v="N"/>
    <s v="Y"/>
    <s v="N"/>
    <n v="470.75"/>
    <n v="3.0102376856819477E-3"/>
    <n v="4077.5"/>
  </r>
  <r>
    <x v="154"/>
    <n v="27404"/>
    <s v="Eatonville School District"/>
    <n v="5332"/>
    <s v="ESD New Beginnings"/>
    <s v="N"/>
    <s v="N"/>
    <s v="N"/>
    <s v="Y"/>
    <s v="N"/>
    <n v="2.25"/>
    <n v="1.4387753144523382E-5"/>
    <n v="19.489999999999998"/>
  </r>
  <r>
    <x v="155"/>
    <n v="27416"/>
    <s v="White River School District"/>
    <n v="4569"/>
    <s v="White River High School"/>
    <s v="Y"/>
    <s v="N"/>
    <s v="N"/>
    <s v="Y"/>
    <s v="N"/>
    <n v="1024.25"/>
    <n v="6.549624959234699E-3"/>
    <n v="8871.76"/>
  </r>
  <r>
    <x v="155"/>
    <n v="27416"/>
    <s v="White River School District"/>
    <n v="5338"/>
    <s v="White River Reengagement Program"/>
    <s v="N"/>
    <s v="N"/>
    <s v="N"/>
    <s v="Y"/>
    <s v="N"/>
    <n v="2.25"/>
    <n v="1.4387753144523382E-5"/>
    <n v="19.489999999999998"/>
  </r>
  <r>
    <x v="156"/>
    <n v="27417"/>
    <s v="Fife School District"/>
    <n v="2773"/>
    <s v="Fife High School"/>
    <s v="Y"/>
    <s v="Y"/>
    <s v="N"/>
    <s v="Y"/>
    <s v="N"/>
    <n v="623.25"/>
    <n v="3.9854076210329766E-3"/>
    <n v="5398.41"/>
  </r>
  <r>
    <x v="156"/>
    <n v="27417"/>
    <s v="Fife School District"/>
    <n v="4582"/>
    <s v="Columbia Junior High School"/>
    <s v="Y"/>
    <s v="N"/>
    <s v="N"/>
    <s v="Y"/>
    <s v="N"/>
    <n v="307.75"/>
    <n v="1.9679249023231427E-3"/>
    <n v="2665.64"/>
  </r>
  <r>
    <x v="157"/>
    <n v="27905"/>
    <s v="Summit Public School: Olympus"/>
    <n v="5376"/>
    <s v="Summit Public School: Olympus"/>
    <s v="Y"/>
    <s v="N"/>
    <s v="N"/>
    <s v="Y"/>
    <s v="N"/>
    <n v="8.75"/>
    <n v="5.5952373339813148E-5"/>
    <n v="75.790000000000006"/>
  </r>
  <r>
    <x v="158"/>
    <n v="27931"/>
    <s v="Bates Technical College"/>
    <n v="5950"/>
    <s v="Bates Technical High School"/>
    <s v="Y"/>
    <s v="Y"/>
    <s v="N"/>
    <s v="Y"/>
    <s v="N"/>
    <n v="15"/>
    <n v="9.5918354296822551E-5"/>
    <n v="129.93"/>
  </r>
  <r>
    <x v="159"/>
    <n v="27932"/>
    <s v="Clover Park Technical College"/>
    <n v="5951"/>
    <s v="Northwest Career and Technical High School"/>
    <s v="Y"/>
    <s v="N"/>
    <s v="N"/>
    <s v="Y"/>
    <s v="N"/>
    <n v="13"/>
    <n v="8.3129240390579536E-5"/>
    <n v="112.6"/>
  </r>
  <r>
    <x v="160"/>
    <n v="28137"/>
    <s v="Orcas Island School District"/>
    <n v="1892"/>
    <s v="OASIS K-12"/>
    <s v="Y"/>
    <s v="N"/>
    <s v="N"/>
    <s v="Y"/>
    <s v="N"/>
    <n v="5.25"/>
    <n v="3.3571424003887889E-5"/>
    <n v="45.47"/>
  </r>
  <r>
    <x v="160"/>
    <n v="28137"/>
    <s v="Orcas Island School District"/>
    <n v="2750"/>
    <s v="Orcas Island High School"/>
    <s v="Y"/>
    <s v="Y"/>
    <s v="N"/>
    <s v="N"/>
    <s v="N"/>
    <n v="3.25"/>
    <n v="2.0782310097644884E-5"/>
    <n v="28.15"/>
  </r>
  <r>
    <x v="161"/>
    <n v="28144"/>
    <s v="Lopez School District"/>
    <n v="2632"/>
    <s v="Lopez Middle High School"/>
    <s v="Y"/>
    <s v="N"/>
    <s v="N"/>
    <s v="N"/>
    <s v="N"/>
    <n v="1"/>
    <n v="6.3945569531215032E-6"/>
    <n v="8.66"/>
  </r>
  <r>
    <x v="162"/>
    <n v="28149"/>
    <s v="San Juan Island School District"/>
    <n v="2879"/>
    <s v="Friday Harbor High School"/>
    <s v="Y"/>
    <s v="N"/>
    <s v="N"/>
    <s v="N"/>
    <s v="N"/>
    <n v="56.5"/>
    <n v="3.6129246785136495E-4"/>
    <n v="489.39"/>
  </r>
  <r>
    <x v="162"/>
    <n v="28149"/>
    <s v="San Juan Island School District"/>
    <n v="1963"/>
    <s v="Griffin Bay School"/>
    <s v="Y"/>
    <s v="N"/>
    <s v="N"/>
    <s v="N"/>
    <s v="N"/>
    <n v="5"/>
    <n v="3.1972784765607517E-5"/>
    <n v="43.31"/>
  </r>
  <r>
    <x v="163"/>
    <n v="29011"/>
    <s v="Concrete School District"/>
    <n v="2810"/>
    <s v="Concrete High School"/>
    <s v="N"/>
    <s v="N"/>
    <s v="N"/>
    <s v="Y"/>
    <s v="N"/>
    <n v="7.5"/>
    <n v="4.7959177148411276E-5"/>
    <n v="64.959999999999994"/>
  </r>
  <r>
    <x v="164"/>
    <n v="29100"/>
    <s v="Burlington-Edison School District"/>
    <n v="2362"/>
    <s v="Burlington Edison High School"/>
    <s v="Y"/>
    <s v="N"/>
    <s v="Y"/>
    <s v="Y"/>
    <s v="N"/>
    <n v="743.5"/>
    <n v="4.7543530946458374E-3"/>
    <n v="6439.98"/>
  </r>
  <r>
    <x v="164"/>
    <n v="29100"/>
    <s v="Burlington-Edison School District"/>
    <n v="1928"/>
    <s v="Burlington-Edison Alternative School"/>
    <s v="Y"/>
    <s v="N"/>
    <s v="N"/>
    <s v="Y"/>
    <s v="N"/>
    <n v="22.25"/>
    <n v="1.4227889220695344E-4"/>
    <n v="192.72"/>
  </r>
  <r>
    <x v="165"/>
    <n v="29101"/>
    <s v="Sedro-Woolley School District"/>
    <n v="2150"/>
    <s v="Sedro Woolley Senior High School"/>
    <s v="Y"/>
    <s v="N"/>
    <s v="Y"/>
    <s v="Y"/>
    <s v="N"/>
    <n v="785.25"/>
    <n v="5.0213258474386601E-3"/>
    <n v="6801.61"/>
  </r>
  <r>
    <x v="165"/>
    <n v="29101"/>
    <s v="Sedro-Woolley School District"/>
    <n v="1537"/>
    <s v="State Street High School"/>
    <s v="N"/>
    <s v="N"/>
    <s v="Y"/>
    <s v="Y"/>
    <s v="N"/>
    <n v="38.5"/>
    <n v="2.4619044269517785E-4"/>
    <n v="333.48"/>
  </r>
  <r>
    <x v="166"/>
    <n v="29103"/>
    <s v="Anacortes School District"/>
    <n v="2467"/>
    <s v="Anacortes High School"/>
    <s v="Y"/>
    <s v="N"/>
    <s v="N"/>
    <s v="Y"/>
    <s v="N"/>
    <n v="615.75"/>
    <n v="3.937448443884565E-3"/>
    <n v="5333.45"/>
  </r>
  <r>
    <x v="166"/>
    <n v="29103"/>
    <s v="Anacortes School District"/>
    <n v="5176"/>
    <s v="Cap Sante High School"/>
    <s v="N"/>
    <s v="N"/>
    <s v="N"/>
    <s v="Y"/>
    <s v="N"/>
    <n v="16.75"/>
    <n v="1.0710882896478518E-4"/>
    <n v="145.08000000000001"/>
  </r>
  <r>
    <x v="167"/>
    <n v="29311"/>
    <s v="La Conner School District"/>
    <n v="2276"/>
    <s v="La Conner High School"/>
    <s v="Y"/>
    <s v="N"/>
    <s v="Y"/>
    <s v="Y"/>
    <s v="N"/>
    <n v="12.75"/>
    <n v="8.1530601152299164E-5"/>
    <n v="110.44"/>
  </r>
  <r>
    <x v="168"/>
    <n v="29320"/>
    <s v="Mount Vernon School District"/>
    <n v="2295"/>
    <s v="Mount Vernon High School"/>
    <s v="Y"/>
    <s v="N"/>
    <s v="Y"/>
    <s v="Y"/>
    <s v="N"/>
    <n v="890"/>
    <n v="5.6911556882781374E-3"/>
    <n v="7708.92"/>
  </r>
  <r>
    <x v="168"/>
    <n v="29320"/>
    <s v="Mount Vernon School District"/>
    <n v="5960"/>
    <s v="Northwest Career &amp; Technical Academy/A Washington State Skills Center"/>
    <s v="Y"/>
    <s v="N"/>
    <s v="Y"/>
    <s v="Y"/>
    <s v="N"/>
    <n v="266"/>
    <n v="1.7009521495303197E-3"/>
    <n v="2304.0100000000002"/>
  </r>
  <r>
    <x v="168"/>
    <n v="29320"/>
    <s v="Mount Vernon School District"/>
    <n v="5449"/>
    <s v="Mount Vernon Open Doors"/>
    <s v="N"/>
    <s v="N"/>
    <s v="N"/>
    <s v="Y"/>
    <s v="N"/>
    <n v="3.5"/>
    <n v="2.2380949335925259E-5"/>
    <n v="30.32"/>
  </r>
  <r>
    <x v="168"/>
    <n v="29320"/>
    <s v="Mount Vernon School District"/>
    <n v="3829"/>
    <s v="Mount Vernon Special Ed"/>
    <s v="N"/>
    <s v="N"/>
    <s v="N"/>
    <s v="Y"/>
    <s v="N"/>
    <n v="1.25"/>
    <n v="7.9931961914018793E-6"/>
    <n v="10.83"/>
  </r>
  <r>
    <x v="168"/>
    <n v="29320"/>
    <s v="Mount Vernon School District"/>
    <n v="1992"/>
    <s v="Skagit Academy"/>
    <s v="N"/>
    <s v="N"/>
    <s v="N"/>
    <s v="Y"/>
    <s v="N"/>
    <n v="1"/>
    <n v="6.3945569531215032E-6"/>
    <n v="8.66"/>
  </r>
  <r>
    <x v="169"/>
    <n v="29801"/>
    <s v="ESD 189 acting as a school district"/>
    <n v="2601"/>
    <s v="Snohomish Detention Center"/>
    <s v="N"/>
    <s v="N"/>
    <s v="N"/>
    <s v="Y"/>
    <s v="N"/>
    <n v="8"/>
    <n v="5.1156455624972026E-5"/>
    <n v="69.290000000000006"/>
  </r>
  <r>
    <x v="169"/>
    <n v="29801"/>
    <s v="ESD 189 acting as a school district"/>
    <n v="3363"/>
    <s v="Skagit County Detention Center"/>
    <s v="N"/>
    <s v="N"/>
    <s v="N"/>
    <s v="Y"/>
    <s v="N"/>
    <n v="2"/>
    <n v="1.2789113906243006E-5"/>
    <n v="17.32"/>
  </r>
  <r>
    <x v="169"/>
    <n v="29801"/>
    <s v="ESD 189 acting as a school district"/>
    <n v="3420"/>
    <s v="Whatcom Co Detention Center"/>
    <s v="N"/>
    <s v="N"/>
    <s v="N"/>
    <s v="Y"/>
    <s v="N"/>
    <n v="1"/>
    <n v="6.3945569531215032E-6"/>
    <n v="8.66"/>
  </r>
  <r>
    <x v="170"/>
    <n v="30303"/>
    <s v="Stevenson-Carson School District"/>
    <n v="3119"/>
    <s v="Stevenson High School"/>
    <s v="Y"/>
    <s v="N"/>
    <s v="N"/>
    <s v="Y"/>
    <s v="N"/>
    <n v="5.25"/>
    <n v="3.3571424003887889E-5"/>
    <n v="45.47"/>
  </r>
  <r>
    <x v="171"/>
    <n v="31002"/>
    <s v="Everett School District"/>
    <n v="4438"/>
    <s v="Henry M. Jackson High School"/>
    <s v="Y"/>
    <s v="N"/>
    <s v="Y"/>
    <s v="Y"/>
    <s v="N"/>
    <n v="935.75"/>
    <n v="5.9837066688834461E-3"/>
    <n v="8105.19"/>
  </r>
  <r>
    <x v="171"/>
    <n v="31002"/>
    <s v="Everett School District"/>
    <n v="3407"/>
    <s v="Cascade High School"/>
    <s v="Y"/>
    <s v="N"/>
    <s v="Y"/>
    <s v="Y"/>
    <s v="N"/>
    <n v="722.75"/>
    <n v="4.6216660378685659E-3"/>
    <n v="6260.25"/>
  </r>
  <r>
    <x v="171"/>
    <n v="31002"/>
    <s v="Everett School District"/>
    <n v="2126"/>
    <s v="Everett High School"/>
    <s v="Y"/>
    <s v="N"/>
    <s v="Y"/>
    <s v="Y"/>
    <s v="N"/>
    <n v="669.25"/>
    <n v="4.2795572408765659E-3"/>
    <n v="5796.85"/>
  </r>
  <r>
    <x v="171"/>
    <n v="31002"/>
    <s v="Everett School District"/>
    <n v="4137"/>
    <s v="Sequoia High School"/>
    <s v="Y"/>
    <s v="N"/>
    <s v="Y"/>
    <s v="Y"/>
    <s v="N"/>
    <n v="170.25"/>
    <n v="1.0886733212689358E-3"/>
    <n v="1474.66"/>
  </r>
  <r>
    <x v="171"/>
    <n v="31002"/>
    <s v="Everett School District"/>
    <n v="5330"/>
    <s v="Everett Reengagement Academy"/>
    <s v="N"/>
    <s v="N"/>
    <s v="N"/>
    <s v="Y"/>
    <s v="N"/>
    <n v="45.25"/>
    <n v="2.89353702128748E-4"/>
    <n v="391.94"/>
  </r>
  <r>
    <x v="171"/>
    <n v="31002"/>
    <s v="Everett School District"/>
    <n v="3752"/>
    <s v="Eisenhower Middle School"/>
    <s v="N"/>
    <s v="N"/>
    <s v="N"/>
    <s v="Y"/>
    <s v="N"/>
    <n v="2.25"/>
    <n v="1.4387753144523382E-5"/>
    <n v="19.489999999999998"/>
  </r>
  <r>
    <x v="171"/>
    <n v="31002"/>
    <s v="Everett School District"/>
    <n v="1907"/>
    <s v="Port Gardner"/>
    <s v="N"/>
    <s v="N"/>
    <s v="N"/>
    <s v="Y"/>
    <s v="N"/>
    <n v="1"/>
    <n v="6.3945569531215032E-6"/>
    <n v="8.66"/>
  </r>
  <r>
    <x v="172"/>
    <n v="31004"/>
    <s v="Lake Stevens School District"/>
    <n v="2426"/>
    <s v="Lake Stevens Sr High School"/>
    <s v="Y"/>
    <s v="N"/>
    <s v="Y"/>
    <s v="Y"/>
    <s v="N"/>
    <n v="862.5"/>
    <n v="5.5153053720672961E-3"/>
    <n v="7470.72"/>
  </r>
  <r>
    <x v="172"/>
    <n v="31004"/>
    <s v="Lake Stevens School District"/>
    <n v="5099"/>
    <s v="Cavelero Mid High School"/>
    <s v="N"/>
    <s v="N"/>
    <s v="N"/>
    <s v="Y"/>
    <s v="N"/>
    <n v="264"/>
    <n v="1.6881630356240767E-3"/>
    <n v="2286.69"/>
  </r>
  <r>
    <x v="172"/>
    <n v="31004"/>
    <s v="Lake Stevens School District"/>
    <n v="1753"/>
    <s v="Homelink"/>
    <s v="N"/>
    <s v="N"/>
    <s v="N"/>
    <s v="Y"/>
    <s v="N"/>
    <n v="1.25"/>
    <n v="7.9931961914018793E-6"/>
    <n v="10.83"/>
  </r>
  <r>
    <x v="172"/>
    <n v="31004"/>
    <s v="Lake Stevens School District"/>
    <n v="5442"/>
    <s v="Outcomes for Academic Resilience"/>
    <s v="N"/>
    <s v="N"/>
    <s v="N"/>
    <s v="Y"/>
    <s v="N"/>
    <n v="1"/>
    <n v="6.3945569531215032E-6"/>
    <n v="8.66"/>
  </r>
  <r>
    <x v="173"/>
    <n v="31006"/>
    <s v="Mukilteo School District"/>
    <n v="4433"/>
    <s v="Kamiak High School"/>
    <s v="Y"/>
    <s v="N"/>
    <s v="Y"/>
    <s v="Y"/>
    <s v="N"/>
    <n v="755.75"/>
    <n v="4.8326864173215758E-3"/>
    <n v="6546.09"/>
  </r>
  <r>
    <x v="173"/>
    <n v="31006"/>
    <s v="Mukilteo School District"/>
    <n v="3688"/>
    <s v="Mariner High School"/>
    <s v="Y"/>
    <s v="Y"/>
    <s v="Y"/>
    <s v="Y"/>
    <s v="N"/>
    <n v="627"/>
    <n v="4.009387209607182E-3"/>
    <n v="5430.89"/>
  </r>
  <r>
    <x v="173"/>
    <n v="31006"/>
    <s v="Mukilteo School District"/>
    <n v="4019"/>
    <s v="Sno-Isle Skills Center "/>
    <s v="Y"/>
    <s v="Y"/>
    <s v="Y"/>
    <s v="Y"/>
    <s v="N"/>
    <n v="551.75"/>
    <n v="3.5281967988847894E-3"/>
    <n v="4779.1000000000004"/>
  </r>
  <r>
    <x v="173"/>
    <n v="31006"/>
    <s v="Mukilteo School District"/>
    <n v="4247"/>
    <s v="ACES High School"/>
    <s v="Y"/>
    <s v="N"/>
    <s v="N"/>
    <s v="Y"/>
    <s v="N"/>
    <n v="65.75"/>
    <n v="4.2044211966773881E-4"/>
    <n v="569.51"/>
  </r>
  <r>
    <x v="173"/>
    <n v="31006"/>
    <s v="Mukilteo School District"/>
    <n v="5498"/>
    <s v="Mukilteo Reengagement Academy Open Doors"/>
    <s v="N"/>
    <s v="N"/>
    <s v="N"/>
    <s v="Y"/>
    <s v="N"/>
    <n v="2"/>
    <n v="1.2789113906243006E-5"/>
    <n v="17.32"/>
  </r>
  <r>
    <x v="174"/>
    <n v="31015"/>
    <s v="Edmonds School District"/>
    <n v="3464"/>
    <s v="Meadowdale High School"/>
    <s v="Y"/>
    <s v="Y"/>
    <s v="Y"/>
    <s v="Y"/>
    <s v="N"/>
    <n v="943.75"/>
    <n v="6.034863124508418E-3"/>
    <n v="8174.49"/>
  </r>
  <r>
    <x v="174"/>
    <n v="31015"/>
    <s v="Edmonds School District"/>
    <n v="3123"/>
    <s v="Edmonds Woodway High School"/>
    <s v="Y"/>
    <s v="Y"/>
    <s v="Y"/>
    <s v="Y"/>
    <s v="N"/>
    <n v="886.75"/>
    <n v="5.6703733781804924E-3"/>
    <n v="7680.77"/>
  </r>
  <r>
    <x v="174"/>
    <n v="31015"/>
    <s v="Edmonds School District"/>
    <n v="3755"/>
    <s v="Lynnwood High School"/>
    <s v="Y"/>
    <s v="N"/>
    <s v="Y"/>
    <s v="Y"/>
    <s v="N"/>
    <n v="886.25"/>
    <n v="5.6671760997039321E-3"/>
    <n v="7676.44"/>
  </r>
  <r>
    <x v="174"/>
    <n v="31015"/>
    <s v="Edmonds School District"/>
    <n v="3303"/>
    <s v="Mountlake Terrace High School"/>
    <s v="Y"/>
    <s v="N"/>
    <s v="Y"/>
    <s v="Y"/>
    <s v="N"/>
    <n v="820.25"/>
    <n v="5.2451353407979131E-3"/>
    <n v="7104.77"/>
  </r>
  <r>
    <x v="174"/>
    <n v="31015"/>
    <s v="Edmonds School District"/>
    <n v="1519"/>
    <s v="Edmonds eLearning Academy"/>
    <s v="Y"/>
    <s v="Y"/>
    <s v="Y"/>
    <s v="Y"/>
    <s v="N"/>
    <n v="316.75"/>
    <n v="2.025475914901236E-3"/>
    <n v="2743.6"/>
  </r>
  <r>
    <x v="174"/>
    <n v="31015"/>
    <s v="Edmonds School District"/>
    <n v="3854"/>
    <s v="Scriber Lake High School"/>
    <s v="N"/>
    <s v="Y"/>
    <s v="Y"/>
    <s v="Y"/>
    <s v="N"/>
    <n v="15.5"/>
    <n v="9.9115632773383295E-5"/>
    <n v="134.26"/>
  </r>
  <r>
    <x v="174"/>
    <n v="31015"/>
    <s v="Edmonds School District"/>
    <n v="5358"/>
    <s v="Edmonds Career Access Program"/>
    <s v="N"/>
    <s v="Y"/>
    <s v="N"/>
    <s v="Y"/>
    <s v="N"/>
    <n v="9.75"/>
    <n v="6.2346930292934649E-5"/>
    <n v="84.45"/>
  </r>
  <r>
    <x v="174"/>
    <n v="31015"/>
    <s v="Edmonds School District"/>
    <n v="1966"/>
    <s v="Edmonds Heights K-12"/>
    <s v="N"/>
    <s v="N"/>
    <s v="N"/>
    <s v="Y"/>
    <s v="N"/>
    <n v="5.25"/>
    <n v="3.3571424003887889E-5"/>
    <n v="45.47"/>
  </r>
  <r>
    <x v="175"/>
    <n v="31016"/>
    <s v="Arlington School District"/>
    <n v="2523"/>
    <s v="Arlington High School"/>
    <s v="Y"/>
    <s v="N"/>
    <s v="Y"/>
    <s v="Y"/>
    <s v="N"/>
    <n v="533.5"/>
    <n v="3.4114961344903216E-3"/>
    <n v="4621.0200000000004"/>
  </r>
  <r>
    <x v="175"/>
    <n v="31016"/>
    <s v="Arlington School District"/>
    <n v="4287"/>
    <s v="Weston High School"/>
    <s v="Y"/>
    <s v="N"/>
    <s v="Y"/>
    <s v="Y"/>
    <s v="N"/>
    <n v="59.75"/>
    <n v="3.8207477794900978E-4"/>
    <n v="517.54"/>
  </r>
  <r>
    <x v="175"/>
    <n v="31016"/>
    <s v="Arlington School District"/>
    <n v="5495"/>
    <s v="Arlington Open Doors"/>
    <s v="N"/>
    <s v="N"/>
    <s v="N"/>
    <s v="Y"/>
    <s v="N"/>
    <n v="3.25"/>
    <n v="2.0782310097644884E-5"/>
    <n v="28.15"/>
  </r>
  <r>
    <x v="175"/>
    <n v="31016"/>
    <s v="Arlington School District"/>
    <n v="1714"/>
    <s v="Stillaguamish Valley Learning Center"/>
    <s v="N"/>
    <s v="N"/>
    <s v="N"/>
    <s v="Y"/>
    <s v="N"/>
    <n v="1"/>
    <n v="6.3945569531215032E-6"/>
    <n v="8.66"/>
  </r>
  <r>
    <x v="176"/>
    <n v="31025"/>
    <s v="Marysville School District"/>
    <n v="5213"/>
    <s v="Marysville Pilchuck High School"/>
    <s v="Y"/>
    <s v="N"/>
    <s v="Y"/>
    <s v="Y"/>
    <s v="N"/>
    <n v="213.25"/>
    <n v="1.3636392702531606E-3"/>
    <n v="1847.11"/>
  </r>
  <r>
    <x v="176"/>
    <n v="31025"/>
    <s v="Marysville School District"/>
    <n v="5478"/>
    <s v="Marysville Getchell High School"/>
    <s v="Y"/>
    <s v="N"/>
    <s v="Y"/>
    <s v="Y"/>
    <s v="N"/>
    <n v="205.5"/>
    <n v="1.3140814538664689E-3"/>
    <n v="1779.98"/>
  </r>
  <r>
    <x v="176"/>
    <n v="31025"/>
    <s v="Marysville School District"/>
    <n v="1927"/>
    <s v="Legacy High School"/>
    <s v="Y"/>
    <s v="N"/>
    <s v="N"/>
    <s v="Y"/>
    <s v="N"/>
    <n v="52.25"/>
    <n v="3.3411560080059852E-4"/>
    <n v="452.57"/>
  </r>
  <r>
    <x v="176"/>
    <n v="31025"/>
    <s v="Marysville School District"/>
    <n v="4233"/>
    <s v="Marysville Mountain View High School (Closed after 2017-2018 school year)"/>
    <s v="N"/>
    <s v="N"/>
    <s v="N"/>
    <s v="Y"/>
    <s v="N"/>
    <n v="18.25"/>
    <n v="1.1670066439446742E-4"/>
    <n v="158.08000000000001"/>
  </r>
  <r>
    <x v="176"/>
    <n v="31025"/>
    <s v="Marysville School District"/>
    <n v="1910"/>
    <s v="Marysville SD Special"/>
    <s v="N"/>
    <s v="N"/>
    <s v="N"/>
    <s v="Y"/>
    <s v="N"/>
    <n v="3.25"/>
    <n v="2.0782310097644884E-5"/>
    <n v="28.15"/>
  </r>
  <r>
    <x v="176"/>
    <n v="31025"/>
    <s v="Marysville School District"/>
    <n v="5402"/>
    <s v="Marysville NWESD 189 Youth Engagement"/>
    <s v="N"/>
    <s v="N"/>
    <s v="N"/>
    <s v="Y"/>
    <s v="N"/>
    <n v="2"/>
    <n v="1.2789113906243006E-5"/>
    <n v="17.32"/>
  </r>
  <r>
    <x v="177"/>
    <n v="31103"/>
    <s v="Monroe School District"/>
    <n v="4528"/>
    <s v="Monroe High School"/>
    <s v="Y"/>
    <s v="N"/>
    <s v="Y"/>
    <s v="Y"/>
    <s v="N"/>
    <n v="476"/>
    <n v="3.0438091096858353E-3"/>
    <n v="4122.97"/>
  </r>
  <r>
    <x v="177"/>
    <n v="31103"/>
    <s v="Monroe School District"/>
    <n v="1777"/>
    <s v="Sky Valley Education Center"/>
    <s v="N"/>
    <s v="N"/>
    <s v="Y"/>
    <s v="Y"/>
    <s v="N"/>
    <n v="14"/>
    <n v="8.9523797343701037E-5"/>
    <n v="121.26"/>
  </r>
  <r>
    <x v="177"/>
    <n v="31103"/>
    <s v="Monroe School District"/>
    <n v="5154"/>
    <s v="Shoreline-Monroe High School"/>
    <s v="N"/>
    <s v="Y"/>
    <s v="N"/>
    <s v="Y"/>
    <s v="N"/>
    <n v="10.5"/>
    <n v="6.7142848007775778E-5"/>
    <n v="90.95"/>
  </r>
  <r>
    <x v="177"/>
    <n v="31103"/>
    <s v="Monroe School District"/>
    <n v="1806"/>
    <s v="Leaders In Learning"/>
    <s v="N"/>
    <s v="N"/>
    <s v="N"/>
    <s v="Y"/>
    <s v="N"/>
    <n v="3"/>
    <n v="1.9183670859364509E-5"/>
    <n v="25.99"/>
  </r>
  <r>
    <x v="177"/>
    <n v="31103"/>
    <s v="Monroe School District"/>
    <n v="1883"/>
    <s v="Youth Re-Engagement"/>
    <s v="N"/>
    <s v="N"/>
    <s v="N"/>
    <s v="Y"/>
    <s v="N"/>
    <n v="2"/>
    <n v="1.2789113906243006E-5"/>
    <n v="17.32"/>
  </r>
  <r>
    <x v="178"/>
    <n v="31201"/>
    <s v="Snohomish School District"/>
    <n v="5128"/>
    <s v="Glacier Peak High School"/>
    <s v="Y"/>
    <s v="N"/>
    <s v="Y"/>
    <s v="Y"/>
    <s v="N"/>
    <n v="1099"/>
    <n v="7.0276180914805317E-3"/>
    <n v="9519.2199999999993"/>
  </r>
  <r>
    <x v="178"/>
    <n v="31201"/>
    <s v="Snohomish School District"/>
    <n v="2428"/>
    <s v="Snohomish High School"/>
    <s v="Y"/>
    <s v="N"/>
    <s v="Y"/>
    <s v="Y"/>
    <s v="N"/>
    <n v="823.75"/>
    <n v="5.2675162901338378E-3"/>
    <n v="7135.08"/>
  </r>
  <r>
    <x v="178"/>
    <n v="31201"/>
    <s v="Snohomish School District"/>
    <n v="4265"/>
    <s v="AIM High School"/>
    <s v="Y"/>
    <s v="N"/>
    <s v="Y"/>
    <s v="Y"/>
    <s v="N"/>
    <n v="97.25"/>
    <n v="6.2187066369106614E-4"/>
    <n v="842.35"/>
  </r>
  <r>
    <x v="178"/>
    <n v="31201"/>
    <s v="Snohomish School District"/>
    <n v="3981"/>
    <s v="High School Re Entry"/>
    <s v="N"/>
    <s v="N"/>
    <s v="N"/>
    <s v="Y"/>
    <s v="N"/>
    <n v="3"/>
    <n v="1.9183670859364509E-5"/>
    <n v="25.99"/>
  </r>
  <r>
    <x v="178"/>
    <n v="31201"/>
    <s v="Snohomish School District"/>
    <n v="1730"/>
    <s v="Snohomish Center"/>
    <s v="N"/>
    <s v="N"/>
    <s v="N"/>
    <s v="Y"/>
    <s v="N"/>
    <n v="2"/>
    <n v="1.2789113906243006E-5"/>
    <n v="17.32"/>
  </r>
  <r>
    <x v="179"/>
    <n v="31306"/>
    <s v="Lakewood School District"/>
    <n v="4204"/>
    <s v="Lakewood High School"/>
    <s v="N"/>
    <s v="N"/>
    <s v="Y"/>
    <s v="Y"/>
    <s v="N"/>
    <n v="353.25"/>
    <n v="2.2588772436901708E-3"/>
    <n v="3059.75"/>
  </r>
  <r>
    <x v="179"/>
    <n v="31306"/>
    <s v="Lakewood School District"/>
    <n v="3893"/>
    <s v="Lakewood Middle School"/>
    <s v="N"/>
    <s v="N"/>
    <s v="N"/>
    <s v="Y"/>
    <s v="N"/>
    <n v="1"/>
    <n v="6.3945569531215032E-6"/>
    <n v="8.66"/>
  </r>
  <r>
    <x v="180"/>
    <n v="31311"/>
    <s v="Sultan School District"/>
    <n v="4274"/>
    <s v="Sultan Senior High School"/>
    <s v="Y"/>
    <s v="N"/>
    <s v="Y"/>
    <s v="Y"/>
    <s v="N"/>
    <n v="284"/>
    <n v="1.8160541746865069E-3"/>
    <n v="2459.9299999999998"/>
  </r>
  <r>
    <x v="180"/>
    <n v="31311"/>
    <s v="Sultan School District"/>
    <n v="5114"/>
    <s v="Sky Valley Options"/>
    <s v="N"/>
    <s v="N"/>
    <s v="N"/>
    <s v="Y"/>
    <s v="N"/>
    <n v="7.25"/>
    <n v="4.6360537910130897E-5"/>
    <n v="62.8"/>
  </r>
  <r>
    <x v="180"/>
    <n v="31311"/>
    <s v="Sultan School District"/>
    <n v="5152"/>
    <s v="Columbia Virtual Academy - Sultan (Closed after 2017-2018 school year)"/>
    <s v="N"/>
    <s v="N"/>
    <s v="N"/>
    <s v="Y"/>
    <s v="N"/>
    <n v="1"/>
    <n v="6.3945569531215032E-6"/>
    <n v="8.66"/>
  </r>
  <r>
    <x v="180"/>
    <n v="31311"/>
    <s v="Sultan School District"/>
    <n v="2105"/>
    <s v="Sultan Middle School"/>
    <s v="N"/>
    <s v="N"/>
    <s v="N"/>
    <s v="Y"/>
    <s v="N"/>
    <n v="1"/>
    <n v="6.3945569531215032E-6"/>
    <n v="8.66"/>
  </r>
  <r>
    <x v="181"/>
    <n v="31330"/>
    <s v="Darrington School District"/>
    <n v="3188"/>
    <s v="Darrington High School"/>
    <s v="N"/>
    <s v="N"/>
    <s v="Y"/>
    <s v="Y"/>
    <s v="N"/>
    <n v="8.5"/>
    <n v="5.4353734101532776E-5"/>
    <n v="73.62"/>
  </r>
  <r>
    <x v="182"/>
    <n v="31332"/>
    <s v="Granite Falls School District"/>
    <n v="2580"/>
    <s v="Granite Falls High School"/>
    <s v="Y"/>
    <s v="N"/>
    <s v="Y"/>
    <s v="Y"/>
    <s v="N"/>
    <n v="383.25"/>
    <n v="2.4507139522838158E-3"/>
    <n v="3319.6"/>
  </r>
  <r>
    <x v="182"/>
    <n v="31332"/>
    <s v="Granite Falls School District"/>
    <n v="5171"/>
    <s v="Crossroads High School"/>
    <s v="N"/>
    <s v="N"/>
    <s v="N"/>
    <s v="Y"/>
    <s v="N"/>
    <n v="5.5"/>
    <n v="3.5170063242168267E-5"/>
    <n v="47.64"/>
  </r>
  <r>
    <x v="183"/>
    <n v="31401"/>
    <s v="Stanwood-Camano School District"/>
    <n v="2581"/>
    <s v="Stanwood High School"/>
    <s v="Y"/>
    <s v="N"/>
    <s v="Y"/>
    <s v="Y"/>
    <s v="N"/>
    <n v="472"/>
    <n v="3.0182308818733493E-3"/>
    <n v="4088.33"/>
  </r>
  <r>
    <x v="183"/>
    <n v="31401"/>
    <s v="Stanwood-Camano School District"/>
    <n v="1707"/>
    <s v="Lincoln Hill High School"/>
    <s v="N"/>
    <s v="N"/>
    <s v="Y"/>
    <s v="Y"/>
    <s v="N"/>
    <n v="28.5"/>
    <n v="1.8224487316396284E-4"/>
    <n v="246.86"/>
  </r>
  <r>
    <x v="183"/>
    <n v="31401"/>
    <s v="Stanwood-Camano School District"/>
    <n v="5004"/>
    <s v="Saratoga School"/>
    <s v="N"/>
    <s v="N"/>
    <s v="Y"/>
    <s v="Y"/>
    <s v="N"/>
    <n v="3"/>
    <n v="1.9183670859364509E-5"/>
    <n v="25.99"/>
  </r>
  <r>
    <x v="184"/>
    <n v="32081"/>
    <s v="Spokane School District"/>
    <n v="2172"/>
    <s v="Lewis &amp; Clark High School"/>
    <s v="Y"/>
    <s v="N"/>
    <s v="N"/>
    <s v="Y"/>
    <s v="N"/>
    <n v="733"/>
    <n v="4.6872102466380614E-3"/>
    <n v="6349.03"/>
  </r>
  <r>
    <x v="184"/>
    <n v="32081"/>
    <s v="Spokane School District"/>
    <n v="3412"/>
    <s v="Ferris High School"/>
    <s v="Y"/>
    <s v="N"/>
    <s v="N"/>
    <s v="Y"/>
    <s v="N"/>
    <n v="710.25"/>
    <n v="4.5417340759545477E-3"/>
    <n v="6151.98"/>
  </r>
  <r>
    <x v="184"/>
    <n v="32081"/>
    <s v="Spokane School District"/>
    <n v="4191"/>
    <s v="Spokane Area Professional-Technical Skills Center "/>
    <s v="Y"/>
    <s v="N"/>
    <s v="Y"/>
    <s v="Y"/>
    <s v="N"/>
    <n v="617.25"/>
    <n v="3.9470402793142477E-3"/>
    <n v="5346.44"/>
  </r>
  <r>
    <x v="184"/>
    <n v="32081"/>
    <s v="Spokane School District"/>
    <n v="2106"/>
    <s v="North Central High School"/>
    <s v="Y"/>
    <s v="N"/>
    <s v="N"/>
    <s v="Y"/>
    <s v="N"/>
    <n v="493.75"/>
    <n v="3.1573124956037423E-3"/>
    <n v="4276.72"/>
  </r>
  <r>
    <x v="184"/>
    <n v="32081"/>
    <s v="Spokane School District"/>
    <n v="2479"/>
    <s v="Rogers High School"/>
    <s v="Y"/>
    <s v="N"/>
    <s v="Y"/>
    <s v="Y"/>
    <s v="N"/>
    <n v="459.25"/>
    <n v="2.9367002807210501E-3"/>
    <n v="3977.89"/>
  </r>
  <r>
    <x v="184"/>
    <n v="32081"/>
    <s v="Spokane School District"/>
    <n v="3189"/>
    <s v="Shadle Park High School"/>
    <s v="Y"/>
    <s v="N"/>
    <s v="N"/>
    <s v="Y"/>
    <s v="N"/>
    <n v="430.25"/>
    <n v="2.7512581290805266E-3"/>
    <n v="3726.7"/>
  </r>
  <r>
    <x v="184"/>
    <n v="32081"/>
    <s v="Spokane School District"/>
    <n v="5250"/>
    <s v="On Track Academy"/>
    <s v="Y"/>
    <s v="N"/>
    <s v="N"/>
    <s v="Y"/>
    <s v="N"/>
    <n v="116.25"/>
    <n v="7.4336724580037472E-4"/>
    <n v="1006.92"/>
  </r>
  <r>
    <x v="184"/>
    <n v="32081"/>
    <s v="Spokane School District"/>
    <n v="3008"/>
    <s v="Bryant Center"/>
    <s v="N"/>
    <s v="N"/>
    <s v="N"/>
    <s v="Y"/>
    <s v="N"/>
    <n v="29"/>
    <n v="1.8544215164052359E-4"/>
    <n v="251.19"/>
  </r>
  <r>
    <x v="184"/>
    <n v="32081"/>
    <s v="Spokane School District"/>
    <n v="2401"/>
    <s v="Libby Center"/>
    <s v="Y"/>
    <s v="N"/>
    <s v="N"/>
    <s v="Y"/>
    <s v="N"/>
    <n v="27"/>
    <n v="1.7265303773428059E-4"/>
    <n v="233.87"/>
  </r>
  <r>
    <x v="184"/>
    <n v="32081"/>
    <s v="Spokane School District"/>
    <n v="1698"/>
    <s v="SCCP Images"/>
    <s v="N"/>
    <s v="N"/>
    <s v="N"/>
    <s v="Y"/>
    <s v="N"/>
    <n v="13.75"/>
    <n v="8.7925158105420665E-5"/>
    <n v="119.1"/>
  </r>
  <r>
    <x v="184"/>
    <n v="32081"/>
    <s v="Spokane School District"/>
    <n v="5301"/>
    <s v="The Community School"/>
    <s v="Y"/>
    <s v="N"/>
    <s v="N"/>
    <s v="Y"/>
    <s v="N"/>
    <n v="8.75"/>
    <n v="5.5952373339813148E-5"/>
    <n v="75.790000000000006"/>
  </r>
  <r>
    <x v="184"/>
    <n v="32081"/>
    <s v="Spokane School District"/>
    <n v="1603"/>
    <s v="Daybreak Alternative School"/>
    <s v="N"/>
    <s v="N"/>
    <s v="N"/>
    <s v="Y"/>
    <s v="N"/>
    <n v="8.25"/>
    <n v="5.2755094863252398E-5"/>
    <n v="71.459999999999994"/>
  </r>
  <r>
    <x v="184"/>
    <n v="32081"/>
    <s v="Spokane School District"/>
    <n v="1533"/>
    <s v="A-3 Multiagency Adolescent Prog"/>
    <s v="N"/>
    <s v="N"/>
    <s v="N"/>
    <s v="Y"/>
    <s v="N"/>
    <n v="6"/>
    <n v="3.8367341718729018E-5"/>
    <n v="51.97"/>
  </r>
  <r>
    <x v="184"/>
    <n v="32081"/>
    <s v="Spokane School District"/>
    <n v="1767"/>
    <s v="The Healing Lodge"/>
    <s v="N"/>
    <s v="N"/>
    <s v="N"/>
    <s v="Y"/>
    <s v="N"/>
    <n v="5.75"/>
    <n v="3.6768702480448639E-5"/>
    <n v="49.8"/>
  </r>
  <r>
    <x v="184"/>
    <n v="32081"/>
    <s v="Spokane School District"/>
    <n v="1604"/>
    <s v="Alternative Tamarack School"/>
    <s v="N"/>
    <s v="N"/>
    <s v="N"/>
    <s v="Y"/>
    <s v="N"/>
    <n v="5.25"/>
    <n v="3.3571424003887889E-5"/>
    <n v="45.47"/>
  </r>
  <r>
    <x v="184"/>
    <n v="32081"/>
    <s v="Spokane School District"/>
    <n v="3819"/>
    <s v="Excelsior Youth Center School"/>
    <s v="N"/>
    <s v="N"/>
    <s v="N"/>
    <s v="Y"/>
    <s v="N"/>
    <n v="5.25"/>
    <n v="3.3571424003887889E-5"/>
    <n v="45.47"/>
  </r>
  <r>
    <x v="184"/>
    <n v="32081"/>
    <s v="Spokane School District"/>
    <n v="5344"/>
    <s v="Open Doors"/>
    <s v="N"/>
    <s v="N"/>
    <s v="N"/>
    <s v="Y"/>
    <s v="N"/>
    <n v="3.5"/>
    <n v="2.2380949335925259E-5"/>
    <n v="30.32"/>
  </r>
  <r>
    <x v="184"/>
    <n v="32081"/>
    <s v="Spokane School District"/>
    <n v="1567"/>
    <s v="Pratt Academy"/>
    <s v="Y"/>
    <s v="N"/>
    <s v="N"/>
    <s v="Y"/>
    <s v="N"/>
    <n v="3.25"/>
    <n v="2.0782310097644884E-5"/>
    <n v="28.15"/>
  </r>
  <r>
    <x v="184"/>
    <n v="32081"/>
    <s v="Spokane School District"/>
    <n v="3758"/>
    <s v="Garry Middle School"/>
    <s v="N"/>
    <s v="N"/>
    <s v="N"/>
    <s v="Y"/>
    <s v="N"/>
    <n v="2.5"/>
    <n v="1.5986392382803759E-5"/>
    <n v="21.65"/>
  </r>
  <r>
    <x v="184"/>
    <n v="32081"/>
    <s v="Spokane School District"/>
    <n v="3257"/>
    <s v="Shaw Middle School"/>
    <s v="Y"/>
    <s v="N"/>
    <s v="N"/>
    <s v="N"/>
    <s v="N"/>
    <n v="1.25"/>
    <n v="7.9931961914018793E-6"/>
    <n v="10.83"/>
  </r>
  <r>
    <x v="185"/>
    <n v="32325"/>
    <s v="Nine Mile Falls School District"/>
    <n v="4333"/>
    <s v="Lakeside High School"/>
    <s v="Y"/>
    <s v="N"/>
    <s v="Y"/>
    <s v="Y"/>
    <s v="N"/>
    <n v="171.5"/>
    <n v="1.0966665174603379E-3"/>
    <n v="1485.48"/>
  </r>
  <r>
    <x v="186"/>
    <n v="32326"/>
    <s v="Medical Lake School District"/>
    <n v="2890"/>
    <s v="Medical Lake High School"/>
    <s v="Y"/>
    <s v="N"/>
    <s v="N"/>
    <s v="Y"/>
    <s v="N"/>
    <n v="453"/>
    <n v="2.896734299764041E-3"/>
    <n v="3923.75"/>
  </r>
  <r>
    <x v="186"/>
    <n v="32326"/>
    <s v="Medical Lake School District"/>
    <n v="5042"/>
    <s v="Medical Lake Endeavors"/>
    <s v="N"/>
    <s v="N"/>
    <s v="N"/>
    <s v="Y"/>
    <s v="N"/>
    <n v="8"/>
    <n v="5.1156455624972026E-5"/>
    <n v="69.290000000000006"/>
  </r>
  <r>
    <x v="187"/>
    <n v="32354"/>
    <s v="Mead School District"/>
    <n v="4491"/>
    <s v="Mt Spokane High School"/>
    <s v="Y"/>
    <s v="N"/>
    <s v="N"/>
    <s v="Y"/>
    <s v="N"/>
    <n v="355.25"/>
    <n v="2.2716663575964137E-3"/>
    <n v="3077.07"/>
  </r>
  <r>
    <x v="187"/>
    <n v="32354"/>
    <s v="Mead School District"/>
    <n v="2402"/>
    <s v="Mead Senior High School"/>
    <s v="Y"/>
    <s v="N"/>
    <s v="N"/>
    <s v="Y"/>
    <s v="N"/>
    <n v="112.75"/>
    <n v="7.2098629646444941E-4"/>
    <n v="976.61"/>
  </r>
  <r>
    <x v="187"/>
    <n v="32354"/>
    <s v="Mead School District"/>
    <n v="5268"/>
    <s v="Riverpoint Academy"/>
    <s v="Y"/>
    <s v="N"/>
    <s v="N"/>
    <s v="N"/>
    <s v="N"/>
    <n v="7.25"/>
    <n v="4.6360537910130897E-5"/>
    <n v="62.8"/>
  </r>
  <r>
    <x v="187"/>
    <n v="32354"/>
    <s v="Mead School District"/>
    <n v="1803"/>
    <s v="Mead Alternative High School"/>
    <s v="N"/>
    <s v="N"/>
    <s v="N"/>
    <s v="Y"/>
    <s v="N"/>
    <n v="4.5"/>
    <n v="2.8775506289046763E-5"/>
    <n v="38.979999999999997"/>
  </r>
  <r>
    <x v="187"/>
    <n v="32354"/>
    <s v="Mead School District"/>
    <n v="1858"/>
    <s v="Mead Education Partnership Prog"/>
    <s v="N"/>
    <s v="N"/>
    <s v="N"/>
    <s v="Y"/>
    <s v="N"/>
    <n v="4"/>
    <n v="2.5578227812486013E-5"/>
    <n v="34.65"/>
  </r>
  <r>
    <x v="188"/>
    <n v="32356"/>
    <s v="Central Valley School District"/>
    <n v="3065"/>
    <s v="Central Valley High School"/>
    <s v="Y"/>
    <s v="N"/>
    <s v="N"/>
    <s v="Y"/>
    <s v="N"/>
    <n v="784.25"/>
    <n v="5.0149312904855387E-3"/>
    <n v="6792.95"/>
  </r>
  <r>
    <x v="188"/>
    <n v="32356"/>
    <s v="Central Valley School District"/>
    <n v="3415"/>
    <s v="University High School"/>
    <s v="Y"/>
    <s v="N"/>
    <s v="Y"/>
    <s v="Y"/>
    <s v="N"/>
    <n v="675.5"/>
    <n v="4.3195232218335754E-3"/>
    <n v="5850.98"/>
  </r>
  <r>
    <x v="188"/>
    <n v="32356"/>
    <s v="Central Valley School District"/>
    <n v="5278"/>
    <s v="Spokane Valley Tech Skills Center"/>
    <s v="Y"/>
    <s v="N"/>
    <s v="N"/>
    <s v="Y"/>
    <s v="N"/>
    <n v="34"/>
    <n v="2.174149364061311E-4"/>
    <n v="294.5"/>
  </r>
  <r>
    <x v="188"/>
    <n v="32356"/>
    <s v="Central Valley School District"/>
    <n v="3918"/>
    <s v="Mica Peak High School"/>
    <s v="N"/>
    <s v="N"/>
    <s v="N"/>
    <s v="Y"/>
    <s v="N"/>
    <n v="32.5"/>
    <n v="2.0782310097644885E-4"/>
    <n v="281.51"/>
  </r>
  <r>
    <x v="188"/>
    <n v="32356"/>
    <s v="Central Valley School District"/>
    <n v="5328"/>
    <s v="CVSD Open Doors Programs"/>
    <s v="N"/>
    <s v="N"/>
    <s v="N"/>
    <s v="Y"/>
    <s v="N"/>
    <n v="5.25"/>
    <n v="3.3571424003887889E-5"/>
    <n v="45.47"/>
  </r>
  <r>
    <x v="189"/>
    <n v="32358"/>
    <s v="Freeman School District"/>
    <n v="3192"/>
    <s v="Freeman High School"/>
    <s v="Y"/>
    <s v="N"/>
    <s v="N"/>
    <s v="Y"/>
    <s v="N"/>
    <n v="163.5"/>
    <n v="1.0455100618353657E-3"/>
    <n v="1416.19"/>
  </r>
  <r>
    <x v="190"/>
    <n v="32360"/>
    <s v="Cheney School District"/>
    <n v="3610"/>
    <s v="Cheney High School"/>
    <s v="Y"/>
    <s v="N"/>
    <s v="N"/>
    <s v="Y"/>
    <s v="N"/>
    <n v="232.25"/>
    <n v="1.4851358523624691E-3"/>
    <n v="2011.68"/>
  </r>
  <r>
    <x v="190"/>
    <n v="32360"/>
    <s v="Cheney School District"/>
    <n v="1769"/>
    <s v="Three Springs High School"/>
    <s v="N"/>
    <s v="N"/>
    <s v="N"/>
    <s v="Y"/>
    <s v="N"/>
    <n v="1"/>
    <n v="6.3945569531215032E-6"/>
    <n v="8.66"/>
  </r>
  <r>
    <x v="191"/>
    <n v="32361"/>
    <s v="East Valley School District (Spokane)"/>
    <n v="3360"/>
    <s v="East Valley High School"/>
    <s v="Y"/>
    <s v="N"/>
    <s v="N"/>
    <s v="Y"/>
    <s v="N"/>
    <n v="347"/>
    <n v="2.2189112627331617E-3"/>
    <n v="3005.61"/>
  </r>
  <r>
    <x v="191"/>
    <n v="32361"/>
    <s v="East Valley School District (Spokane)"/>
    <n v="5432"/>
    <s v="EV Online"/>
    <s v="Y"/>
    <s v="N"/>
    <s v="N"/>
    <s v="Y"/>
    <s v="N"/>
    <n v="8.5"/>
    <n v="5.4353734101532776E-5"/>
    <n v="73.62"/>
  </r>
  <r>
    <x v="191"/>
    <n v="32361"/>
    <s v="East Valley School District (Spokane)"/>
    <n v="5433"/>
    <s v="EV Parent Partnership"/>
    <s v="Y"/>
    <s v="N"/>
    <s v="N"/>
    <s v="Y"/>
    <s v="N"/>
    <n v="5.25"/>
    <n v="3.3571424003887889E-5"/>
    <n v="45.47"/>
  </r>
  <r>
    <x v="192"/>
    <n v="32362"/>
    <s v="Liberty School District"/>
    <n v="3416"/>
    <s v="Liberty High School"/>
    <s v="N"/>
    <s v="N"/>
    <s v="N"/>
    <s v="Y"/>
    <s v="N"/>
    <n v="2.25"/>
    <n v="1.4387753144523382E-5"/>
    <n v="19.489999999999998"/>
  </r>
  <r>
    <x v="193"/>
    <n v="32363"/>
    <s v="West Valley School District (Spokane)"/>
    <n v="3195"/>
    <s v="West Valley High School"/>
    <s v="Y"/>
    <s v="N"/>
    <s v="N"/>
    <s v="Y"/>
    <s v="N"/>
    <n v="95.75"/>
    <n v="6.1227882826138391E-4"/>
    <n v="829.36"/>
  </r>
  <r>
    <x v="193"/>
    <n v="32363"/>
    <s v="West Valley School District (Spokane)"/>
    <n v="1628"/>
    <s v="Dishman Hills High School"/>
    <s v="Y"/>
    <s v="N"/>
    <s v="N"/>
    <s v="Y"/>
    <s v="N"/>
    <n v="6.5"/>
    <n v="4.1564620195289768E-5"/>
    <n v="56.3"/>
  </r>
  <r>
    <x v="193"/>
    <n v="32363"/>
    <s v="West Valley School District (Spokane)"/>
    <n v="1842"/>
    <s v="Spokane Valley Transition School"/>
    <s v="N"/>
    <s v="N"/>
    <s v="N"/>
    <s v="Y"/>
    <s v="N"/>
    <n v="3.5"/>
    <n v="2.2380949335925259E-5"/>
    <n v="30.32"/>
  </r>
  <r>
    <x v="194"/>
    <n v="32414"/>
    <s v="Deer Park School District"/>
    <n v="4123"/>
    <s v="Deer Park High School"/>
    <s v="Y"/>
    <s v="N"/>
    <s v="N"/>
    <s v="Y"/>
    <s v="N"/>
    <n v="399"/>
    <n v="2.5514282242954799E-3"/>
    <n v="3456.02"/>
  </r>
  <r>
    <x v="194"/>
    <n v="32414"/>
    <s v="Deer Park School District"/>
    <n v="1852"/>
    <s v="Deer Park Home Link Program"/>
    <s v="N"/>
    <s v="N"/>
    <s v="N"/>
    <s v="Y"/>
    <s v="N"/>
    <n v="14"/>
    <n v="8.9523797343701037E-5"/>
    <n v="121.26"/>
  </r>
  <r>
    <x v="195"/>
    <n v="32416"/>
    <s v="Riverside School District"/>
    <n v="4228"/>
    <s v="Riverside High School"/>
    <s v="Y"/>
    <s v="N"/>
    <s v="N"/>
    <s v="Y"/>
    <s v="N"/>
    <n v="62"/>
    <n v="3.9646253109353318E-4"/>
    <n v="537.03"/>
  </r>
  <r>
    <x v="195"/>
    <n v="32416"/>
    <s v="Riverside School District"/>
    <n v="1919"/>
    <s v="Independent Scholar"/>
    <s v="N"/>
    <s v="N"/>
    <s v="N"/>
    <s v="Y"/>
    <s v="N"/>
    <n v="1.25"/>
    <n v="7.9931961914018793E-6"/>
    <n v="10.83"/>
  </r>
  <r>
    <x v="196"/>
    <n v="32801"/>
    <s v="ESD 101 acting as a school district"/>
    <n v="3352"/>
    <s v="Martin Hall Detention Ctr"/>
    <s v="Y"/>
    <s v="N"/>
    <s v="N"/>
    <s v="Y"/>
    <s v="N"/>
    <n v="27"/>
    <n v="1.7265303773428059E-4"/>
    <n v="233.87"/>
  </r>
  <r>
    <x v="196"/>
    <n v="32801"/>
    <s v="ESD 101 acting as a school district"/>
    <n v="3526"/>
    <s v="Spokane Juvenile Detention School"/>
    <s v="Y"/>
    <s v="N"/>
    <s v="N"/>
    <s v="Y"/>
    <s v="N"/>
    <n v="14.75"/>
    <n v="9.4319715058542166E-5"/>
    <n v="127.76"/>
  </r>
  <r>
    <x v="196"/>
    <n v="32801"/>
    <s v="ESD 101 acting as a school district"/>
    <n v="5434"/>
    <s v="NEWESD 101 Open Doors"/>
    <s v="Y"/>
    <s v="N"/>
    <s v="N"/>
    <s v="Y"/>
    <s v="N"/>
    <n v="3"/>
    <n v="1.9183670859364509E-5"/>
    <n v="25.99"/>
  </r>
  <r>
    <x v="197"/>
    <n v="33036"/>
    <s v="Chewelah School District"/>
    <n v="2404"/>
    <s v="Jenkins Junior/Senior High"/>
    <s v="Y"/>
    <s v="N"/>
    <s v="N"/>
    <s v="Y"/>
    <s v="N"/>
    <n v="3.25"/>
    <n v="2.0782310097644884E-5"/>
    <n v="28.15"/>
  </r>
  <r>
    <x v="198"/>
    <n v="33049"/>
    <s v="Wellpinit School District #49"/>
    <n v="5461"/>
    <s v="Wellpinit Fort Simcoe SEA"/>
    <s v="N"/>
    <s v="N"/>
    <s v="N"/>
    <s v="Y"/>
    <s v="N"/>
    <n v="2.25"/>
    <n v="1.4387753144523382E-5"/>
    <n v="19.489999999999998"/>
  </r>
  <r>
    <x v="199"/>
    <n v="33070"/>
    <s v="Valley School District"/>
    <n v="5223"/>
    <s v="Paideia High School"/>
    <s v="N"/>
    <s v="N"/>
    <s v="N"/>
    <s v="Y"/>
    <s v="N"/>
    <n v="2.5"/>
    <n v="1.5986392382803759E-5"/>
    <n v="21.65"/>
  </r>
  <r>
    <x v="200"/>
    <n v="33115"/>
    <s v="Colville School District"/>
    <n v="3310"/>
    <s v="Colville Senior High School"/>
    <s v="Y"/>
    <s v="N"/>
    <s v="Y"/>
    <s v="Y"/>
    <s v="N"/>
    <n v="57.75"/>
    <n v="3.692856640427668E-4"/>
    <n v="500.21"/>
  </r>
  <r>
    <x v="200"/>
    <n v="33115"/>
    <s v="Colville School District"/>
    <n v="1594"/>
    <s v="Panorama School"/>
    <s v="Y"/>
    <s v="N"/>
    <s v="N"/>
    <s v="Y"/>
    <s v="N"/>
    <n v="3.5"/>
    <n v="2.2380949335925259E-5"/>
    <n v="30.32"/>
  </r>
  <r>
    <x v="201"/>
    <n v="33206"/>
    <s v="Columbia (Stevens) School District"/>
    <n v="3508"/>
    <s v="Columbia High And Elementary"/>
    <s v="N"/>
    <s v="N"/>
    <s v="N"/>
    <s v="Y"/>
    <s v="N"/>
    <n v="2.5"/>
    <n v="1.5986392382803759E-5"/>
    <n v="21.65"/>
  </r>
  <r>
    <x v="202"/>
    <n v="33207"/>
    <s v="Mary Walker School District"/>
    <n v="3311"/>
    <s v="Mary Walker High School"/>
    <s v="Y"/>
    <s v="N"/>
    <s v="Y"/>
    <s v="Y"/>
    <s v="N"/>
    <n v="20.5"/>
    <n v="1.3108841753899081E-4"/>
    <n v="177.57"/>
  </r>
  <r>
    <x v="203"/>
    <n v="33211"/>
    <s v="Northport School District"/>
    <n v="2958"/>
    <s v="Northport High School"/>
    <s v="Y"/>
    <s v="N"/>
    <s v="N"/>
    <s v="N"/>
    <s v="N"/>
    <n v="10.25"/>
    <n v="6.5544208769495406E-5"/>
    <n v="88.78"/>
  </r>
  <r>
    <x v="203"/>
    <n v="33211"/>
    <s v="Northport School District"/>
    <n v="5252"/>
    <s v="Northport Homelink Program"/>
    <s v="N"/>
    <s v="N"/>
    <s v="N"/>
    <s v="Y"/>
    <s v="N"/>
    <n v="1"/>
    <n v="6.3945569531215032E-6"/>
    <n v="8.66"/>
  </r>
  <r>
    <x v="204"/>
    <n v="33212"/>
    <s v="Kettle Falls School District"/>
    <n v="5180"/>
    <s v="Columbia Virtual Academy - Kettle Falls"/>
    <s v="Y"/>
    <s v="N"/>
    <s v="N"/>
    <s v="Y"/>
    <s v="N"/>
    <n v="17.25"/>
    <n v="1.1030610744134592E-4"/>
    <n v="149.41"/>
  </r>
  <r>
    <x v="205"/>
    <n v="34002"/>
    <s v="Yelm School District"/>
    <n v="2633"/>
    <s v="Yelm High School 12"/>
    <s v="Y"/>
    <s v="N"/>
    <s v="N"/>
    <s v="Y"/>
    <s v="N"/>
    <n v="790.5"/>
    <n v="5.0548972714425482E-3"/>
    <n v="6847.08"/>
  </r>
  <r>
    <x v="205"/>
    <n v="34002"/>
    <s v="Yelm School District"/>
    <n v="1627"/>
    <s v="Yelm Extension School"/>
    <s v="N"/>
    <s v="N"/>
    <s v="N"/>
    <s v="Y"/>
    <s v="N"/>
    <n v="24.25"/>
    <n v="1.5506800611319644E-4"/>
    <n v="210.05"/>
  </r>
  <r>
    <x v="206"/>
    <n v="34003"/>
    <s v="North Thurston Public Schools"/>
    <n v="3010"/>
    <s v="North Thurston High School"/>
    <s v="Y"/>
    <s v="N"/>
    <s v="N"/>
    <s v="Y"/>
    <s v="N"/>
    <n v="535.25"/>
    <n v="3.4226866091582844E-3"/>
    <n v="4636.18"/>
  </r>
  <r>
    <x v="206"/>
    <n v="34003"/>
    <s v="North Thurston Public Schools"/>
    <n v="3710"/>
    <s v="Timberline High School"/>
    <s v="Y"/>
    <s v="N"/>
    <s v="N"/>
    <s v="Y"/>
    <s v="N"/>
    <n v="462.5"/>
    <n v="2.9574825908186952E-3"/>
    <n v="4006.04"/>
  </r>
  <r>
    <x v="206"/>
    <n v="34003"/>
    <s v="North Thurston Public Schools"/>
    <n v="4427"/>
    <s v="River Ridge High School"/>
    <s v="Y"/>
    <s v="N"/>
    <s v="N"/>
    <s v="Y"/>
    <s v="N"/>
    <n v="199"/>
    <n v="1.2725168336711792E-3"/>
    <n v="1723.68"/>
  </r>
  <r>
    <x v="206"/>
    <n v="34003"/>
    <s v="North Thurston Public Schools"/>
    <n v="4314"/>
    <s v="South Sound High School"/>
    <s v="N"/>
    <s v="N"/>
    <s v="N"/>
    <s v="Y"/>
    <s v="N"/>
    <n v="43.75"/>
    <n v="2.7976186669906577E-4"/>
    <n v="378.95"/>
  </r>
  <r>
    <x v="207"/>
    <n v="34033"/>
    <s v="Tumwater School District"/>
    <n v="4225"/>
    <s v="New Market Skills Center"/>
    <s v="Y"/>
    <s v="N"/>
    <s v="N"/>
    <s v="Y"/>
    <s v="N"/>
    <n v="490.25"/>
    <n v="3.1349315462678167E-3"/>
    <n v="4246.3999999999996"/>
  </r>
  <r>
    <x v="207"/>
    <n v="34033"/>
    <s v="Tumwater School District"/>
    <n v="4500"/>
    <s v="A G West Black Hills High School"/>
    <s v="Y"/>
    <s v="N"/>
    <s v="N"/>
    <s v="Y"/>
    <s v="N"/>
    <n v="251.25"/>
    <n v="1.6066324344717775E-3"/>
    <n v="2176.25"/>
  </r>
  <r>
    <x v="207"/>
    <n v="34033"/>
    <s v="Tumwater School District"/>
    <n v="3362"/>
    <s v="Tumwater High School"/>
    <s v="Y"/>
    <s v="N"/>
    <s v="N"/>
    <s v="Y"/>
    <s v="N"/>
    <n v="242.75"/>
    <n v="1.5522787003702449E-3"/>
    <n v="2102.63"/>
  </r>
  <r>
    <x v="207"/>
    <n v="34033"/>
    <s v="Tumwater School District"/>
    <n v="5014"/>
    <s v="New Market High School"/>
    <s v="N"/>
    <s v="N"/>
    <s v="N"/>
    <s v="Y"/>
    <s v="N"/>
    <n v="41"/>
    <n v="2.6217683507798162E-4"/>
    <n v="355.13"/>
  </r>
  <r>
    <x v="207"/>
    <n v="34033"/>
    <s v="Tumwater School District"/>
    <n v="1713"/>
    <s v="Secondary Options"/>
    <s v="N"/>
    <s v="N"/>
    <s v="N"/>
    <s v="Y"/>
    <s v="N"/>
    <n v="21.5"/>
    <n v="1.3748297449211233E-4"/>
    <n v="186.23"/>
  </r>
  <r>
    <x v="207"/>
    <n v="34033"/>
    <s v="Tumwater School District"/>
    <n v="3925"/>
    <s v="Thurs Co Juv Det/Tumwater West E"/>
    <s v="Y"/>
    <s v="N"/>
    <s v="N"/>
    <s v="Y"/>
    <s v="N"/>
    <n v="19.25"/>
    <n v="1.2309522134758893E-4"/>
    <n v="166.74"/>
  </r>
  <r>
    <x v="208"/>
    <n v="34111"/>
    <s v="Olympia School District"/>
    <n v="3132"/>
    <s v="Olympia High School"/>
    <s v="Y"/>
    <s v="N"/>
    <s v="N"/>
    <s v="Y"/>
    <s v="N"/>
    <n v="646.5"/>
    <n v="4.1340810701930514E-3"/>
    <n v="5599.79"/>
  </r>
  <r>
    <x v="208"/>
    <n v="34111"/>
    <s v="Olympia School District"/>
    <n v="3960"/>
    <s v="Capital High School"/>
    <s v="Y"/>
    <s v="Y"/>
    <s v="N"/>
    <s v="Y"/>
    <s v="N"/>
    <n v="202.5"/>
    <n v="1.2948977830071044E-3"/>
    <n v="1754"/>
  </r>
  <r>
    <x v="208"/>
    <n v="34111"/>
    <s v="Olympia School District"/>
    <n v="5078"/>
    <s v="Olympia Regional Learning Academy"/>
    <s v="Y"/>
    <s v="N"/>
    <s v="N"/>
    <s v="Y"/>
    <s v="N"/>
    <n v="33.5"/>
    <n v="2.1421765792957036E-4"/>
    <n v="290.17"/>
  </r>
  <r>
    <x v="208"/>
    <n v="34111"/>
    <s v="Olympia School District"/>
    <n v="1768"/>
    <s v="Avanti High School"/>
    <s v="Y"/>
    <s v="N"/>
    <s v="N"/>
    <s v="Y"/>
    <s v="N"/>
    <n v="17.75"/>
    <n v="1.1350338591790668E-4"/>
    <n v="153.75"/>
  </r>
  <r>
    <x v="208"/>
    <n v="34111"/>
    <s v="Olympia School District"/>
    <n v="5259"/>
    <s v="Touchstone"/>
    <s v="N"/>
    <s v="N"/>
    <s v="N"/>
    <s v="Y"/>
    <s v="N"/>
    <n v="2.25"/>
    <n v="1.4387753144523382E-5"/>
    <n v="19.489999999999998"/>
  </r>
  <r>
    <x v="209"/>
    <n v="34307"/>
    <s v="Rainier School District"/>
    <n v="2468"/>
    <s v="Rainier Senior High School"/>
    <s v="Y"/>
    <s v="N"/>
    <s v="N"/>
    <s v="Y"/>
    <s v="N"/>
    <n v="117.5"/>
    <n v="7.5136044199177658E-4"/>
    <n v="1017.75"/>
  </r>
  <r>
    <x v="210"/>
    <n v="34401"/>
    <s v="Rochester School District"/>
    <n v="4326"/>
    <s v="Rochester High School"/>
    <s v="Y"/>
    <s v="N"/>
    <s v="N"/>
    <s v="Y"/>
    <s v="N"/>
    <n v="32.75"/>
    <n v="2.0942174021472922E-4"/>
    <n v="283.67"/>
  </r>
  <r>
    <x v="210"/>
    <n v="34401"/>
    <s v="Rochester School District"/>
    <n v="1735"/>
    <s v="H.e.a.r.t. High School"/>
    <s v="N"/>
    <s v="N"/>
    <s v="N"/>
    <s v="Y"/>
    <s v="N"/>
    <n v="3.5"/>
    <n v="2.2380949335925259E-5"/>
    <n v="30.32"/>
  </r>
  <r>
    <x v="211"/>
    <n v="34402"/>
    <s v="Tenino School District"/>
    <n v="3509"/>
    <s v="Tenino High School"/>
    <s v="Y"/>
    <s v="N"/>
    <s v="N"/>
    <s v="Y"/>
    <s v="N"/>
    <n v="140.5"/>
    <n v="8.9843525191357122E-4"/>
    <n v="1216.97"/>
  </r>
  <r>
    <x v="212"/>
    <n v="34801"/>
    <s v="ESD 113 acting as a school district"/>
    <n v="5305"/>
    <s v="ESD 113 Consortium Reengagement Program"/>
    <s v="Y"/>
    <s v="N"/>
    <s v="N"/>
    <s v="Y"/>
    <s v="N"/>
    <n v="42"/>
    <n v="2.6857139203110311E-4"/>
    <n v="363.79"/>
  </r>
  <r>
    <x v="213"/>
    <n v="34975"/>
    <s v="WA State Center for Childhood Deafness and Hearing Loss"/>
    <n v="4246"/>
    <s v="Washington State School for the Deaf"/>
    <s v="N"/>
    <s v="N"/>
    <s v="N"/>
    <s v="Y"/>
    <s v="N"/>
    <n v="1"/>
    <n v="6.3945569531215032E-6"/>
    <n v="8.66"/>
  </r>
  <r>
    <x v="214"/>
    <n v="34979"/>
    <s v="Washington Military Department"/>
    <n v="5302"/>
    <s v="Washington Youth Academy"/>
    <s v="N"/>
    <s v="N"/>
    <s v="N"/>
    <s v="Y"/>
    <s v="N"/>
    <n v="37.5"/>
    <n v="2.3979588574205636E-4"/>
    <n v="324.81"/>
  </r>
  <r>
    <x v="215"/>
    <n v="35200"/>
    <s v="Wahkiakum School District"/>
    <n v="3467"/>
    <s v="Wahkiakum High School"/>
    <s v="N"/>
    <s v="N"/>
    <s v="N"/>
    <s v="Y"/>
    <s v="N"/>
    <n v="76.5"/>
    <n v="4.8918360691379496E-4"/>
    <n v="662.62"/>
  </r>
  <r>
    <x v="215"/>
    <n v="35200"/>
    <s v="Wahkiakum School District"/>
    <n v="2893"/>
    <s v="Julius A Wendt Elementary/John C Thomas Middle School"/>
    <s v="N"/>
    <s v="N"/>
    <s v="N"/>
    <s v="Y"/>
    <s v="N"/>
    <n v="6.75"/>
    <n v="4.3163259433570147E-5"/>
    <n v="58.47"/>
  </r>
  <r>
    <x v="216"/>
    <n v="36140"/>
    <s v="Walla Walla Public Schools"/>
    <n v="3468"/>
    <s v="Walla Walla High School"/>
    <s v="Y"/>
    <s v="N"/>
    <s v="N"/>
    <s v="Y"/>
    <s v="N"/>
    <n v="843.25"/>
    <n v="5.3922101507197073E-3"/>
    <n v="7303.99"/>
  </r>
  <r>
    <x v="216"/>
    <n v="36140"/>
    <s v="Walla Walla Public Schools"/>
    <n v="5337"/>
    <s v="SE AREA TECHNICAL SKILLS CENTER"/>
    <s v="Y"/>
    <s v="N"/>
    <s v="Y"/>
    <s v="Y"/>
    <s v="N"/>
    <n v="32.75"/>
    <n v="2.0942174021472922E-4"/>
    <n v="283.67"/>
  </r>
  <r>
    <x v="216"/>
    <n v="36140"/>
    <s v="Walla Walla Public Schools"/>
    <n v="4071"/>
    <s v="Lincoln High School"/>
    <s v="N"/>
    <s v="N"/>
    <s v="N"/>
    <s v="Y"/>
    <s v="N"/>
    <n v="4.5"/>
    <n v="2.8775506289046763E-5"/>
    <n v="38.979999999999997"/>
  </r>
  <r>
    <x v="216"/>
    <n v="36140"/>
    <s v="Walla Walla Public Schools"/>
    <n v="2407"/>
    <s v="Alternative Education Program"/>
    <s v="N"/>
    <s v="N"/>
    <s v="N"/>
    <s v="Y"/>
    <s v="N"/>
    <n v="3"/>
    <n v="1.9183670859364509E-5"/>
    <n v="25.99"/>
  </r>
  <r>
    <x v="217"/>
    <n v="36250"/>
    <s v="College Place School District"/>
    <n v="5362"/>
    <s v="College Place High School"/>
    <s v="Y"/>
    <s v="N"/>
    <s v="N"/>
    <s v="Y"/>
    <s v="N"/>
    <n v="178.75"/>
    <n v="1.1430270553704686E-3"/>
    <n v="1548.28"/>
  </r>
  <r>
    <x v="218"/>
    <n v="36300"/>
    <s v="Touchet School District"/>
    <n v="2160"/>
    <s v="Touchet Elem &amp; High School"/>
    <s v="N"/>
    <s v="N"/>
    <s v="N"/>
    <s v="Y"/>
    <s v="N"/>
    <n v="39.5"/>
    <n v="2.5258499964829939E-4"/>
    <n v="342.14"/>
  </r>
  <r>
    <x v="219"/>
    <n v="36400"/>
    <s v="Columbia (Walla Walla) School District"/>
    <n v="4049"/>
    <s v="Columbia High School"/>
    <s v="N"/>
    <s v="N"/>
    <s v="N"/>
    <s v="Y"/>
    <s v="N"/>
    <n v="103.25"/>
    <n v="6.6023800540979517E-4"/>
    <n v="894.32"/>
  </r>
  <r>
    <x v="220"/>
    <n v="36401"/>
    <s v="Waitsburg School District"/>
    <n v="2386"/>
    <s v="Waitsburg High School"/>
    <s v="N"/>
    <s v="N"/>
    <s v="N"/>
    <s v="Y"/>
    <s v="N"/>
    <n v="19.5"/>
    <n v="1.246938605858693E-4"/>
    <n v="168.9"/>
  </r>
  <r>
    <x v="221"/>
    <n v="36402"/>
    <s v="Prescott School District"/>
    <n v="3575"/>
    <s v="Prescott Jr Sr High"/>
    <s v="N"/>
    <s v="N"/>
    <s v="N"/>
    <s v="Y"/>
    <s v="N"/>
    <n v="1.25"/>
    <n v="7.9931961914018793E-6"/>
    <n v="10.83"/>
  </r>
  <r>
    <x v="222"/>
    <n v="37501"/>
    <s v="Bellingham School District"/>
    <n v="4515"/>
    <s v="Squalicum High School"/>
    <s v="Y"/>
    <s v="N"/>
    <s v="N"/>
    <s v="Y"/>
    <s v="N"/>
    <n v="818.5"/>
    <n v="5.2339448661299498E-3"/>
    <n v="7089.61"/>
  </r>
  <r>
    <x v="222"/>
    <n v="37501"/>
    <s v="Bellingham School District"/>
    <n v="3576"/>
    <s v="Sehome High School"/>
    <s v="Y"/>
    <s v="N"/>
    <s v="Y"/>
    <s v="Y"/>
    <s v="N"/>
    <n v="698.25"/>
    <n v="4.464999392517089E-3"/>
    <n v="6048.04"/>
  </r>
  <r>
    <x v="222"/>
    <n v="37501"/>
    <s v="Bellingham School District"/>
    <n v="2553"/>
    <s v="Bellingham High School"/>
    <s v="Y"/>
    <s v="N"/>
    <s v="Y"/>
    <s v="Y"/>
    <s v="N"/>
    <n v="590"/>
    <n v="3.772788602341687E-3"/>
    <n v="5110.41"/>
  </r>
  <r>
    <x v="222"/>
    <n v="37501"/>
    <s v="Bellingham School District"/>
    <n v="1647"/>
    <s v="Options High School"/>
    <s v="Y"/>
    <s v="N"/>
    <s v="Y"/>
    <s v="Y"/>
    <s v="N"/>
    <n v="74.75"/>
    <n v="4.7799313224583236E-4"/>
    <n v="647.46"/>
  </r>
  <r>
    <x v="222"/>
    <n v="37501"/>
    <s v="Bellingham School District"/>
    <n v="1799"/>
    <s v="Visions (Seamar Youth Center)"/>
    <s v="N"/>
    <s v="N"/>
    <s v="N"/>
    <s v="Y"/>
    <s v="N"/>
    <n v="7.25"/>
    <n v="4.6360537910130897E-5"/>
    <n v="62.8"/>
  </r>
  <r>
    <x v="222"/>
    <n v="37501"/>
    <s v="Bellingham School District"/>
    <n v="5340"/>
    <s v="Bellingham Re-Engagement Program"/>
    <s v="N"/>
    <s v="N"/>
    <s v="N"/>
    <s v="Y"/>
    <s v="N"/>
    <n v="4.75"/>
    <n v="3.0374145527327138E-5"/>
    <n v="41.14"/>
  </r>
  <r>
    <x v="223"/>
    <n v="37502"/>
    <s v="Ferndale School District"/>
    <n v="2488"/>
    <s v="Ferndale High School"/>
    <s v="Y"/>
    <s v="N"/>
    <s v="N"/>
    <s v="Y"/>
    <s v="N"/>
    <n v="410.5"/>
    <n v="2.624965629256377E-3"/>
    <n v="3555.63"/>
  </r>
  <r>
    <x v="223"/>
    <n v="37502"/>
    <s v="Ferndale School District"/>
    <n v="5245"/>
    <s v="WINDWARD HIGH SCHOOL"/>
    <s v="N"/>
    <s v="N"/>
    <s v="N"/>
    <s v="Y"/>
    <s v="N"/>
    <n v="3"/>
    <n v="1.9183670859364509E-5"/>
    <n v="25.99"/>
  </r>
  <r>
    <x v="224"/>
    <n v="37503"/>
    <s v="Blaine School District"/>
    <n v="3136"/>
    <s v="Blaine High School"/>
    <s v="Y"/>
    <s v="N"/>
    <s v="Y"/>
    <s v="Y"/>
    <s v="N"/>
    <n v="217"/>
    <n v="1.3876188588273662E-3"/>
    <n v="1879.59"/>
  </r>
  <r>
    <x v="225"/>
    <n v="37504"/>
    <s v="Lynden School District"/>
    <n v="4201"/>
    <s v="Lynden High School"/>
    <s v="Y"/>
    <s v="N"/>
    <s v="Y"/>
    <s v="Y"/>
    <s v="N"/>
    <n v="418"/>
    <n v="2.6729248064047881E-3"/>
    <n v="3620.59"/>
  </r>
  <r>
    <x v="225"/>
    <n v="37504"/>
    <s v="Lynden School District"/>
    <n v="1983"/>
    <s v="Lynden Academy"/>
    <s v="N"/>
    <s v="N"/>
    <s v="N"/>
    <s v="Y"/>
    <s v="N"/>
    <n v="1"/>
    <n v="6.3945569531215032E-6"/>
    <n v="8.66"/>
  </r>
  <r>
    <x v="226"/>
    <n v="37505"/>
    <s v="Meridian School District"/>
    <n v="2554"/>
    <s v="Meridian High School"/>
    <s v="Y"/>
    <s v="N"/>
    <s v="Y"/>
    <s v="Y"/>
    <s v="N"/>
    <n v="87.5"/>
    <n v="5.5952373339813153E-4"/>
    <n v="757.9"/>
  </r>
  <r>
    <x v="226"/>
    <n v="37505"/>
    <s v="Meridian School District"/>
    <n v="5448"/>
    <s v="Meridian Impact Re-Engagement"/>
    <s v="N"/>
    <s v="N"/>
    <s v="N"/>
    <s v="Y"/>
    <s v="N"/>
    <n v="1.25"/>
    <n v="7.9931961914018793E-6"/>
    <n v="10.83"/>
  </r>
  <r>
    <x v="227"/>
    <n v="37506"/>
    <s v="Nooksack Valley School District"/>
    <n v="2459"/>
    <s v="Nooksack Valley High School"/>
    <s v="N"/>
    <s v="N"/>
    <s v="Y"/>
    <s v="Y"/>
    <s v="N"/>
    <n v="237.75"/>
    <n v="1.5203059156046373E-3"/>
    <n v="2059.3200000000002"/>
  </r>
  <r>
    <x v="228"/>
    <n v="37507"/>
    <s v="Mount Baker School District"/>
    <n v="2343"/>
    <s v="Mount Baker Senior High"/>
    <s v="N"/>
    <s v="N"/>
    <s v="Y"/>
    <s v="Y"/>
    <s v="N"/>
    <n v="60"/>
    <n v="3.836734171872902E-4"/>
    <n v="519.70000000000005"/>
  </r>
  <r>
    <x v="229"/>
    <n v="38267"/>
    <s v="Pullman School District"/>
    <n v="2499"/>
    <s v="Pullman High School"/>
    <s v="Y"/>
    <s v="N"/>
    <s v="Y"/>
    <s v="Y"/>
    <s v="N"/>
    <n v="349.75"/>
    <n v="2.2364962943542455E-3"/>
    <n v="3029.43"/>
  </r>
  <r>
    <x v="230"/>
    <n v="38300"/>
    <s v="Colfax School District"/>
    <n v="3366"/>
    <s v="Colfax High School"/>
    <s v="N"/>
    <s v="N"/>
    <s v="N"/>
    <s v="Y"/>
    <s v="N"/>
    <n v="100.75"/>
    <n v="6.4425161302699146E-4"/>
    <n v="872.67"/>
  </r>
  <r>
    <x v="231"/>
    <n v="38301"/>
    <s v="Palouse School District"/>
    <n v="2634"/>
    <s v="Palouse High School"/>
    <s v="N"/>
    <s v="N"/>
    <s v="N"/>
    <s v="Y"/>
    <s v="N"/>
    <n v="42.5"/>
    <n v="2.7176867050766385E-4"/>
    <n v="368.12"/>
  </r>
  <r>
    <x v="232"/>
    <n v="38302"/>
    <s v="Garfield School District"/>
    <n v="1962"/>
    <s v="Garfield at Palouse High School"/>
    <s v="N"/>
    <s v="N"/>
    <s v="N"/>
    <s v="Y"/>
    <s v="N"/>
    <n v="27"/>
    <n v="1.7265303773428059E-4"/>
    <n v="233.87"/>
  </r>
  <r>
    <x v="233"/>
    <n v="38306"/>
    <s v="Colton School District"/>
    <n v="2588"/>
    <s v="Colton School"/>
    <s v="N"/>
    <s v="N"/>
    <s v="N"/>
    <s v="Y"/>
    <s v="N"/>
    <n v="27.25"/>
    <n v="1.7425167697256096E-4"/>
    <n v="236.03"/>
  </r>
  <r>
    <x v="234"/>
    <n v="38320"/>
    <s v="Rosalia School District"/>
    <n v="3204"/>
    <s v="Rosalia Elementary &amp; Secondary School"/>
    <s v="N"/>
    <s v="N"/>
    <s v="N"/>
    <s v="Y"/>
    <s v="N"/>
    <n v="3"/>
    <n v="1.9183670859364509E-5"/>
    <n v="25.99"/>
  </r>
  <r>
    <x v="235"/>
    <n v="38322"/>
    <s v="St. John School District"/>
    <n v="3068"/>
    <s v="St John/Endicott High"/>
    <s v="N"/>
    <s v="N"/>
    <s v="N"/>
    <s v="Y"/>
    <s v="N"/>
    <n v="2.25"/>
    <n v="1.4387753144523382E-5"/>
    <n v="19.489999999999998"/>
  </r>
  <r>
    <x v="236"/>
    <n v="38324"/>
    <s v="Oakesdale School District"/>
    <n v="2432"/>
    <s v="Oakesdale High School"/>
    <s v="Y"/>
    <s v="N"/>
    <s v="N"/>
    <s v="Y"/>
    <s v="N"/>
    <n v="4.25"/>
    <n v="2.7176867050766388E-5"/>
    <n v="36.81"/>
  </r>
  <r>
    <x v="237"/>
    <n v="39003"/>
    <s v="Naches Valley School District"/>
    <n v="2591"/>
    <s v="Naches Valley High School"/>
    <s v="Y"/>
    <s v="N"/>
    <s v="N"/>
    <s v="Y"/>
    <s v="N"/>
    <n v="68"/>
    <n v="4.3482987281226221E-4"/>
    <n v="589"/>
  </r>
  <r>
    <x v="238"/>
    <n v="39007"/>
    <s v="Yakima School District"/>
    <n v="4020"/>
    <s v="Yakima Valley Technical Skills Center"/>
    <s v="Y"/>
    <s v="Y"/>
    <s v="N"/>
    <s v="Y"/>
    <s v="N"/>
    <n v="925.75"/>
    <n v="5.9197610993522312E-3"/>
    <n v="8018.58"/>
  </r>
  <r>
    <x v="238"/>
    <n v="39007"/>
    <s v="Yakima School District"/>
    <n v="2116"/>
    <s v="Davis High School"/>
    <s v="Y"/>
    <s v="Y"/>
    <s v="N"/>
    <s v="Y"/>
    <s v="N"/>
    <n v="598.5"/>
    <n v="3.8271423364432196E-3"/>
    <n v="5184.03"/>
  </r>
  <r>
    <x v="238"/>
    <n v="39007"/>
    <s v="Yakima School District"/>
    <n v="3206"/>
    <s v="Eisenhower High School"/>
    <s v="Y"/>
    <s v="N"/>
    <s v="N"/>
    <s v="Y"/>
    <s v="N"/>
    <n v="552"/>
    <n v="3.5297954381230696E-3"/>
    <n v="4781.26"/>
  </r>
  <r>
    <x v="238"/>
    <n v="39007"/>
    <s v="Yakima School District"/>
    <n v="5224"/>
    <s v="Yakima Satellite Alternative Programs"/>
    <s v="Y"/>
    <s v="N"/>
    <s v="N"/>
    <s v="Y"/>
    <s v="N"/>
    <n v="143"/>
    <n v="9.1442164429637494E-4"/>
    <n v="1238.6199999999999"/>
  </r>
  <r>
    <x v="238"/>
    <n v="39007"/>
    <s v="Yakima School District"/>
    <n v="4093"/>
    <s v="Stanton Academy"/>
    <s v="N"/>
    <s v="N"/>
    <s v="N"/>
    <s v="Y"/>
    <s v="N"/>
    <n v="33.25"/>
    <n v="2.1261901869128996E-4"/>
    <n v="288"/>
  </r>
  <r>
    <x v="238"/>
    <n v="39007"/>
    <s v="Yakima School District"/>
    <n v="5153"/>
    <s v="Yakima Online"/>
    <s v="N"/>
    <s v="N"/>
    <s v="N"/>
    <s v="Y"/>
    <s v="N"/>
    <n v="30.25"/>
    <n v="1.9343534783192547E-4"/>
    <n v="262.02"/>
  </r>
  <r>
    <x v="238"/>
    <n v="39007"/>
    <s v="Yakima School District"/>
    <n v="4092"/>
    <s v="Juvenile Detention Center"/>
    <s v="Y"/>
    <s v="N"/>
    <s v="N"/>
    <s v="Y"/>
    <s v="N"/>
    <n v="24.75"/>
    <n v="1.5826528458975719E-4"/>
    <n v="214.38"/>
  </r>
  <r>
    <x v="238"/>
    <n v="39007"/>
    <s v="Yakima School District"/>
    <n v="5355"/>
    <s v="Yakima Open Doors"/>
    <s v="N"/>
    <s v="N"/>
    <s v="N"/>
    <s v="Y"/>
    <s v="N"/>
    <n v="18.75"/>
    <n v="1.1989794287102818E-4"/>
    <n v="162.41"/>
  </r>
  <r>
    <x v="238"/>
    <n v="39007"/>
    <s v="Yakima School District"/>
    <n v="5264"/>
    <s v="Ridgeview Group Home"/>
    <s v="N"/>
    <s v="N"/>
    <s v="N"/>
    <s v="Y"/>
    <s v="N"/>
    <n v="1"/>
    <n v="6.3945569531215032E-6"/>
    <n v="8.66"/>
  </r>
  <r>
    <x v="239"/>
    <n v="39090"/>
    <s v="East Valley School District (Yakima)"/>
    <n v="2344"/>
    <s v="East Valley High School"/>
    <s v="Y"/>
    <s v="N"/>
    <s v="N"/>
    <s v="Y"/>
    <s v="N"/>
    <n v="358.25"/>
    <n v="2.2908500284557786E-3"/>
    <n v="3103.06"/>
  </r>
  <r>
    <x v="240"/>
    <n v="39119"/>
    <s v="Selah School District"/>
    <n v="2388"/>
    <s v="Selah High School"/>
    <s v="Y"/>
    <s v="N"/>
    <s v="N"/>
    <s v="Y"/>
    <s v="N"/>
    <n v="268.75"/>
    <n v="1.718537181151404E-3"/>
    <n v="2327.83"/>
  </r>
  <r>
    <x v="240"/>
    <n v="39119"/>
    <s v="Selah School District"/>
    <n v="4272"/>
    <s v="Selah Academy Online"/>
    <s v="N"/>
    <s v="N"/>
    <s v="N"/>
    <s v="Y"/>
    <s v="N"/>
    <n v="29.25"/>
    <n v="1.8704079087880396E-4"/>
    <n v="253.35"/>
  </r>
  <r>
    <x v="241"/>
    <n v="39120"/>
    <s v="Mabton School District"/>
    <n v="5289"/>
    <s v="Mabton Jr. Sr. High"/>
    <s v="Y"/>
    <s v="N"/>
    <s v="N"/>
    <s v="Y"/>
    <s v="N"/>
    <n v="176.75"/>
    <n v="1.1302379414642257E-3"/>
    <n v="1530.96"/>
  </r>
  <r>
    <x v="242"/>
    <n v="39200"/>
    <s v="Grandview School District"/>
    <n v="2555"/>
    <s v="Grandview High School"/>
    <s v="Y"/>
    <s v="N"/>
    <s v="N"/>
    <s v="Y"/>
    <s v="N"/>
    <n v="57.25"/>
    <n v="3.6608838556620606E-4"/>
    <n v="495.88"/>
  </r>
  <r>
    <x v="242"/>
    <n v="39200"/>
    <s v="Grandview School District"/>
    <n v="1776"/>
    <s v="Contract Learning Center"/>
    <s v="N"/>
    <s v="N"/>
    <s v="N"/>
    <s v="Y"/>
    <s v="N"/>
    <n v="2.5"/>
    <n v="1.5986392382803759E-5"/>
    <n v="21.65"/>
  </r>
  <r>
    <x v="243"/>
    <n v="39201"/>
    <s v="Sunnyside School District"/>
    <n v="2959"/>
    <s v="Sunnyside High School"/>
    <s v="Y"/>
    <s v="N"/>
    <s v="N"/>
    <s v="Y"/>
    <s v="N"/>
    <n v="193.25"/>
    <n v="1.2357481311907304E-3"/>
    <n v="1673.88"/>
  </r>
  <r>
    <x v="243"/>
    <n v="39201"/>
    <s v="Sunnyside School District"/>
    <n v="3313"/>
    <s v="Harrison Middle School"/>
    <s v="Y"/>
    <s v="N"/>
    <s v="N"/>
    <s v="Y"/>
    <s v="N"/>
    <n v="12"/>
    <n v="7.6734683437458035E-5"/>
    <n v="103.94"/>
  </r>
  <r>
    <x v="243"/>
    <n v="39201"/>
    <s v="Sunnyside School District"/>
    <n v="5049"/>
    <s v="Sierra Vista Middle School"/>
    <s v="Y"/>
    <s v="N"/>
    <s v="N"/>
    <s v="Y"/>
    <s v="N"/>
    <n v="6"/>
    <n v="3.8367341718729018E-5"/>
    <n v="51.97"/>
  </r>
  <r>
    <x v="244"/>
    <n v="39202"/>
    <s v="Toppenish School District"/>
    <n v="2900"/>
    <s v="Toppenish High School"/>
    <s v="N"/>
    <s v="N"/>
    <s v="N"/>
    <s v="Y"/>
    <s v="N"/>
    <n v="125.25"/>
    <n v="8.0091825837846822E-4"/>
    <n v="1084.8800000000001"/>
  </r>
  <r>
    <x v="244"/>
    <n v="39202"/>
    <s v="Toppenish School District"/>
    <n v="5262"/>
    <s v="Northwest Allprep"/>
    <s v="N"/>
    <s v="N"/>
    <s v="N"/>
    <s v="Y"/>
    <s v="N"/>
    <n v="13"/>
    <n v="8.3129240390579536E-5"/>
    <n v="112.6"/>
  </r>
  <r>
    <x v="244"/>
    <n v="39202"/>
    <s v="Toppenish School District"/>
    <n v="1508"/>
    <s v="Computer Academy Toppenish High School"/>
    <s v="N"/>
    <s v="N"/>
    <s v="N"/>
    <s v="Y"/>
    <s v="N"/>
    <n v="11.75"/>
    <n v="7.5136044199177664E-5"/>
    <n v="101.78"/>
  </r>
  <r>
    <x v="245"/>
    <n v="39203"/>
    <s v="Highland School District"/>
    <n v="4559"/>
    <s v="Highland High School"/>
    <s v="N"/>
    <s v="N"/>
    <s v="N"/>
    <s v="Y"/>
    <s v="N"/>
    <n v="27"/>
    <n v="1.7265303773428059E-4"/>
    <n v="233.87"/>
  </r>
  <r>
    <x v="246"/>
    <n v="39204"/>
    <s v="Granger School District"/>
    <n v="3314"/>
    <s v="Granger High School"/>
    <s v="N"/>
    <s v="N"/>
    <s v="N"/>
    <s v="Y"/>
    <s v="N"/>
    <n v="152.25"/>
    <n v="9.735712961127488E-4"/>
    <n v="1318.75"/>
  </r>
  <r>
    <x v="247"/>
    <n v="39205"/>
    <s v="Zillah School District"/>
    <n v="2240"/>
    <s v="Zillah High School"/>
    <s v="N"/>
    <s v="N"/>
    <s v="N"/>
    <s v="Y"/>
    <s v="N"/>
    <n v="21.5"/>
    <n v="1.3748297449211233E-4"/>
    <n v="186.23"/>
  </r>
  <r>
    <x v="248"/>
    <n v="39207"/>
    <s v="Wapato School District"/>
    <n v="3141"/>
    <s v="Wapato High School"/>
    <s v="Y"/>
    <s v="N"/>
    <s v="N"/>
    <s v="Y"/>
    <s v="N"/>
    <n v="516"/>
    <n v="3.2995913878106956E-3"/>
    <n v="4469.4399999999996"/>
  </r>
  <r>
    <x v="249"/>
    <n v="39208"/>
    <s v="West Valley School District (Yakima)"/>
    <n v="3074"/>
    <s v="West Valley High School"/>
    <s v="Y"/>
    <s v="N"/>
    <s v="N"/>
    <s v="Y"/>
    <s v="N"/>
    <n v="382"/>
    <n v="2.4427207560924142E-3"/>
    <n v="3308.77"/>
  </r>
  <r>
    <x v="249"/>
    <n v="39208"/>
    <s v="West Valley School District (Yakima)"/>
    <n v="5506"/>
    <s v="WEST VALLEY VIRTUAL ACADEMY 9-12"/>
    <s v="N"/>
    <s v="N"/>
    <s v="N"/>
    <s v="Y"/>
    <s v="N"/>
    <n v="11.25"/>
    <n v="7.1938765722616907E-5"/>
    <n v="97.44"/>
  </r>
  <r>
    <x v="249"/>
    <n v="39208"/>
    <s v="West Valley School District (Yakima)"/>
    <n v="5221"/>
    <s v="West Valley High School Freshman Campus"/>
    <s v="N"/>
    <s v="N"/>
    <s v="N"/>
    <s v="Y"/>
    <s v="N"/>
    <n v="1.25"/>
    <n v="7.9931961914018793E-6"/>
    <n v="10.83"/>
  </r>
  <r>
    <x v="250"/>
    <n v="39209"/>
    <s v="Mount Adams School District"/>
    <n v="2532"/>
    <s v="White Swan High School"/>
    <s v="Y"/>
    <s v="N"/>
    <s v="N"/>
    <s v="Y"/>
    <s v="N"/>
    <n v="101"/>
    <n v="6.4585025226527183E-4"/>
    <n v="874.83"/>
  </r>
</pivotCacheRecords>
</file>

<file path=xl/pivotCache/pivotCacheRecords2.xml><?xml version="1.0" encoding="utf-8"?>
<pivotCacheRecords xmlns="http://schemas.openxmlformats.org/spreadsheetml/2006/main" xmlns:r="http://schemas.openxmlformats.org/officeDocument/2006/relationships" count="673">
  <r>
    <x v="0"/>
    <s v="01109"/>
    <n v="1109"/>
    <s v="Washtucna School District"/>
    <n v="3075"/>
    <x v="0"/>
    <s v="Y"/>
    <s v="N"/>
    <s v="N"/>
    <s v="N"/>
    <s v="N"/>
    <n v="1.25"/>
    <n v="7.9931961914018793E-6"/>
    <n v="10.83"/>
  </r>
  <r>
    <x v="1"/>
    <s v="01147"/>
    <n v="1147"/>
    <s v="Othello School District"/>
    <n v="3015"/>
    <x v="1"/>
    <s v="Y"/>
    <s v="N"/>
    <s v="Y"/>
    <s v="Y"/>
    <s v="N"/>
    <n v="282.25"/>
    <n v="1.8048637000185443E-3"/>
    <n v="2444.77"/>
  </r>
  <r>
    <x v="1"/>
    <s v="01147"/>
    <n v="1147"/>
    <s v="Othello School District"/>
    <n v="5367"/>
    <x v="2"/>
    <s v="N"/>
    <s v="N"/>
    <s v="Y"/>
    <s v="Y"/>
    <s v="N"/>
    <n v="2"/>
    <n v="1.2789113906243006E-5"/>
    <n v="17.32"/>
  </r>
  <r>
    <x v="2"/>
    <s v="01158"/>
    <n v="1158"/>
    <s v="Lind School District"/>
    <n v="2903"/>
    <x v="3"/>
    <s v="N"/>
    <s v="N"/>
    <s v="N"/>
    <s v="Y"/>
    <s v="N"/>
    <n v="1.25"/>
    <n v="7.9931961914018793E-6"/>
    <n v="10.83"/>
  </r>
  <r>
    <x v="3"/>
    <s v="01160"/>
    <n v="1160"/>
    <s v="Ritzville School District"/>
    <n v="2132"/>
    <x v="4"/>
    <s v="Y"/>
    <s v="N"/>
    <s v="N"/>
    <s v="Y"/>
    <s v="N"/>
    <n v="8.5"/>
    <n v="5.4353734101532776E-5"/>
    <n v="73.62"/>
  </r>
  <r>
    <x v="4"/>
    <s v="02250"/>
    <n v="2250"/>
    <s v="Clarkston School District"/>
    <n v="2299"/>
    <x v="5"/>
    <s v="Y"/>
    <s v="N"/>
    <s v="N"/>
    <s v="Y"/>
    <s v="N"/>
    <n v="264.75"/>
    <n v="1.6929589533389178E-3"/>
    <n v="2293.19"/>
  </r>
  <r>
    <x v="4"/>
    <s v="02250"/>
    <n v="2250"/>
    <s v="Clarkston School District"/>
    <n v="1617"/>
    <x v="6"/>
    <s v="Y"/>
    <s v="N"/>
    <s v="N"/>
    <s v="Y"/>
    <s v="N"/>
    <n v="4.75"/>
    <n v="3.0374145527327138E-5"/>
    <n v="41.14"/>
  </r>
  <r>
    <x v="5"/>
    <s v="02420"/>
    <n v="2420"/>
    <s v="Asotin-Anatone School District"/>
    <n v="2434"/>
    <x v="7"/>
    <s v="N"/>
    <s v="N"/>
    <s v="N"/>
    <s v="Y"/>
    <s v="N"/>
    <n v="35"/>
    <n v="2.2380949335925259E-4"/>
    <n v="303.16000000000003"/>
  </r>
  <r>
    <x v="6"/>
    <s v="03017"/>
    <n v="3017"/>
    <s v="Kennewick School District"/>
    <n v="4484"/>
    <x v="8"/>
    <s v="Y"/>
    <s v="N"/>
    <s v="N"/>
    <s v="Y"/>
    <s v="N"/>
    <n v="626.5"/>
    <n v="4.0061899311306217E-3"/>
    <n v="5426.56"/>
  </r>
  <r>
    <x v="6"/>
    <s v="03017"/>
    <n v="3017"/>
    <s v="Kennewick School District"/>
    <n v="4118"/>
    <x v="9"/>
    <s v="Y"/>
    <s v="Y"/>
    <s v="N"/>
    <s v="Y"/>
    <s v="N"/>
    <n v="562"/>
    <n v="3.5937410076542849E-3"/>
    <n v="4867.88"/>
  </r>
  <r>
    <x v="6"/>
    <s v="03017"/>
    <n v="3017"/>
    <s v="Kennewick School District"/>
    <n v="3731"/>
    <x v="10"/>
    <s v="Y"/>
    <s v="N"/>
    <s v="N"/>
    <s v="Y"/>
    <s v="N"/>
    <n v="557.75"/>
    <n v="3.5665641406035183E-3"/>
    <n v="4831.07"/>
  </r>
  <r>
    <x v="6"/>
    <s v="03017"/>
    <n v="3017"/>
    <s v="Kennewick School District"/>
    <n v="2826"/>
    <x v="11"/>
    <s v="Y"/>
    <s v="Y"/>
    <s v="N"/>
    <s v="Y"/>
    <s v="N"/>
    <n v="493.25"/>
    <n v="3.1541152171271816E-3"/>
    <n v="4272.3900000000003"/>
  </r>
  <r>
    <x v="6"/>
    <s v="03017"/>
    <n v="3017"/>
    <s v="Kennewick School District"/>
    <n v="1884"/>
    <x v="12"/>
    <s v="N"/>
    <s v="Y"/>
    <s v="N"/>
    <s v="Y"/>
    <s v="N"/>
    <n v="17"/>
    <n v="1.0870746820306555E-4"/>
    <n v="147.25"/>
  </r>
  <r>
    <x v="6"/>
    <s v="03017"/>
    <n v="3017"/>
    <s v="Kennewick School District"/>
    <n v="1941"/>
    <x v="13"/>
    <s v="Y"/>
    <s v="N"/>
    <s v="N"/>
    <s v="Y"/>
    <s v="N"/>
    <n v="8.25"/>
    <n v="5.2755094863252398E-5"/>
    <n v="71.459999999999994"/>
  </r>
  <r>
    <x v="6"/>
    <s v="03017"/>
    <n v="3017"/>
    <s v="Kennewick School District"/>
    <n v="4007"/>
    <x v="14"/>
    <s v="N"/>
    <s v="N"/>
    <s v="N"/>
    <s v="Y"/>
    <s v="N"/>
    <n v="4.75"/>
    <n v="3.0374145527327138E-5"/>
    <n v="41.14"/>
  </r>
  <r>
    <x v="6"/>
    <s v="03017"/>
    <n v="3017"/>
    <s v="Kennewick School District"/>
    <n v="5106"/>
    <x v="15"/>
    <s v="N"/>
    <s v="N"/>
    <s v="N"/>
    <s v="Y"/>
    <s v="N"/>
    <n v="2.25"/>
    <n v="1.4387753144523382E-5"/>
    <n v="19.489999999999998"/>
  </r>
  <r>
    <x v="7"/>
    <s v="03052"/>
    <n v="3052"/>
    <s v="Kiona-Benton City School District"/>
    <n v="2904"/>
    <x v="16"/>
    <s v="N"/>
    <s v="N"/>
    <s v="N"/>
    <s v="Y"/>
    <s v="N"/>
    <n v="125"/>
    <n v="7.9931961914018784E-4"/>
    <n v="1082.71"/>
  </r>
  <r>
    <x v="8"/>
    <s v="03053"/>
    <n v="3053"/>
    <s v="Finley School District"/>
    <n v="2367"/>
    <x v="17"/>
    <s v="Y"/>
    <s v="N"/>
    <s v="N"/>
    <s v="Y"/>
    <s v="N"/>
    <n v="146.25"/>
    <n v="9.3520395439401977E-4"/>
    <n v="1266.77"/>
  </r>
  <r>
    <x v="9"/>
    <s v="03116"/>
    <n v="3116"/>
    <s v="Prosser School District"/>
    <n v="2508"/>
    <x v="18"/>
    <s v="Y"/>
    <s v="N"/>
    <s v="N"/>
    <s v="Y"/>
    <s v="N"/>
    <n v="104.25"/>
    <n v="6.6663256236291666E-4"/>
    <n v="902.98"/>
  </r>
  <r>
    <x v="10"/>
    <s v="03400"/>
    <n v="3400"/>
    <s v="Richland School District"/>
    <n v="3833"/>
    <x v="19"/>
    <s v="Y"/>
    <s v="N"/>
    <s v="N"/>
    <s v="Y"/>
    <s v="N"/>
    <n v="963.75"/>
    <n v="6.1627542635708486E-3"/>
    <n v="8347.7199999999993"/>
  </r>
  <r>
    <x v="10"/>
    <s v="03400"/>
    <n v="3400"/>
    <s v="Richland School District"/>
    <n v="3511"/>
    <x v="20"/>
    <s v="Y"/>
    <s v="N"/>
    <s v="N"/>
    <s v="Y"/>
    <s v="N"/>
    <n v="808.75"/>
    <n v="5.1715979358370155E-3"/>
    <n v="7005.16"/>
  </r>
  <r>
    <x v="10"/>
    <s v="03400"/>
    <n v="3400"/>
    <s v="Richland School District"/>
    <n v="4295"/>
    <x v="21"/>
    <s v="N"/>
    <s v="N"/>
    <s v="N"/>
    <s v="Y"/>
    <s v="N"/>
    <n v="101"/>
    <n v="6.4585025226527183E-4"/>
    <n v="874.83"/>
  </r>
  <r>
    <x v="10"/>
    <s v="03400"/>
    <n v="3400"/>
    <s v="Richland School District"/>
    <n v="5165"/>
    <x v="22"/>
    <s v="Y"/>
    <s v="N"/>
    <s v="N"/>
    <s v="Y"/>
    <s v="N"/>
    <n v="18.25"/>
    <n v="1.1670066439446742E-4"/>
    <n v="158.08000000000001"/>
  </r>
  <r>
    <x v="11"/>
    <s v="04019"/>
    <n v="4019"/>
    <s v="Manson School District"/>
    <n v="2623"/>
    <x v="23"/>
    <s v="Y"/>
    <s v="N"/>
    <s v="N"/>
    <s v="Y"/>
    <s v="N"/>
    <n v="50.75"/>
    <n v="3.2452376537091629E-4"/>
    <n v="439.58"/>
  </r>
  <r>
    <x v="12"/>
    <s v="04129"/>
    <n v="4129"/>
    <s v="Lake Chelan School District"/>
    <n v="4260"/>
    <x v="24"/>
    <s v="Y"/>
    <s v="N"/>
    <s v="N"/>
    <s v="Y"/>
    <s v="N"/>
    <n v="125.75"/>
    <n v="8.0411553685502896E-4"/>
    <n v="1089.21"/>
  </r>
  <r>
    <x v="13"/>
    <s v="04222"/>
    <n v="4222"/>
    <s v="CASHMERE SCHOOL DISTRICT"/>
    <n v="3268"/>
    <x v="25"/>
    <s v="N"/>
    <s v="N"/>
    <s v="N"/>
    <s v="Y"/>
    <s v="N"/>
    <n v="281.5"/>
    <n v="1.8000677823037032E-3"/>
    <n v="2438.27"/>
  </r>
  <r>
    <x v="14"/>
    <s v="04228"/>
    <n v="4228"/>
    <s v="Cascade School District"/>
    <n v="3564"/>
    <x v="26"/>
    <s v="Y"/>
    <s v="N"/>
    <s v="N"/>
    <s v="Y"/>
    <s v="N"/>
    <n v="354"/>
    <n v="2.2636731614050121E-3"/>
    <n v="3066.24"/>
  </r>
  <r>
    <x v="15"/>
    <s v="04246"/>
    <n v="4246"/>
    <s v="Wenatchee School District"/>
    <n v="2134"/>
    <x v="27"/>
    <s v="Y"/>
    <s v="N"/>
    <s v="N"/>
    <s v="Y"/>
    <s v="N"/>
    <n v="868"/>
    <n v="5.5504754353094647E-3"/>
    <n v="7518.36"/>
  </r>
  <r>
    <x v="15"/>
    <s v="04246"/>
    <n v="4246"/>
    <s v="Wenatchee School District"/>
    <n v="4105"/>
    <x v="28"/>
    <s v="N"/>
    <s v="N"/>
    <s v="N"/>
    <s v="Y"/>
    <s v="N"/>
    <n v="51.5"/>
    <n v="3.293196830857574E-4"/>
    <n v="446.08"/>
  </r>
  <r>
    <x v="15"/>
    <s v="04246"/>
    <n v="4246"/>
    <s v="Wenatchee School District"/>
    <n v="1613"/>
    <x v="29"/>
    <s v="N"/>
    <s v="N"/>
    <s v="N"/>
    <s v="Y"/>
    <s v="N"/>
    <n v="25"/>
    <n v="1.5986392382803759E-4"/>
    <n v="216.54"/>
  </r>
  <r>
    <x v="15"/>
    <s v="04246"/>
    <n v="4246"/>
    <s v="Wenatchee School District"/>
    <n v="1802"/>
    <x v="30"/>
    <s v="N"/>
    <s v="N"/>
    <s v="N"/>
    <s v="Y"/>
    <s v="N"/>
    <n v="4.25"/>
    <n v="2.7176867050766388E-5"/>
    <n v="36.81"/>
  </r>
  <r>
    <x v="15"/>
    <s v="04246"/>
    <n v="4246"/>
    <s v="Wenatchee School District"/>
    <n v="1742"/>
    <x v="31"/>
    <s v="N"/>
    <s v="N"/>
    <s v="N"/>
    <s v="Y"/>
    <s v="N"/>
    <n v="2.25"/>
    <n v="1.4387753144523382E-5"/>
    <n v="19.489999999999998"/>
  </r>
  <r>
    <x v="15"/>
    <s v="04246"/>
    <n v="4246"/>
    <s v="Wenatchee School District"/>
    <n v="3210"/>
    <x v="32"/>
    <s v="N"/>
    <s v="N"/>
    <s v="N"/>
    <s v="Y"/>
    <s v="N"/>
    <n v="1.25"/>
    <n v="7.9931961914018793E-6"/>
    <n v="10.83"/>
  </r>
  <r>
    <x v="15"/>
    <s v="04246"/>
    <n v="4246"/>
    <s v="Wenatchee School District"/>
    <n v="4432"/>
    <x v="33"/>
    <s v="N"/>
    <s v="N"/>
    <s v="N"/>
    <s v="Y"/>
    <s v="N"/>
    <n v="1.25"/>
    <n v="7.9931961914018793E-6"/>
    <n v="10.83"/>
  </r>
  <r>
    <x v="15"/>
    <s v="04246"/>
    <n v="4246"/>
    <s v="Wenatchee School District"/>
    <n v="1612"/>
    <x v="34"/>
    <s v="N"/>
    <s v="N"/>
    <s v="N"/>
    <s v="Y"/>
    <s v="N"/>
    <n v="1"/>
    <n v="6.3945569531215032E-6"/>
    <n v="8.66"/>
  </r>
  <r>
    <x v="15"/>
    <s v="04246"/>
    <n v="4246"/>
    <s v="Wenatchee School District"/>
    <n v="5316"/>
    <x v="35"/>
    <s v="N"/>
    <s v="N"/>
    <s v="N"/>
    <s v="Y"/>
    <s v="N"/>
    <n v="1"/>
    <n v="6.3945569531215032E-6"/>
    <n v="8.66"/>
  </r>
  <r>
    <x v="16"/>
    <s v="05121"/>
    <n v="5121"/>
    <s v="Port Angeles School District"/>
    <n v="2908"/>
    <x v="36"/>
    <s v="Y"/>
    <s v="N"/>
    <s v="Y"/>
    <s v="Y"/>
    <s v="N"/>
    <n v="377.75"/>
    <n v="2.4155438890416476E-3"/>
    <n v="3271.96"/>
  </r>
  <r>
    <x v="16"/>
    <s v="05121"/>
    <n v="5121"/>
    <s v="Port Angeles School District"/>
    <n v="4003"/>
    <x v="37"/>
    <s v="N"/>
    <s v="N"/>
    <s v="N"/>
    <s v="Y"/>
    <s v="N"/>
    <n v="1.25"/>
    <n v="7.9931961914018793E-6"/>
    <n v="10.83"/>
  </r>
  <r>
    <x v="16"/>
    <s v="05121"/>
    <n v="5121"/>
    <s v="Port Angeles School District"/>
    <n v="3318"/>
    <x v="38"/>
    <s v="N"/>
    <s v="N"/>
    <s v="N"/>
    <s v="Y"/>
    <s v="N"/>
    <n v="1"/>
    <n v="6.3945569531215032E-6"/>
    <n v="8.66"/>
  </r>
  <r>
    <x v="17"/>
    <s v="05323"/>
    <n v="5323"/>
    <s v="Sequim School District"/>
    <n v="2471"/>
    <x v="39"/>
    <s v="Y"/>
    <s v="Y"/>
    <s v="N"/>
    <s v="Y"/>
    <s v="N"/>
    <n v="408.5"/>
    <n v="2.612176515350134E-3"/>
    <n v="3538.31"/>
  </r>
  <r>
    <x v="17"/>
    <s v="05323"/>
    <n v="5323"/>
    <s v="Sequim School District"/>
    <n v="1708"/>
    <x v="40"/>
    <s v="Y"/>
    <s v="N"/>
    <s v="N"/>
    <s v="Y"/>
    <s v="N"/>
    <n v="15.25"/>
    <n v="9.7516993535102923E-5"/>
    <n v="132.09"/>
  </r>
  <r>
    <x v="18"/>
    <s v="05401"/>
    <n v="5401"/>
    <s v="Cape Flattery School District"/>
    <n v="3145"/>
    <x v="41"/>
    <s v="N"/>
    <s v="N"/>
    <s v="N"/>
    <s v="Y"/>
    <s v="N"/>
    <n v="1.25"/>
    <n v="7.9931961914018793E-6"/>
    <n v="10.83"/>
  </r>
  <r>
    <x v="19"/>
    <s v="05402"/>
    <n v="5402"/>
    <s v="Quillayute Valley School District"/>
    <n v="5071"/>
    <x v="42"/>
    <s v="Y"/>
    <s v="Y"/>
    <s v="N"/>
    <s v="Y"/>
    <s v="N"/>
    <n v="927"/>
    <n v="5.9277542955436333E-3"/>
    <n v="8029.4"/>
  </r>
  <r>
    <x v="19"/>
    <s v="05402"/>
    <n v="5402"/>
    <s v="Quillayute Valley School District"/>
    <n v="2349"/>
    <x v="43"/>
    <s v="Y"/>
    <s v="N"/>
    <s v="N"/>
    <s v="Y"/>
    <s v="N"/>
    <n v="16"/>
    <n v="1.0231291124994405E-4"/>
    <n v="138.59"/>
  </r>
  <r>
    <x v="20"/>
    <s v="06037"/>
    <n v="6037"/>
    <s v="Vancouver School District"/>
    <n v="4504"/>
    <x v="44"/>
    <s v="Y"/>
    <s v="N"/>
    <s v="N"/>
    <s v="Y"/>
    <s v="N"/>
    <n v="764.5"/>
    <n v="4.8886387906613886E-3"/>
    <n v="6621.88"/>
  </r>
  <r>
    <x v="20"/>
    <s v="06037"/>
    <n v="6037"/>
    <s v="Vancouver School District"/>
    <n v="3081"/>
    <x v="45"/>
    <s v="Y"/>
    <s v="N"/>
    <s v="N"/>
    <s v="Y"/>
    <s v="N"/>
    <n v="737.5"/>
    <n v="4.7159857529271085E-3"/>
    <n v="6388.01"/>
  </r>
  <r>
    <x v="20"/>
    <s v="06037"/>
    <n v="6037"/>
    <s v="Vancouver School District"/>
    <n v="2179"/>
    <x v="46"/>
    <s v="Y"/>
    <s v="N"/>
    <s v="N"/>
    <s v="Y"/>
    <s v="N"/>
    <n v="698"/>
    <n v="4.4634007532788093E-3"/>
    <n v="6045.87"/>
  </r>
  <r>
    <x v="20"/>
    <s v="06037"/>
    <n v="6037"/>
    <s v="Vancouver School District"/>
    <n v="3423"/>
    <x v="47"/>
    <s v="Y"/>
    <s v="Y"/>
    <s v="N"/>
    <s v="Y"/>
    <s v="N"/>
    <n v="449.25"/>
    <n v="2.8727547111898353E-3"/>
    <n v="3891.27"/>
  </r>
  <r>
    <x v="20"/>
    <s v="06037"/>
    <n v="6037"/>
    <s v="Vancouver School District"/>
    <n v="1689"/>
    <x v="48"/>
    <s v="Y"/>
    <s v="N"/>
    <s v="N"/>
    <s v="Y"/>
    <s v="N"/>
    <n v="185.75"/>
    <n v="1.1877889540423193E-3"/>
    <n v="1608.91"/>
  </r>
  <r>
    <x v="20"/>
    <s v="06037"/>
    <n v="6037"/>
    <s v="Vancouver School District"/>
    <n v="5271"/>
    <x v="49"/>
    <s v="Y"/>
    <s v="N"/>
    <s v="N"/>
    <s v="Y"/>
    <s v="N"/>
    <n v="85.5"/>
    <n v="5.4673461949188845E-4"/>
    <n v="740.58"/>
  </r>
  <r>
    <x v="20"/>
    <s v="06037"/>
    <n v="6037"/>
    <s v="Vancouver School District"/>
    <n v="5149"/>
    <x v="50"/>
    <s v="Y"/>
    <s v="N"/>
    <s v="N"/>
    <s v="Y"/>
    <s v="N"/>
    <n v="49"/>
    <n v="3.1333329070295363E-4"/>
    <n v="424.42"/>
  </r>
  <r>
    <x v="20"/>
    <s v="06037"/>
    <n v="6037"/>
    <s v="Vancouver School District"/>
    <n v="3932"/>
    <x v="51"/>
    <s v="N"/>
    <s v="N"/>
    <s v="N"/>
    <s v="Y"/>
    <s v="N"/>
    <n v="47.5"/>
    <n v="3.037414552732714E-4"/>
    <n v="411.43"/>
  </r>
  <r>
    <x v="20"/>
    <s v="06037"/>
    <n v="6037"/>
    <s v="Vancouver School District"/>
    <n v="3556"/>
    <x v="52"/>
    <s v="N"/>
    <s v="N"/>
    <s v="N"/>
    <s v="Y"/>
    <s v="N"/>
    <n v="13.25"/>
    <n v="8.4727879628859908E-5"/>
    <n v="114.77"/>
  </r>
  <r>
    <x v="20"/>
    <s v="06037"/>
    <n v="6037"/>
    <s v="Vancouver School District"/>
    <n v="5342"/>
    <x v="53"/>
    <s v="N"/>
    <s v="N"/>
    <s v="N"/>
    <s v="Y"/>
    <s v="N"/>
    <n v="7"/>
    <n v="4.4761898671850518E-5"/>
    <n v="60.63"/>
  </r>
  <r>
    <x v="20"/>
    <s v="06037"/>
    <n v="6037"/>
    <s v="Vancouver School District"/>
    <n v="1738"/>
    <x v="54"/>
    <s v="N"/>
    <s v="N"/>
    <s v="N"/>
    <s v="Y"/>
    <s v="N"/>
    <n v="2.5"/>
    <n v="1.5986392382803759E-5"/>
    <n v="21.65"/>
  </r>
  <r>
    <x v="20"/>
    <s v="06037"/>
    <n v="6037"/>
    <s v="Vancouver School District"/>
    <n v="4503"/>
    <x v="55"/>
    <s v="N"/>
    <s v="N"/>
    <s v="N"/>
    <s v="Y"/>
    <s v="N"/>
    <n v="1"/>
    <n v="6.3945569531215032E-6"/>
    <n v="8.66"/>
  </r>
  <r>
    <x v="21"/>
    <s v="06098"/>
    <n v="6098"/>
    <s v="Hockinson School District"/>
    <n v="4568"/>
    <x v="56"/>
    <s v="Y"/>
    <s v="N"/>
    <s v="N"/>
    <s v="Y"/>
    <s v="N"/>
    <n v="86.75"/>
    <n v="5.5472781568329042E-4"/>
    <n v="751.4"/>
  </r>
  <r>
    <x v="22"/>
    <s v="06101"/>
    <n v="6101"/>
    <s v="La Center School District"/>
    <n v="4431"/>
    <x v="57"/>
    <s v="Y"/>
    <s v="N"/>
    <s v="Y"/>
    <s v="Y"/>
    <s v="N"/>
    <n v="65.5"/>
    <n v="4.1884348042945844E-4"/>
    <n v="567.34"/>
  </r>
  <r>
    <x v="22"/>
    <s v="06101"/>
    <n v="6101"/>
    <s v="La Center School District"/>
    <n v="5326"/>
    <x v="58"/>
    <s v="Y"/>
    <s v="N"/>
    <s v="N"/>
    <s v="Y"/>
    <s v="N"/>
    <n v="3.25"/>
    <n v="2.0782310097644884E-5"/>
    <n v="28.15"/>
  </r>
  <r>
    <x v="23"/>
    <s v="06112"/>
    <n v="6112"/>
    <s v="Washougal School District"/>
    <n v="3147"/>
    <x v="59"/>
    <s v="Y"/>
    <s v="N"/>
    <s v="N"/>
    <s v="Y"/>
    <s v="N"/>
    <n v="592.75"/>
    <n v="3.7903736339627708E-3"/>
    <n v="5134.2299999999996"/>
  </r>
  <r>
    <x v="24"/>
    <s v="06114"/>
    <n v="6114"/>
    <s v="Evergreen School District (Clark)"/>
    <n v="5111"/>
    <x v="60"/>
    <s v="Y"/>
    <s v="N"/>
    <s v="N"/>
    <s v="Y"/>
    <s v="N"/>
    <n v="1018"/>
    <n v="6.5096589782776904E-3"/>
    <n v="8817.6200000000008"/>
  </r>
  <r>
    <x v="24"/>
    <s v="06114"/>
    <n v="6114"/>
    <s v="Evergreen School District (Clark)"/>
    <n v="2724"/>
    <x v="61"/>
    <s v="Y"/>
    <s v="N"/>
    <s v="N"/>
    <s v="Y"/>
    <s v="N"/>
    <n v="997"/>
    <n v="6.3753732822621383E-3"/>
    <n v="8635.7199999999993"/>
  </r>
  <r>
    <x v="24"/>
    <s v="06114"/>
    <n v="6114"/>
    <s v="Evergreen School District (Clark)"/>
    <n v="4203"/>
    <x v="62"/>
    <s v="Y"/>
    <s v="Y"/>
    <s v="Y"/>
    <s v="Y"/>
    <s v="N"/>
    <n v="974.25"/>
    <n v="6.2298971115786247E-3"/>
    <n v="8438.67"/>
  </r>
  <r>
    <x v="24"/>
    <s v="06114"/>
    <n v="6114"/>
    <s v="Evergreen School District (Clark)"/>
    <n v="4523"/>
    <x v="63"/>
    <s v="Y"/>
    <s v="N"/>
    <s v="Y"/>
    <s v="Y"/>
    <s v="N"/>
    <n v="880.5"/>
    <n v="5.6304073972234837E-3"/>
    <n v="7626.63"/>
  </r>
  <r>
    <x v="24"/>
    <s v="06114"/>
    <n v="6114"/>
    <s v="Evergreen School District (Clark)"/>
    <n v="4162"/>
    <x v="64"/>
    <s v="Y"/>
    <s v="N"/>
    <s v="N"/>
    <s v="Y"/>
    <s v="N"/>
    <n v="860.25"/>
    <n v="5.5009176189227725E-3"/>
    <n v="7451.23"/>
  </r>
  <r>
    <x v="24"/>
    <s v="06114"/>
    <n v="6114"/>
    <s v="Evergreen School District (Clark)"/>
    <n v="5310"/>
    <x v="65"/>
    <s v="Y"/>
    <s v="N"/>
    <s v="Y"/>
    <s v="Y"/>
    <s v="N"/>
    <n v="480.5"/>
    <n v="3.0725846159748824E-3"/>
    <n v="4161.95"/>
  </r>
  <r>
    <x v="24"/>
    <s v="06114"/>
    <n v="6114"/>
    <s v="Evergreen School District (Clark)"/>
    <n v="4042"/>
    <x v="12"/>
    <s v="Y"/>
    <s v="N"/>
    <s v="Y"/>
    <s v="Y"/>
    <s v="N"/>
    <n v="132.75"/>
    <n v="8.4887743552687948E-4"/>
    <n v="1149.8399999999999"/>
  </r>
  <r>
    <x v="24"/>
    <s v="06114"/>
    <n v="6114"/>
    <s v="Evergreen School District (Clark)"/>
    <n v="5435"/>
    <x v="66"/>
    <s v="N"/>
    <s v="N"/>
    <s v="N"/>
    <s v="Y"/>
    <s v="N"/>
    <n v="1.25"/>
    <n v="7.9931961914018793E-6"/>
    <n v="10.83"/>
  </r>
  <r>
    <x v="24"/>
    <s v="06114"/>
    <n v="6114"/>
    <s v="Evergreen School District (Clark)"/>
    <n v="1646"/>
    <x v="67"/>
    <s v="N"/>
    <s v="N"/>
    <s v="N"/>
    <s v="Y"/>
    <s v="N"/>
    <n v="1.25"/>
    <n v="7.9931961914018793E-6"/>
    <n v="10.83"/>
  </r>
  <r>
    <x v="25"/>
    <s v="06117"/>
    <n v="6117"/>
    <s v="Camas School District"/>
    <n v="4567"/>
    <x v="68"/>
    <s v="Y"/>
    <s v="N"/>
    <s v="N"/>
    <s v="Y"/>
    <s v="N"/>
    <n v="508.5"/>
    <n v="3.2516322106622845E-3"/>
    <n v="4404.4799999999996"/>
  </r>
  <r>
    <x v="25"/>
    <s v="06117"/>
    <n v="6117"/>
    <s v="Camas School District"/>
    <n v="5104"/>
    <x v="69"/>
    <s v="N"/>
    <s v="N"/>
    <s v="N"/>
    <s v="Y"/>
    <s v="N"/>
    <n v="9"/>
    <n v="5.7551012578093527E-5"/>
    <n v="77.959999999999994"/>
  </r>
  <r>
    <x v="26"/>
    <s v="06119"/>
    <n v="6119"/>
    <s v="Battle Ground School District"/>
    <n v="2415"/>
    <x v="70"/>
    <s v="Y"/>
    <s v="N"/>
    <s v="Y"/>
    <s v="Y"/>
    <s v="N"/>
    <n v="807.5"/>
    <n v="5.1636047396456134E-3"/>
    <n v="6994.33"/>
  </r>
  <r>
    <x v="26"/>
    <s v="06119"/>
    <n v="6119"/>
    <s v="Battle Ground School District"/>
    <n v="4104"/>
    <x v="71"/>
    <s v="Y"/>
    <s v="N"/>
    <s v="Y"/>
    <s v="Y"/>
    <s v="N"/>
    <n v="435.5"/>
    <n v="2.7848295530844146E-3"/>
    <n v="3772.17"/>
  </r>
  <r>
    <x v="26"/>
    <s v="06119"/>
    <n v="6119"/>
    <s v="Battle Ground School District"/>
    <n v="1875"/>
    <x v="72"/>
    <s v="Y"/>
    <s v="N"/>
    <s v="Y"/>
    <s v="Y"/>
    <s v="N"/>
    <n v="90.5"/>
    <n v="5.78707404257496E-4"/>
    <n v="783.88"/>
  </r>
  <r>
    <x v="26"/>
    <s v="06119"/>
    <n v="6119"/>
    <s v="Battle Ground School District"/>
    <n v="4450"/>
    <x v="73"/>
    <s v="Y"/>
    <s v="N"/>
    <s v="N"/>
    <s v="Y"/>
    <s v="N"/>
    <n v="55.75"/>
    <n v="3.5649655013652378E-4"/>
    <n v="482.89"/>
  </r>
  <r>
    <x v="26"/>
    <s v="06119"/>
    <n v="6119"/>
    <s v="Battle Ground School District"/>
    <n v="1836"/>
    <x v="74"/>
    <s v="Y"/>
    <s v="N"/>
    <s v="N"/>
    <s v="Y"/>
    <s v="N"/>
    <n v="16.25"/>
    <n v="1.0391155048822442E-4"/>
    <n v="140.75"/>
  </r>
  <r>
    <x v="26"/>
    <s v="06119"/>
    <n v="6119"/>
    <s v="Battle Ground School District"/>
    <n v="5502"/>
    <x v="75"/>
    <s v="N"/>
    <s v="N"/>
    <s v="N"/>
    <s v="Y"/>
    <s v="N"/>
    <n v="11.5"/>
    <n v="7.3537404960897278E-5"/>
    <n v="99.61"/>
  </r>
  <r>
    <x v="26"/>
    <s v="06119"/>
    <n v="6119"/>
    <s v="Battle Ground School District"/>
    <n v="5360"/>
    <x v="76"/>
    <s v="N"/>
    <s v="N"/>
    <s v="N"/>
    <s v="Y"/>
    <s v="N"/>
    <n v="2.5"/>
    <n v="1.5986392382803759E-5"/>
    <n v="21.65"/>
  </r>
  <r>
    <x v="27"/>
    <s v="06122"/>
    <n v="6122"/>
    <s v="Ridgefield School District"/>
    <n v="2390"/>
    <x v="77"/>
    <s v="Y"/>
    <s v="N"/>
    <s v="N"/>
    <s v="Y"/>
    <s v="N"/>
    <n v="55.25"/>
    <n v="3.5329927165996303E-4"/>
    <n v="478.56"/>
  </r>
  <r>
    <x v="28"/>
    <s v="06801"/>
    <n v="6801"/>
    <s v="ESD 112 acting as a school district"/>
    <n v="5290"/>
    <x v="78"/>
    <s v="Y"/>
    <s v="N"/>
    <s v="N"/>
    <s v="Y"/>
    <s v="N"/>
    <n v="20"/>
    <n v="1.2789113906243007E-4"/>
    <n v="173.23"/>
  </r>
  <r>
    <x v="28"/>
    <s v="06801"/>
    <n v="6801"/>
    <s v="ESD 112 acting as a school district"/>
    <n v="3294"/>
    <x v="79"/>
    <s v="N"/>
    <s v="N"/>
    <s v="N"/>
    <s v="Y"/>
    <s v="N"/>
    <n v="12"/>
    <n v="7.6734683437458035E-5"/>
    <n v="103.94"/>
  </r>
  <r>
    <x v="28"/>
    <s v="06801"/>
    <n v="6801"/>
    <s v="ESD 112 acting as a school district"/>
    <n v="5398"/>
    <x v="80"/>
    <s v="N"/>
    <s v="N"/>
    <s v="N"/>
    <s v="Y"/>
    <s v="N"/>
    <n v="10"/>
    <n v="6.3945569531215034E-5"/>
    <n v="86.62"/>
  </r>
  <r>
    <x v="29"/>
    <s v="07002"/>
    <n v="7002"/>
    <s v="Dayton School District"/>
    <n v="2302"/>
    <x v="81"/>
    <s v="N"/>
    <s v="N"/>
    <s v="Y"/>
    <s v="Y"/>
    <s v="N"/>
    <n v="62"/>
    <n v="3.9646253109353318E-4"/>
    <n v="537.03"/>
  </r>
  <r>
    <x v="30"/>
    <s v="08122"/>
    <n v="8122"/>
    <s v="Longview School District"/>
    <n v="3151"/>
    <x v="82"/>
    <s v="Y"/>
    <s v="N"/>
    <s v="N"/>
    <s v="Y"/>
    <s v="N"/>
    <n v="338.75"/>
    <n v="2.1661561678699092E-3"/>
    <n v="2934.15"/>
  </r>
  <r>
    <x v="30"/>
    <s v="08122"/>
    <n v="8122"/>
    <s v="Longview School District"/>
    <n v="2416"/>
    <x v="83"/>
    <s v="Y"/>
    <s v="N"/>
    <s v="N"/>
    <s v="Y"/>
    <s v="N"/>
    <n v="290"/>
    <n v="1.8544215164052358E-3"/>
    <n v="2511.9"/>
  </r>
  <r>
    <x v="30"/>
    <s v="08122"/>
    <n v="8122"/>
    <s v="Longview School District"/>
    <n v="5312"/>
    <x v="84"/>
    <s v="N"/>
    <s v="N"/>
    <s v="N"/>
    <s v="Y"/>
    <s v="N"/>
    <n v="28"/>
    <n v="1.7904759468740207E-4"/>
    <n v="242.53"/>
  </r>
  <r>
    <x v="31"/>
    <s v="08130"/>
    <n v="8130"/>
    <s v="Toutle Lake School District"/>
    <n v="2560"/>
    <x v="85"/>
    <s v="N"/>
    <s v="N"/>
    <s v="N"/>
    <s v="Y"/>
    <s v="N"/>
    <n v="70.25"/>
    <n v="4.4921762595678561E-4"/>
    <n v="608.49"/>
  </r>
  <r>
    <x v="32"/>
    <s v="08401"/>
    <n v="8401"/>
    <s v="Castle Rock School District"/>
    <n v="2281"/>
    <x v="86"/>
    <s v="Y"/>
    <s v="N"/>
    <s v="N"/>
    <s v="Y"/>
    <s v="N"/>
    <n v="81.75"/>
    <n v="5.2275503091768287E-4"/>
    <n v="708.09"/>
  </r>
  <r>
    <x v="33"/>
    <s v="08402"/>
    <n v="8402"/>
    <s v="Kalama School District"/>
    <n v="5545"/>
    <x v="87"/>
    <s v="Y"/>
    <s v="N"/>
    <s v="N"/>
    <s v="Y"/>
    <s v="N"/>
    <n v="42.5"/>
    <n v="2.7176867050766385E-4"/>
    <n v="368.12"/>
  </r>
  <r>
    <x v="34"/>
    <s v="08404"/>
    <n v="8404"/>
    <s v="Woodland School District"/>
    <n v="3546"/>
    <x v="88"/>
    <s v="Y"/>
    <s v="N"/>
    <s v="Y"/>
    <s v="Y"/>
    <s v="N"/>
    <n v="94.25"/>
    <n v="6.0268699283170168E-4"/>
    <n v="816.37"/>
  </r>
  <r>
    <x v="34"/>
    <s v="08404"/>
    <n v="8404"/>
    <s v="Woodland School District"/>
    <n v="1795"/>
    <x v="89"/>
    <s v="Y"/>
    <s v="N"/>
    <s v="N"/>
    <s v="Y"/>
    <s v="N"/>
    <n v="9.25"/>
    <n v="5.9149651816373905E-5"/>
    <n v="80.12"/>
  </r>
  <r>
    <x v="34"/>
    <s v="08404"/>
    <n v="8404"/>
    <s v="Woodland School District"/>
    <n v="5246"/>
    <x v="90"/>
    <s v="N"/>
    <s v="N"/>
    <s v="N"/>
    <s v="Y"/>
    <s v="N"/>
    <n v="1"/>
    <n v="6.3945569531215032E-6"/>
    <n v="8.66"/>
  </r>
  <r>
    <x v="35"/>
    <s v="08458"/>
    <n v="8458"/>
    <s v="Kelso School District"/>
    <n v="2266"/>
    <x v="91"/>
    <s v="Y"/>
    <s v="N"/>
    <s v="N"/>
    <s v="Y"/>
    <s v="N"/>
    <n v="699.75"/>
    <n v="4.4745912279467717E-3"/>
    <n v="6061.03"/>
  </r>
  <r>
    <x v="35"/>
    <s v="08458"/>
    <n v="8458"/>
    <s v="Kelso School District"/>
    <n v="5194"/>
    <x v="92"/>
    <s v="Y"/>
    <s v="N"/>
    <s v="N"/>
    <s v="Y"/>
    <s v="N"/>
    <n v="10.25"/>
    <n v="6.5544208769495406E-5"/>
    <n v="88.78"/>
  </r>
  <r>
    <x v="35"/>
    <s v="08458"/>
    <n v="8458"/>
    <s v="Kelso School District"/>
    <n v="1934"/>
    <x v="93"/>
    <s v="N"/>
    <s v="N"/>
    <s v="N"/>
    <s v="Y"/>
    <s v="N"/>
    <n v="3.5"/>
    <n v="2.2380949335925259E-5"/>
    <n v="30.32"/>
  </r>
  <r>
    <x v="36"/>
    <s v="09075"/>
    <n v="9075"/>
    <s v="Bridgeport School District"/>
    <n v="2788"/>
    <x v="94"/>
    <s v="Y"/>
    <s v="N"/>
    <s v="Y"/>
    <s v="Y"/>
    <s v="N"/>
    <n v="191.75"/>
    <n v="1.2261562957610482E-3"/>
    <n v="1660.88"/>
  </r>
  <r>
    <x v="36"/>
    <s v="09075"/>
    <n v="9075"/>
    <s v="Bridgeport School District"/>
    <n v="1900"/>
    <x v="95"/>
    <s v="N"/>
    <s v="N"/>
    <s v="N"/>
    <s v="Y"/>
    <s v="N"/>
    <n v="3.5"/>
    <n v="2.2380949335925259E-5"/>
    <n v="30.32"/>
  </r>
  <r>
    <x v="37"/>
    <s v="09206"/>
    <n v="9206"/>
    <s v="Eastmont School District"/>
    <n v="2727"/>
    <x v="96"/>
    <s v="Y"/>
    <s v="N"/>
    <s v="Y"/>
    <s v="Y"/>
    <s v="N"/>
    <n v="708.75"/>
    <n v="4.5321422405248651E-3"/>
    <n v="6138.99"/>
  </r>
  <r>
    <x v="37"/>
    <s v="09206"/>
    <n v="9206"/>
    <s v="Eastmont School District"/>
    <n v="3372"/>
    <x v="97"/>
    <s v="N"/>
    <s v="N"/>
    <s v="Y"/>
    <s v="Y"/>
    <s v="N"/>
    <n v="487.75"/>
    <n v="3.1189451538850129E-3"/>
    <n v="4224.75"/>
  </r>
  <r>
    <x v="37"/>
    <s v="09206"/>
    <n v="9206"/>
    <s v="Eastmont School District"/>
    <n v="2986"/>
    <x v="98"/>
    <s v="N"/>
    <s v="N"/>
    <s v="N"/>
    <s v="Y"/>
    <s v="N"/>
    <n v="1"/>
    <n v="6.3945569531215032E-6"/>
    <n v="8.66"/>
  </r>
  <r>
    <x v="38"/>
    <s v="09207"/>
    <n v="9207"/>
    <s v="Mansfield School District"/>
    <n v="2233"/>
    <x v="99"/>
    <s v="N"/>
    <s v="N"/>
    <s v="Y"/>
    <s v="Y"/>
    <s v="N"/>
    <n v="20"/>
    <n v="1.2789113906243007E-4"/>
    <n v="173.23"/>
  </r>
  <r>
    <x v="39"/>
    <s v="09209"/>
    <n v="9209"/>
    <s v="Waterville School District"/>
    <n v="2162"/>
    <x v="100"/>
    <s v="Y"/>
    <s v="N"/>
    <s v="N"/>
    <s v="Y"/>
    <s v="N"/>
    <n v="23.5"/>
    <n v="1.5027208839835533E-4"/>
    <n v="203.55"/>
  </r>
  <r>
    <x v="40"/>
    <s v="10050"/>
    <n v="10050"/>
    <s v="Curlew School District"/>
    <n v="2006"/>
    <x v="101"/>
    <s v="N"/>
    <s v="N"/>
    <s v="N"/>
    <s v="Y"/>
    <s v="N"/>
    <n v="2"/>
    <n v="1.2789113906243006E-5"/>
    <n v="17.32"/>
  </r>
  <r>
    <x v="41"/>
    <s v="10070"/>
    <n v="10070"/>
    <s v="Inchelium School District"/>
    <n v="2603"/>
    <x v="102"/>
    <s v="Y"/>
    <s v="N"/>
    <s v="N"/>
    <s v="N"/>
    <s v="N"/>
    <n v="1.25"/>
    <n v="7.9931961914018793E-6"/>
    <n v="10.83"/>
  </r>
  <r>
    <x v="42"/>
    <s v="10309"/>
    <n v="10309"/>
    <s v="Republic School District"/>
    <n v="3579"/>
    <x v="103"/>
    <s v="N"/>
    <s v="N"/>
    <s v="N"/>
    <s v="Y"/>
    <s v="N"/>
    <n v="5.75"/>
    <n v="3.6768702480448639E-5"/>
    <n v="49.8"/>
  </r>
  <r>
    <x v="43"/>
    <s v="11001"/>
    <n v="11001"/>
    <s v="Pasco School District"/>
    <n v="5164"/>
    <x v="104"/>
    <s v="Y"/>
    <s v="N"/>
    <s v="N"/>
    <s v="Y"/>
    <s v="N"/>
    <n v="1434.75"/>
    <n v="9.1745905884910769E-3"/>
    <n v="12427.39"/>
  </r>
  <r>
    <x v="43"/>
    <s v="11001"/>
    <n v="11001"/>
    <s v="Pasco School District"/>
    <n v="2917"/>
    <x v="105"/>
    <s v="Y"/>
    <s v="N"/>
    <s v="N"/>
    <s v="Y"/>
    <s v="N"/>
    <n v="869.75"/>
    <n v="5.5616659099774271E-3"/>
    <n v="7533.52"/>
  </r>
  <r>
    <x v="43"/>
    <s v="11001"/>
    <n v="11001"/>
    <s v="Pasco School District"/>
    <n v="3912"/>
    <x v="106"/>
    <s v="N"/>
    <s v="N"/>
    <s v="N"/>
    <s v="Y"/>
    <s v="N"/>
    <n v="63.25"/>
    <n v="4.0445572728493504E-4"/>
    <n v="547.85"/>
  </r>
  <r>
    <x v="44"/>
    <s v="11051"/>
    <n v="11051"/>
    <s v="North Franklin School District"/>
    <n v="3272"/>
    <x v="107"/>
    <s v="N"/>
    <s v="N"/>
    <s v="N"/>
    <s v="Y"/>
    <s v="N"/>
    <n v="157.5"/>
    <n v="1.0071427201166368E-3"/>
    <n v="1364.22"/>
  </r>
  <r>
    <x v="44"/>
    <s v="11051"/>
    <n v="11051"/>
    <s v="North Franklin School District"/>
    <n v="1754"/>
    <x v="108"/>
    <s v="N"/>
    <s v="N"/>
    <s v="N"/>
    <s v="Y"/>
    <s v="N"/>
    <n v="1.25"/>
    <n v="7.9931961914018793E-6"/>
    <n v="10.83"/>
  </r>
  <r>
    <x v="45"/>
    <s v="11056"/>
    <n v="11056"/>
    <s v="Kahlotus School District"/>
    <n v="3214"/>
    <x v="109"/>
    <s v="N"/>
    <s v="N"/>
    <s v="N"/>
    <s v="Y"/>
    <s v="N"/>
    <n v="1"/>
    <n v="6.3945569531215032E-6"/>
    <n v="8.66"/>
  </r>
  <r>
    <x v="46"/>
    <s v="12110"/>
    <n v="12110"/>
    <s v="Pomeroy School District"/>
    <n v="2241"/>
    <x v="110"/>
    <s v="N"/>
    <s v="N"/>
    <s v="Y"/>
    <s v="Y"/>
    <s v="N"/>
    <n v="94.25"/>
    <n v="6.0268699283170168E-4"/>
    <n v="816.37"/>
  </r>
  <r>
    <x v="47"/>
    <s v="13073"/>
    <n v="13073"/>
    <s v="Wahluke School District"/>
    <n v="4254"/>
    <x v="111"/>
    <s v="N"/>
    <s v="N"/>
    <s v="N"/>
    <s v="Y"/>
    <s v="N"/>
    <n v="470.75"/>
    <n v="3.0102376856819477E-3"/>
    <n v="4077.5"/>
  </r>
  <r>
    <x v="47"/>
    <s v="13073"/>
    <n v="13073"/>
    <s v="Wahluke School District"/>
    <n v="1835"/>
    <x v="112"/>
    <s v="N"/>
    <s v="N"/>
    <s v="N"/>
    <s v="Y"/>
    <s v="N"/>
    <n v="2.25"/>
    <n v="1.4387753144523382E-5"/>
    <n v="19.489999999999998"/>
  </r>
  <r>
    <x v="48"/>
    <s v="13144"/>
    <n v="13144"/>
    <s v="Quincy School District"/>
    <n v="3088"/>
    <x v="113"/>
    <s v="Y"/>
    <s v="N"/>
    <s v="N"/>
    <s v="Y"/>
    <s v="N"/>
    <n v="119.5"/>
    <n v="7.6414955589801956E-4"/>
    <n v="1035.07"/>
  </r>
  <r>
    <x v="48"/>
    <s v="13144"/>
    <n v="13144"/>
    <s v="Quincy School District"/>
    <n v="1506"/>
    <x v="114"/>
    <s v="N"/>
    <s v="N"/>
    <s v="N"/>
    <s v="Y"/>
    <s v="N"/>
    <n v="3.5"/>
    <n v="2.2380949335925259E-5"/>
    <n v="30.32"/>
  </r>
  <r>
    <x v="49"/>
    <s v="13146"/>
    <n v="13146"/>
    <s v="Warden School District"/>
    <n v="3273"/>
    <x v="115"/>
    <s v="Y"/>
    <s v="N"/>
    <s v="N"/>
    <s v="Y"/>
    <s v="N"/>
    <n v="106.75"/>
    <n v="6.8261895474572049E-4"/>
    <n v="924.64"/>
  </r>
  <r>
    <x v="50"/>
    <s v="13151"/>
    <n v="13151"/>
    <s v="Coulee-Hartline School District"/>
    <n v="2968"/>
    <x v="116"/>
    <s v="Y"/>
    <s v="N"/>
    <s v="Y"/>
    <s v="Y"/>
    <s v="N"/>
    <n v="51"/>
    <n v="3.2612240460919666E-4"/>
    <n v="441.75"/>
  </r>
  <r>
    <x v="51"/>
    <s v="13156"/>
    <n v="13156"/>
    <s v="Soap Lake School District"/>
    <n v="3089"/>
    <x v="117"/>
    <s v="Y"/>
    <s v="N"/>
    <s v="N"/>
    <s v="Y"/>
    <s v="N"/>
    <n v="58.75"/>
    <n v="3.7568022099588829E-4"/>
    <n v="508.88"/>
  </r>
  <r>
    <x v="51"/>
    <s v="13156"/>
    <n v="13156"/>
    <s v="Soap Lake School District"/>
    <n v="1518"/>
    <x v="118"/>
    <s v="N"/>
    <s v="N"/>
    <s v="N"/>
    <s v="Y"/>
    <s v="N"/>
    <n v="2.25"/>
    <n v="1.4387753144523382E-5"/>
    <n v="19.489999999999998"/>
  </r>
  <r>
    <x v="52"/>
    <s v="13160"/>
    <n v="13160"/>
    <s v="Royal School District"/>
    <n v="3516"/>
    <x v="119"/>
    <s v="Y"/>
    <s v="N"/>
    <s v="N"/>
    <s v="Y"/>
    <s v="N"/>
    <n v="413.5"/>
    <n v="2.6441493001157414E-3"/>
    <n v="3581.62"/>
  </r>
  <r>
    <x v="53"/>
    <s v="13161"/>
    <n v="13161"/>
    <s v="Moses Lake School District"/>
    <n v="3215"/>
    <x v="120"/>
    <s v="Y"/>
    <s v="N"/>
    <s v="Y"/>
    <s v="Y"/>
    <s v="N"/>
    <n v="991.75"/>
    <n v="6.3418018582582503E-3"/>
    <n v="8590.25"/>
  </r>
  <r>
    <x v="53"/>
    <s v="13161"/>
    <n v="13161"/>
    <s v="Moses Lake School District"/>
    <n v="5273"/>
    <x v="121"/>
    <s v="Y"/>
    <s v="N"/>
    <s v="Y"/>
    <s v="Y"/>
    <s v="N"/>
    <n v="195.25"/>
    <n v="1.2485372450969734E-3"/>
    <n v="1691.2"/>
  </r>
  <r>
    <x v="53"/>
    <s v="13161"/>
    <n v="13161"/>
    <s v="Moses Lake School District"/>
    <n v="5323"/>
    <x v="122"/>
    <s v="N"/>
    <s v="N"/>
    <s v="N"/>
    <s v="Y"/>
    <s v="N"/>
    <n v="4.75"/>
    <n v="3.0374145527327138E-5"/>
    <n v="41.14"/>
  </r>
  <r>
    <x v="54"/>
    <s v="13165"/>
    <n v="13165"/>
    <s v="Ephrata School District"/>
    <n v="2920"/>
    <x v="123"/>
    <s v="N"/>
    <s v="N"/>
    <s v="Y"/>
    <s v="Y"/>
    <s v="N"/>
    <n v="547.25"/>
    <n v="3.4994212925957423E-3"/>
    <n v="4740.12"/>
  </r>
  <r>
    <x v="54"/>
    <s v="13165"/>
    <n v="13165"/>
    <s v="Ephrata School District"/>
    <n v="1971"/>
    <x v="124"/>
    <s v="N"/>
    <s v="N"/>
    <s v="N"/>
    <s v="Y"/>
    <s v="N"/>
    <n v="33.5"/>
    <n v="2.1421765792957036E-4"/>
    <n v="290.17"/>
  </r>
  <r>
    <x v="54"/>
    <s v="13165"/>
    <n v="13165"/>
    <s v="Ephrata School District"/>
    <n v="5497"/>
    <x v="125"/>
    <s v="N"/>
    <s v="N"/>
    <s v="N"/>
    <s v="Y"/>
    <s v="N"/>
    <n v="2.5"/>
    <n v="1.5986392382803759E-5"/>
    <n v="21.65"/>
  </r>
  <r>
    <x v="54"/>
    <s v="13165"/>
    <n v="13165"/>
    <s v="Ephrata School District"/>
    <n v="3340"/>
    <x v="126"/>
    <s v="N"/>
    <s v="N"/>
    <s v="N"/>
    <s v="Y"/>
    <s v="N"/>
    <n v="2.25"/>
    <n v="1.4387753144523382E-5"/>
    <n v="19.489999999999998"/>
  </r>
  <r>
    <x v="55"/>
    <s v="13167"/>
    <n v="13167"/>
    <s v="Wilson Creek School District"/>
    <n v="2473"/>
    <x v="127"/>
    <s v="Y"/>
    <s v="N"/>
    <s v="N"/>
    <s v="Y"/>
    <s v="N"/>
    <n v="29.25"/>
    <n v="1.8704079087880396E-4"/>
    <n v="253.35"/>
  </r>
  <r>
    <x v="56"/>
    <s v="13301"/>
    <n v="13301"/>
    <s v="Grand Coulee Dam School District"/>
    <n v="2801"/>
    <x v="128"/>
    <s v="N"/>
    <s v="N"/>
    <s v="Y"/>
    <s v="Y"/>
    <s v="N"/>
    <n v="30"/>
    <n v="1.918367085936451E-4"/>
    <n v="259.85000000000002"/>
  </r>
  <r>
    <x v="57"/>
    <s v="14005"/>
    <n v="14005"/>
    <s v="Aberdeen School District"/>
    <n v="3476"/>
    <x v="129"/>
    <s v="Y"/>
    <s v="N"/>
    <s v="N"/>
    <s v="Y"/>
    <s v="N"/>
    <n v="380.25"/>
    <n v="2.4315302814244513E-3"/>
    <n v="3293.61"/>
  </r>
  <r>
    <x v="57"/>
    <s v="14005"/>
    <n v="14005"/>
    <s v="Aberdeen School District"/>
    <n v="5208"/>
    <x v="130"/>
    <s v="Y"/>
    <s v="N"/>
    <s v="N"/>
    <s v="Y"/>
    <s v="N"/>
    <n v="93"/>
    <n v="5.9469379664029982E-4"/>
    <n v="805.54"/>
  </r>
  <r>
    <x v="57"/>
    <s v="14005"/>
    <n v="14005"/>
    <s v="Aberdeen School District"/>
    <n v="4267"/>
    <x v="131"/>
    <s v="N"/>
    <s v="N"/>
    <s v="N"/>
    <s v="Y"/>
    <s v="N"/>
    <n v="8.75"/>
    <n v="5.5952373339813148E-5"/>
    <n v="75.790000000000006"/>
  </r>
  <r>
    <x v="57"/>
    <s v="14005"/>
    <n v="14005"/>
    <s v="Aberdeen School District"/>
    <n v="3857"/>
    <x v="132"/>
    <s v="Y"/>
    <s v="N"/>
    <s v="N"/>
    <s v="Y"/>
    <s v="N"/>
    <n v="8.25"/>
    <n v="5.2755094863252398E-5"/>
    <n v="71.459999999999994"/>
  </r>
  <r>
    <x v="58"/>
    <s v="14028"/>
    <n v="14028"/>
    <s v="Hoquiam School District"/>
    <n v="3622"/>
    <x v="133"/>
    <s v="N"/>
    <s v="N"/>
    <s v="N"/>
    <s v="Y"/>
    <s v="N"/>
    <n v="184.5"/>
    <n v="1.1797957578509172E-3"/>
    <n v="1598.09"/>
  </r>
  <r>
    <x v="58"/>
    <s v="14028"/>
    <n v="14028"/>
    <s v="Hoquiam School District"/>
    <n v="5191"/>
    <x v="134"/>
    <s v="N"/>
    <s v="N"/>
    <s v="N"/>
    <s v="Y"/>
    <s v="N"/>
    <n v="6"/>
    <n v="3.8367341718729018E-5"/>
    <n v="51.97"/>
  </r>
  <r>
    <x v="58"/>
    <s v="14028"/>
    <n v="14028"/>
    <s v="Hoquiam School District"/>
    <n v="2391"/>
    <x v="135"/>
    <s v="N"/>
    <s v="N"/>
    <s v="N"/>
    <s v="Y"/>
    <s v="N"/>
    <n v="1.25"/>
    <n v="7.9931961914018793E-6"/>
    <n v="10.83"/>
  </r>
  <r>
    <x v="59"/>
    <s v="14064"/>
    <n v="14064"/>
    <s v="North Beach School District No. 64"/>
    <n v="2728"/>
    <x v="136"/>
    <s v="Y"/>
    <s v="N"/>
    <s v="N"/>
    <s v="Y"/>
    <s v="N"/>
    <n v="18.75"/>
    <n v="1.1989794287102818E-4"/>
    <n v="162.41"/>
  </r>
  <r>
    <x v="60"/>
    <s v="14066"/>
    <n v="14066"/>
    <s v="Montesano School District"/>
    <n v="2180"/>
    <x v="137"/>
    <s v="Y"/>
    <s v="N"/>
    <s v="N"/>
    <s v="Y"/>
    <s v="N"/>
    <n v="143.5"/>
    <n v="9.1761892277293568E-4"/>
    <n v="1242.96"/>
  </r>
  <r>
    <x v="61"/>
    <s v="14068"/>
    <n v="14068"/>
    <s v="Elma School District"/>
    <n v="2137"/>
    <x v="138"/>
    <s v="N"/>
    <s v="N"/>
    <s v="N"/>
    <s v="Y"/>
    <s v="N"/>
    <n v="264"/>
    <n v="1.6881630356240767E-3"/>
    <n v="2286.69"/>
  </r>
  <r>
    <x v="61"/>
    <s v="14068"/>
    <n v="14068"/>
    <s v="Elma School District"/>
    <n v="1629"/>
    <x v="139"/>
    <s v="N"/>
    <s v="N"/>
    <s v="N"/>
    <s v="Y"/>
    <s v="N"/>
    <n v="3.25"/>
    <n v="2.0782310097644884E-5"/>
    <n v="28.15"/>
  </r>
  <r>
    <x v="61"/>
    <s v="14068"/>
    <n v="14068"/>
    <s v="Elma School District"/>
    <n v="5416"/>
    <x v="139"/>
    <s v="N"/>
    <s v="N"/>
    <s v="N"/>
    <s v="Y"/>
    <s v="N"/>
    <n v="1.25"/>
    <n v="7.9931961914018793E-6"/>
    <n v="10.83"/>
  </r>
  <r>
    <x v="62"/>
    <s v="14077"/>
    <n v="14077"/>
    <s v="Taholah School District"/>
    <n v="3580"/>
    <x v="140"/>
    <s v="Y"/>
    <s v="N"/>
    <s v="N"/>
    <s v="Y"/>
    <s v="N"/>
    <n v="27.75"/>
    <n v="1.774489554491217E-4"/>
    <n v="240.36"/>
  </r>
  <r>
    <x v="63"/>
    <s v="14097"/>
    <n v="14097"/>
    <s v="Lake Quinault School District"/>
    <n v="2973"/>
    <x v="141"/>
    <s v="N"/>
    <s v="N"/>
    <s v="N"/>
    <s v="Y"/>
    <s v="N"/>
    <n v="1"/>
    <n v="6.3945569531215032E-6"/>
    <n v="8.66"/>
  </r>
  <r>
    <x v="64"/>
    <s v="14117"/>
    <n v="14117"/>
    <s v="Wishkah Valley School District"/>
    <n v="3375"/>
    <x v="142"/>
    <s v="N"/>
    <s v="N"/>
    <s v="N"/>
    <s v="Y"/>
    <s v="N"/>
    <n v="3"/>
    <n v="1.9183670859364509E-5"/>
    <n v="25.99"/>
  </r>
  <r>
    <x v="65"/>
    <s v="14172"/>
    <n v="14172"/>
    <s v="Ocosta School District"/>
    <n v="3024"/>
    <x v="143"/>
    <s v="Y"/>
    <s v="N"/>
    <s v="N"/>
    <s v="Y"/>
    <s v="N"/>
    <n v="60.25"/>
    <n v="3.8527205642557058E-4"/>
    <n v="521.87"/>
  </r>
  <r>
    <x v="66"/>
    <s v="14400"/>
    <n v="14400"/>
    <s v="Oakville School District"/>
    <n v="2283"/>
    <x v="144"/>
    <s v="N"/>
    <s v="N"/>
    <s v="N"/>
    <s v="Y"/>
    <s v="N"/>
    <n v="2.25"/>
    <n v="1.4387753144523382E-5"/>
    <n v="19.489999999999998"/>
  </r>
  <r>
    <x v="67"/>
    <s v="15201"/>
    <n v="15201"/>
    <s v="Oak Harbor School District"/>
    <n v="2974"/>
    <x v="145"/>
    <s v="Y"/>
    <s v="N"/>
    <s v="N"/>
    <s v="Y"/>
    <s v="N"/>
    <n v="477.5"/>
    <n v="3.0534009451155175E-3"/>
    <n v="4135.97"/>
  </r>
  <r>
    <x v="67"/>
    <s v="15201"/>
    <n v="15201"/>
    <s v="Oak Harbor School District"/>
    <n v="1758"/>
    <x v="146"/>
    <s v="Y"/>
    <s v="N"/>
    <s v="N"/>
    <s v="Y"/>
    <s v="N"/>
    <n v="4.25"/>
    <n v="2.7176867050766388E-5"/>
    <n v="36.81"/>
  </r>
  <r>
    <x v="67"/>
    <s v="15201"/>
    <n v="15201"/>
    <s v="Oak Harbor School District"/>
    <n v="5343"/>
    <x v="147"/>
    <s v="N"/>
    <s v="N"/>
    <s v="N"/>
    <s v="Y"/>
    <s v="N"/>
    <n v="2.25"/>
    <n v="1.4387753144523382E-5"/>
    <n v="19.489999999999998"/>
  </r>
  <r>
    <x v="68"/>
    <s v="15204"/>
    <n v="15204"/>
    <s v="Coupeville School District"/>
    <n v="2625"/>
    <x v="148"/>
    <s v="Y"/>
    <s v="N"/>
    <s v="N"/>
    <s v="Y"/>
    <s v="N"/>
    <n v="47.75"/>
    <n v="3.0534009451155177E-4"/>
    <n v="413.6"/>
  </r>
  <r>
    <x v="68"/>
    <s v="15204"/>
    <n v="15204"/>
    <s v="Coupeville School District"/>
    <n v="5059"/>
    <x v="149"/>
    <s v="N"/>
    <s v="N"/>
    <s v="N"/>
    <s v="Y"/>
    <s v="N"/>
    <n v="4"/>
    <n v="2.5578227812486013E-5"/>
    <n v="34.65"/>
  </r>
  <r>
    <x v="68"/>
    <s v="15204"/>
    <n v="15204"/>
    <s v="Coupeville School District"/>
    <n v="5412"/>
    <x v="150"/>
    <s v="N"/>
    <s v="N"/>
    <s v="N"/>
    <s v="Y"/>
    <s v="N"/>
    <n v="1"/>
    <n v="6.3945569531215032E-6"/>
    <n v="8.66"/>
  </r>
  <r>
    <x v="69"/>
    <s v="15206"/>
    <n v="15206"/>
    <s v="South Whidbey School District"/>
    <n v="4149"/>
    <x v="151"/>
    <s v="Y"/>
    <s v="N"/>
    <s v="Y"/>
    <s v="Y"/>
    <s v="N"/>
    <n v="293.25"/>
    <n v="1.8752038265028807E-3"/>
    <n v="2540.0500000000002"/>
  </r>
  <r>
    <x v="69"/>
    <s v="15206"/>
    <n v="15206"/>
    <s v="South Whidbey School District"/>
    <n v="1682"/>
    <x v="152"/>
    <s v="Y"/>
    <s v="N"/>
    <s v="N"/>
    <s v="Y"/>
    <s v="N"/>
    <n v="27"/>
    <n v="1.7265303773428059E-4"/>
    <n v="233.87"/>
  </r>
  <r>
    <x v="70"/>
    <s v="16048"/>
    <n v="16048"/>
    <s v="Quilcene School District"/>
    <n v="2474"/>
    <x v="153"/>
    <s v="N"/>
    <s v="N"/>
    <s v="N"/>
    <s v="Y"/>
    <s v="N"/>
    <n v="49"/>
    <n v="3.1333329070295363E-4"/>
    <n v="424.42"/>
  </r>
  <r>
    <x v="70"/>
    <s v="16048"/>
    <n v="16048"/>
    <s v="Quilcene School District"/>
    <n v="5081"/>
    <x v="154"/>
    <s v="N"/>
    <s v="N"/>
    <s v="N"/>
    <s v="Y"/>
    <s v="N"/>
    <n v="5"/>
    <n v="3.1972784765607517E-5"/>
    <n v="43.31"/>
  </r>
  <r>
    <x v="71"/>
    <s v="16049"/>
    <n v="16049"/>
    <s v="Chimacum School District"/>
    <n v="3275"/>
    <x v="155"/>
    <s v="Y"/>
    <s v="N"/>
    <s v="N"/>
    <s v="Y"/>
    <s v="N"/>
    <n v="25.75"/>
    <n v="1.646598415428787E-4"/>
    <n v="223.04"/>
  </r>
  <r>
    <x v="71"/>
    <s v="16049"/>
    <n v="16049"/>
    <s v="Chimacum School District"/>
    <n v="1724"/>
    <x v="156"/>
    <s v="N"/>
    <s v="N"/>
    <s v="N"/>
    <s v="Y"/>
    <s v="N"/>
    <n v="2.25"/>
    <n v="1.4387753144523382E-5"/>
    <n v="19.489999999999998"/>
  </r>
  <r>
    <x v="72"/>
    <s v="16050"/>
    <n v="16050"/>
    <s v="Port Townsend School District"/>
    <n v="2503"/>
    <x v="157"/>
    <s v="Y"/>
    <s v="N"/>
    <s v="N"/>
    <s v="Y"/>
    <s v="N"/>
    <n v="91.5"/>
    <n v="5.8510196121061748E-4"/>
    <n v="792.55"/>
  </r>
  <r>
    <x v="72"/>
    <s v="16050"/>
    <n v="16050"/>
    <s v="Port Townsend School District"/>
    <n v="1798"/>
    <x v="158"/>
    <s v="N"/>
    <s v="N"/>
    <s v="N"/>
    <s v="Y"/>
    <s v="N"/>
    <n v="3.25"/>
    <n v="2.0782310097644884E-5"/>
    <n v="28.15"/>
  </r>
  <r>
    <x v="73"/>
    <s v="17001"/>
    <n v="17001"/>
    <s v="Seattle School District #1"/>
    <n v="2220"/>
    <x v="159"/>
    <s v="Y"/>
    <s v="Y"/>
    <s v="N"/>
    <s v="Y"/>
    <s v="N"/>
    <n v="965.75"/>
    <n v="6.1755433774770916E-3"/>
    <n v="8365.0499999999993"/>
  </r>
  <r>
    <x v="73"/>
    <s v="17001"/>
    <n v="17001"/>
    <s v="Seattle School District #1"/>
    <n v="2285"/>
    <x v="160"/>
    <s v="Y"/>
    <s v="Y"/>
    <s v="N"/>
    <s v="Y"/>
    <s v="N"/>
    <n v="897"/>
    <n v="5.7359175869499878E-3"/>
    <n v="7769.55"/>
  </r>
  <r>
    <x v="73"/>
    <s v="17001"/>
    <n v="17001"/>
    <s v="Seattle School District #1"/>
    <n v="2306"/>
    <x v="161"/>
    <s v="Y"/>
    <s v="N"/>
    <s v="N"/>
    <s v="Y"/>
    <s v="N"/>
    <n v="865.5"/>
    <n v="5.5344890429266606E-3"/>
    <n v="7496.71"/>
  </r>
  <r>
    <x v="73"/>
    <s v="17001"/>
    <n v="17001"/>
    <s v="Seattle School District #1"/>
    <n v="2182"/>
    <x v="162"/>
    <s v="Y"/>
    <s v="N"/>
    <s v="N"/>
    <s v="Y"/>
    <s v="N"/>
    <n v="676.25"/>
    <n v="4.3243191395484163E-3"/>
    <n v="5857.48"/>
  </r>
  <r>
    <x v="73"/>
    <s v="17001"/>
    <n v="17001"/>
    <s v="Seattle School District #1"/>
    <n v="3276"/>
    <x v="163"/>
    <s v="Y"/>
    <s v="Y"/>
    <s v="Y"/>
    <s v="Y"/>
    <s v="N"/>
    <n v="632.75"/>
    <n v="4.0461559120876312E-3"/>
    <n v="5480.7"/>
  </r>
  <r>
    <x v="73"/>
    <s v="17001"/>
    <n v="17001"/>
    <s v="Seattle School District #1"/>
    <n v="3479"/>
    <x v="164"/>
    <s v="Y"/>
    <s v="N"/>
    <s v="Y"/>
    <s v="Y"/>
    <s v="N"/>
    <n v="489.5"/>
    <n v="3.1301356285529758E-3"/>
    <n v="4239.91"/>
  </r>
  <r>
    <x v="73"/>
    <s v="17001"/>
    <n v="17001"/>
    <s v="Seattle School District #1"/>
    <n v="2234"/>
    <x v="165"/>
    <s v="Y"/>
    <s v="N"/>
    <s v="N"/>
    <s v="Y"/>
    <s v="N"/>
    <n v="484.75"/>
    <n v="3.0997614830256485E-3"/>
    <n v="4198.76"/>
  </r>
  <r>
    <x v="73"/>
    <s v="17001"/>
    <n v="17001"/>
    <s v="Seattle School District #1"/>
    <n v="2392"/>
    <x v="166"/>
    <s v="Y"/>
    <s v="Y"/>
    <s v="N"/>
    <s v="Y"/>
    <s v="N"/>
    <n v="419.5"/>
    <n v="2.6825166418344704E-3"/>
    <n v="3633.59"/>
  </r>
  <r>
    <x v="73"/>
    <s v="17001"/>
    <n v="17001"/>
    <s v="Seattle School District #1"/>
    <n v="3327"/>
    <x v="167"/>
    <s v="Y"/>
    <s v="Y"/>
    <s v="N"/>
    <s v="Y"/>
    <s v="N"/>
    <n v="408.25"/>
    <n v="2.6105778761118534E-3"/>
    <n v="3536.14"/>
  </r>
  <r>
    <x v="73"/>
    <s v="17001"/>
    <n v="17001"/>
    <s v="Seattle School District #1"/>
    <n v="3096"/>
    <x v="168"/>
    <s v="Y"/>
    <s v="Y"/>
    <s v="N"/>
    <s v="Y"/>
    <s v="N"/>
    <n v="227.75"/>
    <n v="1.4563603460734224E-3"/>
    <n v="1972.7"/>
  </r>
  <r>
    <x v="73"/>
    <s v="17001"/>
    <n v="17001"/>
    <s v="Seattle School District #1"/>
    <n v="1596"/>
    <x v="169"/>
    <s v="N"/>
    <s v="N"/>
    <s v="N"/>
    <s v="Y"/>
    <s v="N"/>
    <n v="128.25"/>
    <n v="8.2010192923783279E-4"/>
    <n v="1110.8599999999999"/>
  </r>
  <r>
    <x v="73"/>
    <s v="17001"/>
    <n v="17001"/>
    <s v="Seattle School District #1"/>
    <n v="3778"/>
    <x v="170"/>
    <s v="N"/>
    <s v="N"/>
    <s v="N"/>
    <s v="Y"/>
    <s v="N"/>
    <n v="39.5"/>
    <n v="2.5258499964829939E-4"/>
    <n v="342.14"/>
  </r>
  <r>
    <x v="73"/>
    <s v="17001"/>
    <n v="17001"/>
    <s v="Seattle School District #1"/>
    <n v="1856"/>
    <x v="171"/>
    <s v="Y"/>
    <s v="N"/>
    <s v="N"/>
    <s v="Y"/>
    <s v="N"/>
    <n v="36.25"/>
    <n v="2.3180268955065448E-4"/>
    <n v="313.99"/>
  </r>
  <r>
    <x v="73"/>
    <s v="17001"/>
    <n v="17001"/>
    <s v="Seattle School District #1"/>
    <n v="5260"/>
    <x v="172"/>
    <s v="Y"/>
    <s v="Y"/>
    <s v="N"/>
    <s v="Y"/>
    <s v="N"/>
    <n v="28"/>
    <n v="1.7904759468740207E-4"/>
    <n v="242.53"/>
  </r>
  <r>
    <x v="73"/>
    <s v="17001"/>
    <n v="17001"/>
    <s v="Seattle School District #1"/>
    <n v="1635"/>
    <x v="173"/>
    <s v="N"/>
    <s v="Y"/>
    <s v="N"/>
    <s v="Y"/>
    <s v="N"/>
    <n v="24.75"/>
    <n v="1.5826528458975719E-4"/>
    <n v="214.38"/>
  </r>
  <r>
    <x v="73"/>
    <s v="17001"/>
    <n v="17001"/>
    <s v="Seattle School District #1"/>
    <n v="1547"/>
    <x v="174"/>
    <s v="Y"/>
    <s v="N"/>
    <s v="N"/>
    <s v="Y"/>
    <s v="N"/>
    <n v="20.75"/>
    <n v="1.3268705677727118E-4"/>
    <n v="179.73"/>
  </r>
  <r>
    <x v="73"/>
    <s v="17001"/>
    <n v="17001"/>
    <s v="Seattle School District #1"/>
    <n v="3496"/>
    <x v="175"/>
    <s v="N"/>
    <s v="N"/>
    <s v="N"/>
    <s v="Y"/>
    <s v="N"/>
    <n v="8.5"/>
    <n v="5.4353734101532776E-5"/>
    <n v="73.62"/>
  </r>
  <r>
    <x v="73"/>
    <s v="17001"/>
    <n v="17001"/>
    <s v="Seattle School District #1"/>
    <n v="3868"/>
    <x v="176"/>
    <s v="Y"/>
    <s v="N"/>
    <s v="N"/>
    <s v="Y"/>
    <s v="N"/>
    <n v="4.25"/>
    <n v="2.7176867050766388E-5"/>
    <n v="36.81"/>
  </r>
  <r>
    <x v="73"/>
    <s v="17001"/>
    <n v="17001"/>
    <s v="Seattle School District #1"/>
    <n v="5405"/>
    <x v="177"/>
    <s v="N"/>
    <s v="N"/>
    <s v="N"/>
    <s v="Y"/>
    <s v="N"/>
    <n v="1"/>
    <n v="6.3945569531215032E-6"/>
    <n v="8.66"/>
  </r>
  <r>
    <x v="73"/>
    <s v="17001"/>
    <n v="17001"/>
    <s v="Seattle School District #1"/>
    <n v="4277"/>
    <x v="178"/>
    <s v="N"/>
    <s v="N"/>
    <s v="N"/>
    <s v="Y"/>
    <s v="N"/>
    <n v="1"/>
    <n v="6.3945569531215032E-6"/>
    <n v="8.66"/>
  </r>
  <r>
    <x v="74"/>
    <s v="17210"/>
    <n v="17210"/>
    <s v="Federal Way School District"/>
    <n v="3584"/>
    <x v="179"/>
    <s v="Y"/>
    <s v="Y"/>
    <s v="N"/>
    <s v="Y"/>
    <s v="N"/>
    <n v="1141.75"/>
    <n v="7.3009854012264759E-3"/>
    <n v="9889.51"/>
  </r>
  <r>
    <x v="74"/>
    <s v="17210"/>
    <n v="17210"/>
    <s v="Federal Way School District"/>
    <n v="2417"/>
    <x v="180"/>
    <s v="Y"/>
    <s v="Y"/>
    <s v="N"/>
    <s v="Y"/>
    <s v="Y"/>
    <n v="1089.25"/>
    <n v="6.9652711611875974E-3"/>
    <n v="9434.77"/>
  </r>
  <r>
    <x v="74"/>
    <s v="17210"/>
    <n v="17210"/>
    <s v="Federal Way School District"/>
    <n v="3766"/>
    <x v="181"/>
    <s v="Y"/>
    <s v="Y"/>
    <s v="N"/>
    <s v="Y"/>
    <s v="N"/>
    <n v="737"/>
    <n v="4.7127884744505473E-3"/>
    <n v="6383.68"/>
  </r>
  <r>
    <x v="74"/>
    <s v="17210"/>
    <n v="17210"/>
    <s v="Federal Way School District"/>
    <n v="4570"/>
    <x v="182"/>
    <s v="Y"/>
    <s v="N"/>
    <s v="N"/>
    <s v="Y"/>
    <s v="N"/>
    <n v="686.5"/>
    <n v="4.3898633483179118E-3"/>
    <n v="5946.26"/>
  </r>
  <r>
    <x v="74"/>
    <s v="17210"/>
    <n v="17210"/>
    <s v="Federal Way School District"/>
    <n v="1759"/>
    <x v="183"/>
    <s v="Y"/>
    <s v="Y"/>
    <s v="N"/>
    <s v="Y"/>
    <s v="N"/>
    <n v="123.5"/>
    <n v="7.8972778371050561E-4"/>
    <n v="1069.72"/>
  </r>
  <r>
    <x v="74"/>
    <s v="17210"/>
    <n v="17210"/>
    <s v="Federal Way School District"/>
    <n v="5473"/>
    <x v="184"/>
    <s v="Y"/>
    <s v="N"/>
    <s v="N"/>
    <s v="Y"/>
    <s v="N"/>
    <n v="66.25"/>
    <n v="4.2363939814429955E-4"/>
    <n v="573.84"/>
  </r>
  <r>
    <x v="74"/>
    <s v="17210"/>
    <n v="17210"/>
    <s v="Federal Way School District"/>
    <n v="5348"/>
    <x v="185"/>
    <s v="N"/>
    <s v="Y"/>
    <s v="N"/>
    <s v="Y"/>
    <s v="N"/>
    <n v="17.5"/>
    <n v="1.119047466796263E-4"/>
    <n v="151.58000000000001"/>
  </r>
  <r>
    <x v="74"/>
    <s v="17210"/>
    <n v="17210"/>
    <s v="Federal Way School District"/>
    <n v="5163"/>
    <x v="186"/>
    <s v="N"/>
    <s v="Y"/>
    <s v="N"/>
    <s v="Y"/>
    <s v="N"/>
    <n v="14.5"/>
    <n v="9.2721075820261794E-5"/>
    <n v="125.59"/>
  </r>
  <r>
    <x v="74"/>
    <s v="17210"/>
    <n v="17210"/>
    <s v="Federal Way School District"/>
    <n v="1789"/>
    <x v="187"/>
    <s v="Y"/>
    <s v="N"/>
    <s v="N"/>
    <s v="Y"/>
    <s v="N"/>
    <n v="10.25"/>
    <n v="6.5544208769495406E-5"/>
    <n v="88.78"/>
  </r>
  <r>
    <x v="74"/>
    <s v="17210"/>
    <n v="17210"/>
    <s v="Federal Way School District"/>
    <n v="1951"/>
    <x v="188"/>
    <s v="N"/>
    <s v="N"/>
    <s v="N"/>
    <s v="Y"/>
    <s v="N"/>
    <n v="1"/>
    <n v="6.3945569531215032E-6"/>
    <n v="8.66"/>
  </r>
  <r>
    <x v="74"/>
    <s v="17210"/>
    <n v="17210"/>
    <s v="Federal Way School District"/>
    <n v="3626"/>
    <x v="189"/>
    <s v="N"/>
    <s v="N"/>
    <s v="N"/>
    <s v="Y"/>
    <s v="N"/>
    <n v="1"/>
    <n v="6.3945569531215032E-6"/>
    <n v="8.66"/>
  </r>
  <r>
    <x v="74"/>
    <s v="17210"/>
    <n v="17210"/>
    <s v="Federal Way School District"/>
    <n v="5255"/>
    <x v="190"/>
    <s v="N"/>
    <s v="Y"/>
    <s v="N"/>
    <s v="N"/>
    <s v="N"/>
    <n v="1"/>
    <n v="6.3945569531215032E-6"/>
    <n v="8.66"/>
  </r>
  <r>
    <x v="75"/>
    <s v="17216"/>
    <n v="17216"/>
    <s v="Enumclaw School District"/>
    <n v="3330"/>
    <x v="191"/>
    <s v="Y"/>
    <s v="N"/>
    <s v="N"/>
    <s v="Y"/>
    <s v="N"/>
    <n v="721.75"/>
    <n v="4.6152714809154444E-3"/>
    <n v="6251.59"/>
  </r>
  <r>
    <x v="76"/>
    <s v="17400"/>
    <n v="17400"/>
    <s v="Mercer Island School District"/>
    <n v="3029"/>
    <x v="192"/>
    <s v="Y"/>
    <s v="N"/>
    <s v="Y"/>
    <s v="Y"/>
    <s v="N"/>
    <n v="901.75"/>
    <n v="5.7662917324773156E-3"/>
    <n v="7810.7"/>
  </r>
  <r>
    <x v="77"/>
    <s v="17401"/>
    <n v="17401"/>
    <s v="Highline School District"/>
    <n v="3279"/>
    <x v="193"/>
    <s v="Y"/>
    <s v="Y"/>
    <s v="N"/>
    <s v="Y"/>
    <s v="N"/>
    <n v="784.75"/>
    <n v="5.0181285689620998E-3"/>
    <n v="6797.28"/>
  </r>
  <r>
    <x v="77"/>
    <s v="17401"/>
    <n v="17401"/>
    <s v="Highline School District"/>
    <n v="3483"/>
    <x v="194"/>
    <s v="Y"/>
    <s v="N"/>
    <s v="N"/>
    <s v="Y"/>
    <s v="N"/>
    <n v="743.75"/>
    <n v="4.755951733884118E-3"/>
    <n v="6442.15"/>
  </r>
  <r>
    <x v="77"/>
    <s v="17401"/>
    <n v="17401"/>
    <s v="Highline School District"/>
    <n v="2270"/>
    <x v="195"/>
    <s v="Y"/>
    <s v="Y"/>
    <s v="N"/>
    <s v="Y"/>
    <s v="N"/>
    <n v="743.5"/>
    <n v="4.7543530946458374E-3"/>
    <n v="6439.98"/>
  </r>
  <r>
    <x v="77"/>
    <s v="17401"/>
    <n v="17401"/>
    <s v="Highline School District"/>
    <n v="2325"/>
    <x v="196"/>
    <s v="Y"/>
    <s v="N"/>
    <s v="N"/>
    <s v="Y"/>
    <s v="N"/>
    <n v="642.25"/>
    <n v="4.1069042031422849E-3"/>
    <n v="5562.98"/>
  </r>
  <r>
    <x v="77"/>
    <s v="17401"/>
    <n v="17401"/>
    <s v="Highline School District"/>
    <n v="3099"/>
    <x v="61"/>
    <s v="Y"/>
    <s v="Y"/>
    <s v="N"/>
    <s v="Y"/>
    <s v="N"/>
    <n v="575.5"/>
    <n v="3.680067526521425E-3"/>
    <n v="4984.8100000000004"/>
  </r>
  <r>
    <x v="77"/>
    <s v="17401"/>
    <n v="17401"/>
    <s v="Highline School District"/>
    <n v="3553"/>
    <x v="197"/>
    <s v="Y"/>
    <s v="N"/>
    <s v="N"/>
    <s v="Y"/>
    <s v="N"/>
    <n v="282"/>
    <n v="1.8032650607802639E-3"/>
    <n v="2442.6"/>
  </r>
  <r>
    <x v="77"/>
    <s v="17401"/>
    <n v="17401"/>
    <s v="Highline School District"/>
    <n v="5172"/>
    <x v="198"/>
    <s v="Y"/>
    <s v="Y"/>
    <s v="N"/>
    <s v="Y"/>
    <s v="N"/>
    <n v="183"/>
    <n v="1.170203922421235E-3"/>
    <n v="1585.09"/>
  </r>
  <r>
    <x v="77"/>
    <s v="17401"/>
    <n v="17401"/>
    <s v="Highline School District"/>
    <n v="1972"/>
    <x v="199"/>
    <s v="N"/>
    <s v="N"/>
    <s v="N"/>
    <s v="Y"/>
    <s v="N"/>
    <n v="50.75"/>
    <n v="3.2452376537091629E-4"/>
    <n v="439.58"/>
  </r>
  <r>
    <x v="77"/>
    <s v="17401"/>
    <n v="17401"/>
    <s v="Highline School District"/>
    <n v="1973"/>
    <x v="200"/>
    <s v="N"/>
    <s v="N"/>
    <s v="N"/>
    <s v="Y"/>
    <s v="N"/>
    <n v="32.75"/>
    <n v="2.0942174021472922E-4"/>
    <n v="283.67"/>
  </r>
  <r>
    <x v="77"/>
    <s v="17401"/>
    <n v="17401"/>
    <s v="Highline School District"/>
    <n v="1539"/>
    <x v="201"/>
    <s v="N"/>
    <s v="N"/>
    <s v="N"/>
    <s v="Y"/>
    <s v="N"/>
    <n v="31"/>
    <n v="1.9823126554676659E-4"/>
    <n v="268.51"/>
  </r>
  <r>
    <x v="77"/>
    <s v="17401"/>
    <n v="17401"/>
    <s v="Highline School District"/>
    <n v="5370"/>
    <x v="202"/>
    <s v="N"/>
    <s v="Y"/>
    <s v="N"/>
    <s v="Y"/>
    <s v="N"/>
    <n v="19.75"/>
    <n v="1.262924998241497E-4"/>
    <n v="171.07"/>
  </r>
  <r>
    <x v="77"/>
    <s v="17401"/>
    <n v="17401"/>
    <s v="Highline School District"/>
    <n v="5028"/>
    <x v="203"/>
    <s v="N"/>
    <s v="N"/>
    <s v="N"/>
    <s v="Y"/>
    <s v="N"/>
    <n v="19.75"/>
    <n v="1.262924998241497E-4"/>
    <n v="171.07"/>
  </r>
  <r>
    <x v="77"/>
    <s v="17401"/>
    <n v="17401"/>
    <s v="Highline School District"/>
    <n v="5371"/>
    <x v="204"/>
    <s v="N"/>
    <s v="N"/>
    <s v="N"/>
    <s v="Y"/>
    <s v="N"/>
    <n v="5.25"/>
    <n v="3.3571424003887889E-5"/>
    <n v="45.47"/>
  </r>
  <r>
    <x v="78"/>
    <s v="17402"/>
    <n v="17402"/>
    <s v="Vashon Island School District"/>
    <n v="2419"/>
    <x v="205"/>
    <s v="Y"/>
    <s v="N"/>
    <s v="N"/>
    <s v="Y"/>
    <s v="N"/>
    <n v="197.5"/>
    <n v="1.2629249982414967E-3"/>
    <n v="1710.69"/>
  </r>
  <r>
    <x v="78"/>
    <s v="17402"/>
    <n v="17402"/>
    <s v="Vashon Island School District"/>
    <n v="1938"/>
    <x v="206"/>
    <s v="Y"/>
    <s v="N"/>
    <s v="N"/>
    <s v="Y"/>
    <s v="N"/>
    <n v="2"/>
    <n v="1.2789113906243006E-5"/>
    <n v="17.32"/>
  </r>
  <r>
    <x v="78"/>
    <s v="17402"/>
    <n v="17402"/>
    <s v="Vashon Island School District"/>
    <n v="1822"/>
    <x v="207"/>
    <s v="N"/>
    <s v="N"/>
    <s v="N"/>
    <s v="Y"/>
    <s v="N"/>
    <n v="1"/>
    <n v="6.3945569531215032E-6"/>
    <n v="8.66"/>
  </r>
  <r>
    <x v="79"/>
    <s v="17403"/>
    <n v="17403"/>
    <s v="Renton School District"/>
    <n v="3630"/>
    <x v="208"/>
    <s v="Y"/>
    <s v="N"/>
    <s v="N"/>
    <s v="Y"/>
    <s v="N"/>
    <n v="1129"/>
    <n v="7.2194548000741772E-3"/>
    <n v="9779.07"/>
  </r>
  <r>
    <x v="79"/>
    <s v="17403"/>
    <n v="17403"/>
    <s v="Renton School District"/>
    <n v="3741"/>
    <x v="209"/>
    <s v="Y"/>
    <s v="Y"/>
    <s v="N"/>
    <s v="Y"/>
    <s v="N"/>
    <n v="750.75"/>
    <n v="4.8007136325559684E-3"/>
    <n v="6502.78"/>
  </r>
  <r>
    <x v="79"/>
    <s v="17403"/>
    <n v="17403"/>
    <s v="Renton School District"/>
    <n v="2475"/>
    <x v="210"/>
    <s v="Y"/>
    <s v="Y"/>
    <s v="N"/>
    <s v="Y"/>
    <s v="N"/>
    <n v="487.5"/>
    <n v="3.1173465146467328E-3"/>
    <n v="4222.58"/>
  </r>
  <r>
    <x v="79"/>
    <s v="17403"/>
    <n v="17403"/>
    <s v="Renton School District"/>
    <n v="5282"/>
    <x v="211"/>
    <s v="N"/>
    <s v="N"/>
    <s v="N"/>
    <s v="Y"/>
    <s v="N"/>
    <n v="57.5"/>
    <n v="3.6768702480448643E-4"/>
    <n v="498.05"/>
  </r>
  <r>
    <x v="79"/>
    <s v="17403"/>
    <n v="17403"/>
    <s v="Renton School District"/>
    <n v="5335"/>
    <x v="212"/>
    <s v="N"/>
    <s v="N"/>
    <s v="N"/>
    <s v="Y"/>
    <s v="N"/>
    <n v="5.5"/>
    <n v="3.5170063242168267E-5"/>
    <n v="47.64"/>
  </r>
  <r>
    <x v="79"/>
    <s v="17403"/>
    <n v="17403"/>
    <s v="Renton School District"/>
    <n v="5070"/>
    <x v="213"/>
    <s v="N"/>
    <s v="N"/>
    <s v="N"/>
    <s v="Y"/>
    <s v="N"/>
    <n v="2.25"/>
    <n v="1.4387753144523382E-5"/>
    <n v="19.489999999999998"/>
  </r>
  <r>
    <x v="79"/>
    <s v="17403"/>
    <n v="17403"/>
    <s v="Renton School District"/>
    <n v="3035"/>
    <x v="214"/>
    <s v="N"/>
    <s v="N"/>
    <s v="N"/>
    <s v="Y"/>
    <s v="N"/>
    <n v="1.25"/>
    <n v="7.9931961914018793E-6"/>
    <n v="10.83"/>
  </r>
  <r>
    <x v="79"/>
    <s v="17403"/>
    <n v="17403"/>
    <s v="Renton School District"/>
    <n v="1784"/>
    <x v="215"/>
    <s v="N"/>
    <s v="N"/>
    <s v="N"/>
    <s v="Y"/>
    <s v="N"/>
    <n v="1"/>
    <n v="6.3945569531215032E-6"/>
    <n v="8.66"/>
  </r>
  <r>
    <x v="80"/>
    <s v="17404"/>
    <n v="17404"/>
    <s v="Skykomish School District"/>
    <n v="2513"/>
    <x v="216"/>
    <s v="N"/>
    <s v="N"/>
    <s v="N"/>
    <s v="Y"/>
    <s v="N"/>
    <n v="3.75"/>
    <n v="2.3979588574205638E-5"/>
    <n v="32.479999999999997"/>
  </r>
  <r>
    <x v="81"/>
    <s v="17405"/>
    <n v="17405"/>
    <s v="Bellevue School District"/>
    <n v="3486"/>
    <x v="217"/>
    <s v="Y"/>
    <s v="Y"/>
    <s v="Y"/>
    <s v="Y"/>
    <s v="N"/>
    <n v="1588"/>
    <n v="1.0154556441556946E-2"/>
    <n v="13754.800000000001"/>
  </r>
  <r>
    <x v="81"/>
    <s v="17405"/>
    <n v="17405"/>
    <s v="Bellevue School District"/>
    <n v="3588"/>
    <x v="218"/>
    <s v="Y"/>
    <s v="Y"/>
    <s v="Y"/>
    <s v="Y"/>
    <s v="N"/>
    <n v="1316.5"/>
    <n v="8.4184342287844591E-3"/>
    <n v="11403.14"/>
  </r>
  <r>
    <x v="81"/>
    <s v="17405"/>
    <n v="17405"/>
    <s v="Bellevue School District"/>
    <n v="2701"/>
    <x v="219"/>
    <s v="Y"/>
    <s v="Y"/>
    <s v="Y"/>
    <s v="Y"/>
    <s v="N"/>
    <n v="1295"/>
    <n v="8.2809512542923458E-3"/>
    <n v="11216.91"/>
  </r>
  <r>
    <x v="81"/>
    <s v="17405"/>
    <n v="17405"/>
    <s v="Bellevue School District"/>
    <n v="3282"/>
    <x v="220"/>
    <s v="Y"/>
    <s v="N"/>
    <s v="Y"/>
    <s v="Y"/>
    <s v="N"/>
    <n v="786"/>
    <n v="5.026121765153501E-3"/>
    <n v="6808.1"/>
  </r>
  <r>
    <x v="81"/>
    <s v="17405"/>
    <n v="17405"/>
    <s v="Bellevue School District"/>
    <n v="3522"/>
    <x v="221"/>
    <s v="Y"/>
    <s v="N"/>
    <s v="Y"/>
    <s v="Y"/>
    <s v="N"/>
    <n v="211.25"/>
    <n v="1.3508501563469174E-3"/>
    <n v="1829.79"/>
  </r>
  <r>
    <x v="81"/>
    <s v="17405"/>
    <n v="17405"/>
    <s v="Bellevue School District"/>
    <n v="5240"/>
    <x v="222"/>
    <s v="Y"/>
    <s v="N"/>
    <s v="Y"/>
    <s v="Y"/>
    <s v="N"/>
    <n v="102.5"/>
    <n v="6.5544208769495406E-4"/>
    <n v="887.83"/>
  </r>
  <r>
    <x v="81"/>
    <s v="17405"/>
    <n v="17405"/>
    <s v="Bellevue School District"/>
    <n v="5325"/>
    <x v="223"/>
    <s v="N"/>
    <s v="Y"/>
    <s v="Y"/>
    <s v="Y"/>
    <s v="N"/>
    <n v="4"/>
    <n v="2.5578227812486013E-5"/>
    <n v="34.65"/>
  </r>
  <r>
    <x v="81"/>
    <s v="17405"/>
    <n v="17405"/>
    <s v="Bellevue School District"/>
    <n v="5281"/>
    <x v="224"/>
    <s v="Y"/>
    <s v="N"/>
    <s v="N"/>
    <s v="Y"/>
    <s v="N"/>
    <n v="2"/>
    <n v="1.2789113906243006E-5"/>
    <n v="17.32"/>
  </r>
  <r>
    <x v="82"/>
    <s v="17406"/>
    <n v="17406"/>
    <s v="Tukwila School District"/>
    <n v="2848"/>
    <x v="225"/>
    <s v="Y"/>
    <s v="N"/>
    <s v="N"/>
    <s v="Y"/>
    <s v="N"/>
    <n v="193.5"/>
    <n v="1.2373467704290108E-3"/>
    <n v="1676.04"/>
  </r>
  <r>
    <x v="83"/>
    <s v="17407"/>
    <n v="17407"/>
    <s v="Riverview School District"/>
    <n v="3524"/>
    <x v="226"/>
    <s v="Y"/>
    <s v="N"/>
    <s v="N"/>
    <s v="Y"/>
    <s v="N"/>
    <n v="667.5"/>
    <n v="4.2683667662086035E-3"/>
    <n v="5781.69"/>
  </r>
  <r>
    <x v="83"/>
    <s v="17407"/>
    <n v="17407"/>
    <s v="Riverview School District"/>
    <n v="1756"/>
    <x v="227"/>
    <s v="N"/>
    <s v="N"/>
    <s v="N"/>
    <s v="Y"/>
    <s v="N"/>
    <n v="3.25"/>
    <n v="2.0782310097644884E-5"/>
    <n v="28.15"/>
  </r>
  <r>
    <x v="84"/>
    <s v="17408"/>
    <n v="17408"/>
    <s v="Auburn School District"/>
    <n v="5037"/>
    <x v="228"/>
    <s v="Y"/>
    <s v="N"/>
    <s v="N"/>
    <s v="Y"/>
    <s v="N"/>
    <n v="1027.25"/>
    <n v="6.5688086300940644E-3"/>
    <n v="8897.74"/>
  </r>
  <r>
    <x v="84"/>
    <s v="17408"/>
    <n v="17408"/>
    <s v="Auburn School District"/>
    <n v="4474"/>
    <x v="229"/>
    <s v="Y"/>
    <s v="N"/>
    <s v="N"/>
    <s v="Y"/>
    <s v="N"/>
    <n v="1006.5"/>
    <n v="6.4361215733167929E-3"/>
    <n v="8718.01"/>
  </r>
  <r>
    <x v="84"/>
    <s v="17408"/>
    <n v="17408"/>
    <s v="Auburn School District"/>
    <n v="2795"/>
    <x v="230"/>
    <s v="Y"/>
    <s v="N"/>
    <s v="N"/>
    <s v="Y"/>
    <s v="N"/>
    <n v="865.25"/>
    <n v="5.5328904036883808E-3"/>
    <n v="7494.54"/>
  </r>
  <r>
    <x v="84"/>
    <s v="17408"/>
    <n v="17408"/>
    <s v="Auburn School District"/>
    <n v="2702"/>
    <x v="231"/>
    <s v="Y"/>
    <s v="Y"/>
    <s v="N"/>
    <s v="Y"/>
    <s v="N"/>
    <n v="42"/>
    <n v="2.6857139203110311E-4"/>
    <n v="363.79"/>
  </r>
  <r>
    <x v="84"/>
    <s v="17408"/>
    <n v="17408"/>
    <s v="Auburn School District"/>
    <n v="1915"/>
    <x v="232"/>
    <s v="N"/>
    <s v="N"/>
    <s v="N"/>
    <s v="Y"/>
    <s v="N"/>
    <n v="1"/>
    <n v="6.3945569531215032E-6"/>
    <n v="8.66"/>
  </r>
  <r>
    <x v="85"/>
    <s v="17409"/>
    <n v="17409"/>
    <s v="Tahoma School District"/>
    <n v="2849"/>
    <x v="233"/>
    <s v="Y"/>
    <s v="N"/>
    <s v="N"/>
    <s v="Y"/>
    <s v="N"/>
    <n v="733"/>
    <n v="4.6872102466380614E-3"/>
    <n v="6349.03"/>
  </r>
  <r>
    <x v="86"/>
    <s v="17410"/>
    <n v="17410"/>
    <s v="Snoqualmie Valley School District"/>
    <n v="2850"/>
    <x v="234"/>
    <s v="Y"/>
    <s v="N"/>
    <s v="Y"/>
    <s v="Y"/>
    <s v="N"/>
    <n v="1056.5"/>
    <n v="6.7558494209728681E-3"/>
    <n v="9151.1"/>
  </r>
  <r>
    <x v="86"/>
    <s v="17410"/>
    <n v="17410"/>
    <s v="Snoqualmie Valley School District"/>
    <n v="1502"/>
    <x v="235"/>
    <s v="N"/>
    <s v="N"/>
    <s v="N"/>
    <s v="Y"/>
    <s v="N"/>
    <n v="4"/>
    <n v="2.5578227812486013E-5"/>
    <n v="34.65"/>
  </r>
  <r>
    <x v="86"/>
    <s v="17410"/>
    <n v="17410"/>
    <s v="Snoqualmie Valley School District"/>
    <n v="5374"/>
    <x v="236"/>
    <s v="N"/>
    <s v="N"/>
    <s v="N"/>
    <s v="Y"/>
    <s v="N"/>
    <n v="3.5"/>
    <n v="2.2380949335925259E-5"/>
    <n v="30.32"/>
  </r>
  <r>
    <x v="87"/>
    <s v="17411"/>
    <n v="17411"/>
    <s v="Issaquah School District"/>
    <n v="3385"/>
    <x v="237"/>
    <s v="Y"/>
    <s v="N"/>
    <s v="Y"/>
    <s v="Y"/>
    <s v="N"/>
    <n v="1418.25"/>
    <n v="9.0690803987645719E-3"/>
    <n v="12284.47"/>
  </r>
  <r>
    <x v="87"/>
    <s v="17411"/>
    <n v="17411"/>
    <s v="Issaquah School District"/>
    <n v="4495"/>
    <x v="238"/>
    <s v="Y"/>
    <s v="Y"/>
    <s v="N"/>
    <s v="Y"/>
    <s v="N"/>
    <n v="1112"/>
    <n v="7.110747331871111E-3"/>
    <n v="9631.82"/>
  </r>
  <r>
    <x v="87"/>
    <s v="17411"/>
    <n v="17411"/>
    <s v="Issaquah School District"/>
    <n v="3962"/>
    <x v="239"/>
    <s v="Y"/>
    <s v="N"/>
    <s v="Y"/>
    <s v="Y"/>
    <s v="N"/>
    <n v="989"/>
    <n v="6.3242168266371664E-3"/>
    <n v="8566.43"/>
  </r>
  <r>
    <x v="87"/>
    <s v="17411"/>
    <n v="17411"/>
    <s v="Issaquah School District"/>
    <n v="3569"/>
    <x v="240"/>
    <s v="N"/>
    <s v="N"/>
    <s v="N"/>
    <s v="Y"/>
    <s v="N"/>
    <n v="12.25"/>
    <n v="7.8333322675738407E-5"/>
    <n v="106.11"/>
  </r>
  <r>
    <x v="87"/>
    <s v="17411"/>
    <n v="17411"/>
    <s v="Issaquah School District"/>
    <n v="5437"/>
    <x v="241"/>
    <s v="Y"/>
    <s v="N"/>
    <s v="N"/>
    <s v="Y"/>
    <s v="N"/>
    <n v="7"/>
    <n v="4.4761898671850518E-5"/>
    <n v="60.63"/>
  </r>
  <r>
    <x v="87"/>
    <s v="17411"/>
    <n v="17411"/>
    <s v="Issaquah School District"/>
    <n v="3038"/>
    <x v="242"/>
    <s v="N"/>
    <s v="N"/>
    <s v="N"/>
    <s v="Y"/>
    <s v="N"/>
    <n v="1"/>
    <n v="6.3945569531215032E-6"/>
    <n v="8.66"/>
  </r>
  <r>
    <x v="88"/>
    <s v="17412"/>
    <n v="17412"/>
    <s v="Shoreline School District"/>
    <n v="3343"/>
    <x v="243"/>
    <s v="Y"/>
    <s v="N"/>
    <s v="Y"/>
    <s v="Y"/>
    <s v="N"/>
    <n v="951.5"/>
    <n v="6.0844209408951102E-3"/>
    <n v="8241.6200000000008"/>
  </r>
  <r>
    <x v="88"/>
    <s v="17412"/>
    <n v="17412"/>
    <s v="Shoreline School District"/>
    <n v="3921"/>
    <x v="244"/>
    <s v="Y"/>
    <s v="N"/>
    <s v="N"/>
    <s v="Y"/>
    <s v="N"/>
    <n v="949"/>
    <n v="6.068434548512306E-3"/>
    <n v="8219.9599999999991"/>
  </r>
  <r>
    <x v="89"/>
    <s v="17414"/>
    <n v="17414"/>
    <s v="Lake Washington School District"/>
    <n v="3528"/>
    <x v="245"/>
    <s v="Y"/>
    <s v="N"/>
    <s v="N"/>
    <s v="Y"/>
    <s v="N"/>
    <n v="1170.75"/>
    <n v="7.4864275528669999E-3"/>
    <n v="10140.700000000001"/>
  </r>
  <r>
    <x v="89"/>
    <s v="17414"/>
    <n v="17414"/>
    <s v="Lake Washington School District"/>
    <n v="2739"/>
    <x v="246"/>
    <s v="Y"/>
    <s v="N"/>
    <s v="Y"/>
    <s v="Y"/>
    <s v="N"/>
    <n v="1117.5"/>
    <n v="7.1459173951132797E-3"/>
    <n v="9679.4599999999991"/>
  </r>
  <r>
    <x v="89"/>
    <s v="17414"/>
    <n v="17414"/>
    <s v="Lake Washington School District"/>
    <n v="4439"/>
    <x v="247"/>
    <s v="Y"/>
    <s v="N"/>
    <s v="N"/>
    <s v="Y"/>
    <s v="N"/>
    <n v="1017.5"/>
    <n v="6.5064616998011292E-3"/>
    <n v="8813.2900000000009"/>
  </r>
  <r>
    <x v="89"/>
    <s v="17414"/>
    <n v="17414"/>
    <s v="Lake Washington School District"/>
    <n v="3771"/>
    <x v="248"/>
    <s v="Y"/>
    <s v="N"/>
    <s v="Y"/>
    <s v="Y"/>
    <s v="N"/>
    <n v="778.25"/>
    <n v="4.9765639487668097E-3"/>
    <n v="6740.97"/>
  </r>
  <r>
    <x v="89"/>
    <s v="17414"/>
    <n v="17414"/>
    <s v="Lake Washington School District"/>
    <n v="5265"/>
    <x v="249"/>
    <s v="Y"/>
    <s v="N"/>
    <s v="Y"/>
    <s v="Y"/>
    <s v="N"/>
    <n v="583.25"/>
    <n v="3.7296253429081167E-3"/>
    <n v="5051.9399999999996"/>
  </r>
  <r>
    <x v="89"/>
    <s v="17414"/>
    <n v="17414"/>
    <s v="Lake Washington School District"/>
    <n v="5958"/>
    <x v="250"/>
    <s v="Y"/>
    <s v="Y"/>
    <s v="Y"/>
    <s v="Y"/>
    <s v="N"/>
    <n v="414.25"/>
    <n v="2.6489452178305828E-3"/>
    <n v="3588.11"/>
  </r>
  <r>
    <x v="89"/>
    <s v="17414"/>
    <n v="17414"/>
    <s v="Lake Washington School District"/>
    <n v="1706"/>
    <x v="251"/>
    <s v="Y"/>
    <s v="N"/>
    <s v="N"/>
    <s v="Y"/>
    <s v="N"/>
    <n v="113.5"/>
    <n v="7.2578221417929063E-4"/>
    <n v="983.1"/>
  </r>
  <r>
    <x v="89"/>
    <s v="17414"/>
    <n v="17414"/>
    <s v="Lake Washington School District"/>
    <n v="3855"/>
    <x v="252"/>
    <s v="N"/>
    <s v="N"/>
    <s v="N"/>
    <s v="Y"/>
    <s v="N"/>
    <n v="45.75"/>
    <n v="2.9255098060530874E-4"/>
    <n v="396.27"/>
  </r>
  <r>
    <x v="89"/>
    <s v="17414"/>
    <n v="17414"/>
    <s v="Lake Washington School District"/>
    <n v="1804"/>
    <x v="253"/>
    <s v="Y"/>
    <s v="N"/>
    <s v="N"/>
    <s v="Y"/>
    <s v="N"/>
    <n v="13.25"/>
    <n v="8.4727879628859908E-5"/>
    <n v="114.77"/>
  </r>
  <r>
    <x v="89"/>
    <s v="17414"/>
    <n v="17414"/>
    <s v="Lake Washington School District"/>
    <n v="1649"/>
    <x v="254"/>
    <s v="N"/>
    <s v="N"/>
    <s v="N"/>
    <s v="Y"/>
    <s v="N"/>
    <n v="4"/>
    <n v="2.5578227812486013E-5"/>
    <n v="34.65"/>
  </r>
  <r>
    <x v="89"/>
    <s v="17414"/>
    <n v="17414"/>
    <s v="Lake Washington School District"/>
    <n v="1688"/>
    <x v="255"/>
    <s v="N"/>
    <s v="N"/>
    <s v="N"/>
    <s v="Y"/>
    <s v="N"/>
    <n v="2"/>
    <n v="1.2789113906243006E-5"/>
    <n v="17.32"/>
  </r>
  <r>
    <x v="89"/>
    <s v="17414"/>
    <n v="17414"/>
    <s v="Lake Washington School District"/>
    <n v="3706"/>
    <x v="256"/>
    <s v="N"/>
    <s v="N"/>
    <s v="N"/>
    <s v="Y"/>
    <s v="N"/>
    <n v="2"/>
    <n v="1.2789113906243006E-5"/>
    <n v="17.32"/>
  </r>
  <r>
    <x v="89"/>
    <s v="17414"/>
    <n v="17414"/>
    <s v="Lake Washington School District"/>
    <n v="3922"/>
    <x v="257"/>
    <s v="N"/>
    <s v="N"/>
    <s v="N"/>
    <s v="Y"/>
    <s v="N"/>
    <n v="1"/>
    <n v="6.3945569531215032E-6"/>
    <n v="8.66"/>
  </r>
  <r>
    <x v="89"/>
    <s v="17414"/>
    <n v="17414"/>
    <s v="Lake Washington School District"/>
    <n v="4148"/>
    <x v="258"/>
    <s v="N"/>
    <s v="N"/>
    <s v="N"/>
    <s v="Y"/>
    <s v="N"/>
    <n v="1"/>
    <n v="6.3945569531215032E-6"/>
    <n v="8.66"/>
  </r>
  <r>
    <x v="90"/>
    <s v="17415"/>
    <n v="17415"/>
    <s v="Kent School District"/>
    <n v="3640"/>
    <x v="259"/>
    <s v="Y"/>
    <s v="N"/>
    <s v="N"/>
    <s v="Y"/>
    <s v="N"/>
    <n v="1351"/>
    <n v="8.6390464436671508E-3"/>
    <n v="11701.97"/>
  </r>
  <r>
    <x v="90"/>
    <s v="17415"/>
    <n v="17415"/>
    <s v="Kent School District"/>
    <n v="2797"/>
    <x v="260"/>
    <s v="Y"/>
    <s v="Y"/>
    <s v="N"/>
    <s v="Y"/>
    <s v="N"/>
    <n v="1196.75"/>
    <n v="7.6526860336481586E-3"/>
    <n v="10365.9"/>
  </r>
  <r>
    <x v="90"/>
    <s v="17415"/>
    <n v="17415"/>
    <s v="Kent School District"/>
    <n v="4128"/>
    <x v="261"/>
    <s v="Y"/>
    <s v="Y"/>
    <s v="N"/>
    <s v="Y"/>
    <s v="N"/>
    <n v="1054.75"/>
    <n v="6.7446589463049057E-3"/>
    <n v="9135.94"/>
  </r>
  <r>
    <x v="90"/>
    <s v="17415"/>
    <n v="17415"/>
    <s v="Kent School District"/>
    <n v="4492"/>
    <x v="262"/>
    <s v="Y"/>
    <s v="N"/>
    <s v="N"/>
    <s v="Y"/>
    <s v="N"/>
    <n v="1017.5"/>
    <n v="6.5064616998011292E-3"/>
    <n v="8813.2900000000009"/>
  </r>
  <r>
    <x v="90"/>
    <s v="17415"/>
    <n v="17415"/>
    <s v="Kent School District"/>
    <n v="5098"/>
    <x v="263"/>
    <s v="Y"/>
    <s v="N"/>
    <s v="N"/>
    <s v="Y"/>
    <s v="N"/>
    <n v="124"/>
    <n v="7.9292506218706636E-4"/>
    <n v="1074.05"/>
  </r>
  <r>
    <x v="90"/>
    <s v="17415"/>
    <n v="17415"/>
    <s v="Kent School District"/>
    <n v="3014"/>
    <x v="264"/>
    <s v="N"/>
    <s v="Y"/>
    <s v="N"/>
    <s v="Y"/>
    <s v="N"/>
    <n v="18.75"/>
    <n v="1.1989794287102818E-4"/>
    <n v="162.41"/>
  </r>
  <r>
    <x v="90"/>
    <s v="17415"/>
    <n v="17415"/>
    <s v="Kent School District"/>
    <n v="5275"/>
    <x v="265"/>
    <s v="N"/>
    <s v="Y"/>
    <s v="N"/>
    <s v="Y"/>
    <s v="N"/>
    <n v="11.75"/>
    <n v="7.5136044199177664E-5"/>
    <n v="101.78"/>
  </r>
  <r>
    <x v="90"/>
    <s v="17415"/>
    <n v="17415"/>
    <s v="Kent School District"/>
    <n v="4440"/>
    <x v="266"/>
    <s v="N"/>
    <s v="N"/>
    <s v="N"/>
    <s v="Y"/>
    <s v="N"/>
    <n v="2"/>
    <n v="1.2789113906243006E-5"/>
    <n v="17.32"/>
  </r>
  <r>
    <x v="90"/>
    <s v="17415"/>
    <n v="17415"/>
    <s v="Kent School District"/>
    <n v="1807"/>
    <x v="267"/>
    <s v="N"/>
    <s v="N"/>
    <s v="N"/>
    <s v="Y"/>
    <s v="N"/>
    <n v="1.25"/>
    <n v="7.9931961914018793E-6"/>
    <n v="10.83"/>
  </r>
  <r>
    <x v="91"/>
    <s v="17417"/>
    <n v="17417"/>
    <s v="Northshore School District"/>
    <n v="4208"/>
    <x v="268"/>
    <s v="Y"/>
    <s v="N"/>
    <s v="Y"/>
    <s v="Y"/>
    <s v="N"/>
    <n v="1150"/>
    <n v="7.3537404960897284E-3"/>
    <n v="9960.9699999999993"/>
  </r>
  <r>
    <x v="91"/>
    <s v="17417"/>
    <n v="17417"/>
    <s v="Northshore School District"/>
    <n v="3492"/>
    <x v="269"/>
    <s v="Y"/>
    <s v="Y"/>
    <s v="Y"/>
    <s v="Y"/>
    <s v="N"/>
    <n v="1042.5"/>
    <n v="6.6663256236291673E-3"/>
    <n v="9029.83"/>
  </r>
  <r>
    <x v="91"/>
    <s v="17417"/>
    <n v="17417"/>
    <s v="Northshore School District"/>
    <n v="3106"/>
    <x v="270"/>
    <s v="Y"/>
    <s v="Y"/>
    <s v="Y"/>
    <s v="Y"/>
    <s v="N"/>
    <n v="889.75"/>
    <n v="5.6895570490398568E-3"/>
    <n v="7706.76"/>
  </r>
  <r>
    <x v="91"/>
    <s v="17417"/>
    <n v="17417"/>
    <s v="Northshore School District"/>
    <n v="5481"/>
    <x v="271"/>
    <s v="Y"/>
    <s v="N"/>
    <s v="Y"/>
    <s v="Y"/>
    <s v="N"/>
    <n v="793.75"/>
    <n v="5.0756795815401932E-3"/>
    <n v="6875.23"/>
  </r>
  <r>
    <x v="91"/>
    <s v="17417"/>
    <n v="17417"/>
    <s v="Northshore School District"/>
    <n v="1814"/>
    <x v="272"/>
    <s v="N"/>
    <s v="N"/>
    <s v="Y"/>
    <s v="Y"/>
    <s v="N"/>
    <n v="12.25"/>
    <n v="7.8333322675738407E-5"/>
    <n v="106.11"/>
  </r>
  <r>
    <x v="91"/>
    <s v="17417"/>
    <n v="17417"/>
    <s v="Northshore School District"/>
    <n v="3811"/>
    <x v="273"/>
    <s v="N"/>
    <s v="N"/>
    <s v="N"/>
    <s v="Y"/>
    <s v="N"/>
    <n v="7.75"/>
    <n v="4.9557816386691647E-5"/>
    <n v="67.13"/>
  </r>
  <r>
    <x v="91"/>
    <s v="17417"/>
    <n v="17417"/>
    <s v="Northshore School District"/>
    <n v="3396"/>
    <x v="274"/>
    <s v="N"/>
    <s v="N"/>
    <s v="N"/>
    <s v="Y"/>
    <s v="N"/>
    <n v="3.75"/>
    <n v="2.3979588574205638E-5"/>
    <n v="32.479999999999997"/>
  </r>
  <r>
    <x v="91"/>
    <s v="17417"/>
    <n v="17417"/>
    <s v="Northshore School District"/>
    <n v="3287"/>
    <x v="275"/>
    <s v="N"/>
    <s v="N"/>
    <s v="Y"/>
    <s v="Y"/>
    <s v="N"/>
    <n v="3"/>
    <n v="1.9183670859364509E-5"/>
    <n v="25.99"/>
  </r>
  <r>
    <x v="91"/>
    <s v="17417"/>
    <n v="17417"/>
    <s v="Northshore School District"/>
    <n v="2493"/>
    <x v="276"/>
    <s v="N"/>
    <s v="N"/>
    <s v="N"/>
    <s v="Y"/>
    <s v="N"/>
    <n v="2"/>
    <n v="1.2789113906243006E-5"/>
    <n v="17.32"/>
  </r>
  <r>
    <x v="91"/>
    <s v="17417"/>
    <n v="17417"/>
    <s v="Northshore School District"/>
    <n v="3105"/>
    <x v="277"/>
    <s v="N"/>
    <s v="N"/>
    <s v="N"/>
    <s v="Y"/>
    <s v="N"/>
    <n v="2"/>
    <n v="1.2789113906243006E-5"/>
    <n v="17.32"/>
  </r>
  <r>
    <x v="91"/>
    <s v="17417"/>
    <n v="17417"/>
    <s v="Northshore School District"/>
    <n v="5331"/>
    <x v="278"/>
    <s v="N"/>
    <s v="N"/>
    <s v="N"/>
    <s v="Y"/>
    <s v="N"/>
    <n v="1.25"/>
    <n v="7.9931961914018793E-6"/>
    <n v="10.83"/>
  </r>
  <r>
    <x v="91"/>
    <s v="17417"/>
    <n v="17417"/>
    <s v="Northshore School District"/>
    <n v="1815"/>
    <x v="279"/>
    <s v="N"/>
    <s v="N"/>
    <s v="N"/>
    <s v="Y"/>
    <s v="N"/>
    <n v="1"/>
    <n v="6.3945569531215032E-6"/>
    <n v="8.66"/>
  </r>
  <r>
    <x v="91"/>
    <s v="17417"/>
    <n v="17417"/>
    <s v="Northshore School District"/>
    <n v="3345"/>
    <x v="280"/>
    <s v="N"/>
    <s v="Y"/>
    <s v="N"/>
    <s v="Y"/>
    <s v="N"/>
    <n v="1"/>
    <n v="6.3945569531215032E-6"/>
    <n v="8.66"/>
  </r>
  <r>
    <x v="91"/>
    <s v="17417"/>
    <n v="17417"/>
    <s v="Northshore School District"/>
    <n v="4306"/>
    <x v="281"/>
    <s v="N"/>
    <s v="N"/>
    <s v="Y"/>
    <s v="Y"/>
    <s v="N"/>
    <n v="1"/>
    <n v="6.3945569531215032E-6"/>
    <n v="8.66"/>
  </r>
  <r>
    <x v="91"/>
    <s v="17417"/>
    <n v="17417"/>
    <s v="Northshore School District"/>
    <n v="4379"/>
    <x v="282"/>
    <s v="Y"/>
    <s v="N"/>
    <s v="N"/>
    <s v="Y"/>
    <s v="N"/>
    <n v="1"/>
    <n v="6.3945569531215032E-6"/>
    <n v="8.66"/>
  </r>
  <r>
    <x v="92"/>
    <s v="17902"/>
    <n v="17902"/>
    <s v="Summit Public School: Sierra"/>
    <n v="5375"/>
    <x v="283"/>
    <s v="Y"/>
    <s v="N"/>
    <s v="N"/>
    <s v="Y"/>
    <s v="N"/>
    <n v="103"/>
    <n v="6.586393661715148E-4"/>
    <n v="892.16"/>
  </r>
  <r>
    <x v="93"/>
    <s v="17903"/>
    <n v="17903"/>
    <s v="Muckleshoot Indian Tribe"/>
    <n v="1986"/>
    <x v="284"/>
    <s v="N"/>
    <s v="N"/>
    <s v="N"/>
    <s v="Y"/>
    <s v="N"/>
    <n v="1.25"/>
    <n v="7.9931961914018793E-6"/>
    <n v="10.83"/>
  </r>
  <r>
    <x v="94"/>
    <s v="17905"/>
    <n v="17905"/>
    <s v="Summit Public School: Atlas"/>
    <n v="5469"/>
    <x v="285"/>
    <s v="N"/>
    <s v="N"/>
    <s v="N"/>
    <s v="Y"/>
    <s v="N"/>
    <n v="5.25"/>
    <n v="3.3571424003887889E-5"/>
    <n v="45.47"/>
  </r>
  <r>
    <x v="95"/>
    <s v="17906"/>
    <n v="17906"/>
    <s v="Excel Public Charter School"/>
    <n v="5377"/>
    <x v="286"/>
    <s v="Y"/>
    <s v="N"/>
    <s v="N"/>
    <s v="Y"/>
    <s v="N"/>
    <n v="3"/>
    <n v="1.9183670859364509E-5"/>
    <n v="25.99"/>
  </r>
  <r>
    <x v="96"/>
    <s v="17937"/>
    <n v="17937"/>
    <s v="Lake Washington Institute of Technology"/>
    <n v="5306"/>
    <x v="287"/>
    <s v="Y"/>
    <s v="N"/>
    <s v="N"/>
    <s v="Y"/>
    <s v="N"/>
    <n v="4"/>
    <n v="2.5578227812486013E-5"/>
    <n v="34.65"/>
  </r>
  <r>
    <x v="96"/>
    <s v="17937"/>
    <n v="17937"/>
    <s v="Lake Washington Institute of Technology"/>
    <n v="5953"/>
    <x v="288"/>
    <s v="N"/>
    <s v="N"/>
    <s v="Y"/>
    <s v="Y"/>
    <s v="N"/>
    <n v="3"/>
    <n v="1.9183670859364509E-5"/>
    <n v="25.99"/>
  </r>
  <r>
    <x v="97"/>
    <s v="18100"/>
    <n v="18100"/>
    <s v="Bremerton School District"/>
    <n v="3109"/>
    <x v="289"/>
    <s v="Y"/>
    <s v="N"/>
    <s v="N"/>
    <s v="Y"/>
    <s v="N"/>
    <n v="598.5"/>
    <n v="3.8271423364432196E-3"/>
    <n v="5184.03"/>
  </r>
  <r>
    <x v="97"/>
    <s v="18100"/>
    <n v="18100"/>
    <s v="Bremerton School District"/>
    <n v="4038"/>
    <x v="290"/>
    <s v="Y"/>
    <s v="N"/>
    <s v="N"/>
    <s v="Y"/>
    <s v="N"/>
    <n v="349.5"/>
    <n v="2.2348976551159654E-3"/>
    <n v="3027.27"/>
  </r>
  <r>
    <x v="97"/>
    <s v="18100"/>
    <n v="18100"/>
    <s v="Bremerton School District"/>
    <n v="1737"/>
    <x v="291"/>
    <s v="N"/>
    <s v="N"/>
    <s v="N"/>
    <s v="Y"/>
    <s v="N"/>
    <n v="15"/>
    <n v="9.5918354296822551E-5"/>
    <n v="129.93"/>
  </r>
  <r>
    <x v="97"/>
    <s v="18100"/>
    <n v="18100"/>
    <s v="Bremerton School District"/>
    <n v="5395"/>
    <x v="292"/>
    <s v="Y"/>
    <s v="N"/>
    <s v="N"/>
    <s v="Y"/>
    <s v="N"/>
    <n v="8.5"/>
    <n v="5.4353734101532776E-5"/>
    <n v="73.62"/>
  </r>
  <r>
    <x v="98"/>
    <s v="18303"/>
    <n v="18303"/>
    <s v="Bainbridge Island School District"/>
    <n v="2395"/>
    <x v="293"/>
    <s v="Y"/>
    <s v="N"/>
    <s v="N"/>
    <s v="Y"/>
    <s v="N"/>
    <n v="709.25"/>
    <n v="4.5353395190014262E-3"/>
    <n v="6143.32"/>
  </r>
  <r>
    <x v="98"/>
    <s v="18303"/>
    <n v="18303"/>
    <s v="Bainbridge Island School District"/>
    <n v="1935"/>
    <x v="294"/>
    <s v="Y"/>
    <s v="N"/>
    <s v="N"/>
    <s v="Y"/>
    <s v="N"/>
    <n v="54"/>
    <n v="3.4530607546856117E-4"/>
    <n v="467.73"/>
  </r>
  <r>
    <x v="98"/>
    <s v="18303"/>
    <n v="18303"/>
    <s v="Bainbridge Island School District"/>
    <n v="1939"/>
    <x v="295"/>
    <s v="N"/>
    <s v="N"/>
    <s v="N"/>
    <s v="Y"/>
    <s v="N"/>
    <n v="1"/>
    <n v="6.3945569531215032E-6"/>
    <n v="8.66"/>
  </r>
  <r>
    <x v="99"/>
    <s v="18400"/>
    <n v="18400"/>
    <s v="North Kitsap School District"/>
    <n v="3236"/>
    <x v="296"/>
    <s v="Y"/>
    <s v="N"/>
    <s v="N"/>
    <s v="Y"/>
    <s v="N"/>
    <n v="424.75"/>
    <n v="2.7160880658383584E-3"/>
    <n v="3679.06"/>
  </r>
  <r>
    <x v="99"/>
    <s v="18400"/>
    <n v="18400"/>
    <s v="North Kitsap School District"/>
    <n v="5085"/>
    <x v="297"/>
    <s v="Y"/>
    <s v="N"/>
    <s v="N"/>
    <s v="Y"/>
    <s v="N"/>
    <n v="260"/>
    <n v="1.6625848078115908E-3"/>
    <n v="2252.04"/>
  </r>
  <r>
    <x v="99"/>
    <s v="18400"/>
    <n v="18400"/>
    <s v="North Kitsap School District"/>
    <n v="1733"/>
    <x v="298"/>
    <s v="Y"/>
    <s v="N"/>
    <s v="N"/>
    <s v="Y"/>
    <s v="N"/>
    <n v="7.25"/>
    <n v="4.6360537910130897E-5"/>
    <n v="62.8"/>
  </r>
  <r>
    <x v="99"/>
    <s v="18400"/>
    <n v="18400"/>
    <s v="North Kitsap School District"/>
    <n v="1677"/>
    <x v="299"/>
    <s v="N"/>
    <s v="N"/>
    <s v="N"/>
    <s v="Y"/>
    <s v="N"/>
    <n v="1"/>
    <n v="6.3945569531215032E-6"/>
    <n v="8.66"/>
  </r>
  <r>
    <x v="100"/>
    <s v="18401"/>
    <n v="18401"/>
    <s v="Central Kitsap School District"/>
    <n v="2615"/>
    <x v="300"/>
    <s v="Y"/>
    <s v="N"/>
    <s v="N"/>
    <s v="Y"/>
    <s v="N"/>
    <n v="715.5"/>
    <n v="4.5753054999584358E-3"/>
    <n v="6197.45"/>
  </r>
  <r>
    <x v="100"/>
    <s v="18401"/>
    <n v="18401"/>
    <s v="Central Kitsap School District"/>
    <n v="4100"/>
    <x v="301"/>
    <s v="Y"/>
    <s v="N"/>
    <s v="N"/>
    <s v="Y"/>
    <s v="N"/>
    <n v="695.5"/>
    <n v="4.4474143608960051E-3"/>
    <n v="6024.22"/>
  </r>
  <r>
    <x v="100"/>
    <s v="18401"/>
    <n v="18401"/>
    <s v="Central Kitsap School District"/>
    <n v="4509"/>
    <x v="302"/>
    <s v="Y"/>
    <s v="N"/>
    <s v="N"/>
    <s v="Y"/>
    <s v="N"/>
    <n v="358.5"/>
    <n v="2.2924486676940588E-3"/>
    <n v="3105.22"/>
  </r>
  <r>
    <x v="100"/>
    <s v="18401"/>
    <n v="18401"/>
    <s v="Central Kitsap School District"/>
    <n v="5472"/>
    <x v="303"/>
    <s v="N"/>
    <s v="N"/>
    <s v="N"/>
    <s v="Y"/>
    <s v="N"/>
    <n v="89.75"/>
    <n v="5.7391148654265488E-4"/>
    <n v="777.39"/>
  </r>
  <r>
    <x v="101"/>
    <s v="18402"/>
    <n v="18402"/>
    <s v="South Kitsap School District"/>
    <n v="2272"/>
    <x v="304"/>
    <s v="Y"/>
    <s v="Y"/>
    <s v="N"/>
    <s v="Y"/>
    <s v="N"/>
    <n v="1016.25"/>
    <n v="6.4984685036097271E-3"/>
    <n v="8802.4599999999991"/>
  </r>
  <r>
    <x v="101"/>
    <s v="18402"/>
    <n v="18402"/>
    <s v="South Kitsap School District"/>
    <n v="3899"/>
    <x v="305"/>
    <s v="N"/>
    <s v="N"/>
    <s v="N"/>
    <s v="Y"/>
    <s v="N"/>
    <n v="26.75"/>
    <n v="1.7105439849600021E-4"/>
    <n v="231.7"/>
  </r>
  <r>
    <x v="101"/>
    <s v="18402"/>
    <n v="18402"/>
    <s v="South Kitsap School District"/>
    <n v="1718"/>
    <x v="306"/>
    <s v="Y"/>
    <s v="N"/>
    <s v="N"/>
    <s v="Y"/>
    <s v="N"/>
    <n v="22.5"/>
    <n v="1.4387753144523381E-4"/>
    <n v="194.89"/>
  </r>
  <r>
    <x v="102"/>
    <s v="18801"/>
    <n v="18801"/>
    <s v="ESD 114 acting as a school district"/>
    <n v="3481"/>
    <x v="307"/>
    <s v="Y"/>
    <s v="N"/>
    <s v="N"/>
    <s v="Y"/>
    <s v="N"/>
    <n v="19.25"/>
    <n v="1.2309522134758893E-4"/>
    <n v="166.74"/>
  </r>
  <r>
    <x v="102"/>
    <s v="18801"/>
    <n v="18801"/>
    <s v="ESD 114 acting as a school district"/>
    <n v="3143"/>
    <x v="308"/>
    <s v="Y"/>
    <s v="N"/>
    <s v="N"/>
    <s v="Y"/>
    <s v="N"/>
    <n v="10.5"/>
    <n v="6.7142848007775778E-5"/>
    <n v="90.95"/>
  </r>
  <r>
    <x v="103"/>
    <s v="18902"/>
    <n v="18902"/>
    <s v="Suquamish Tribal Education Department"/>
    <n v="5319"/>
    <x v="309"/>
    <s v="N"/>
    <s v="N"/>
    <s v="N"/>
    <s v="Y"/>
    <s v="N"/>
    <n v="1"/>
    <n v="6.3945569531215032E-6"/>
    <n v="8.66"/>
  </r>
  <r>
    <x v="104"/>
    <s v="19400"/>
    <n v="19400"/>
    <s v="Thorp School District"/>
    <n v="2514"/>
    <x v="310"/>
    <s v="N"/>
    <s v="N"/>
    <s v="N"/>
    <s v="Y"/>
    <s v="N"/>
    <n v="1.25"/>
    <n v="7.9931961914018793E-6"/>
    <n v="10.83"/>
  </r>
  <r>
    <x v="105"/>
    <s v="19401"/>
    <n v="19401"/>
    <s v="Ellensburg School District"/>
    <n v="2996"/>
    <x v="311"/>
    <s v="Y"/>
    <s v="N"/>
    <s v="N"/>
    <s v="Y"/>
    <s v="N"/>
    <n v="139.5"/>
    <n v="8.9204069496044962E-4"/>
    <n v="1208.31"/>
  </r>
  <r>
    <x v="105"/>
    <s v="19401"/>
    <n v="19401"/>
    <s v="Ellensburg School District"/>
    <n v="5097"/>
    <x v="312"/>
    <s v="N"/>
    <s v="N"/>
    <s v="N"/>
    <s v="Y"/>
    <s v="N"/>
    <n v="2"/>
    <n v="1.2789113906243006E-5"/>
    <n v="17.32"/>
  </r>
  <r>
    <x v="106"/>
    <s v="19403"/>
    <n v="19403"/>
    <s v="Kittitas School District"/>
    <n v="2766"/>
    <x v="313"/>
    <s v="N"/>
    <s v="N"/>
    <s v="N"/>
    <s v="Y"/>
    <s v="N"/>
    <n v="41.75"/>
    <n v="2.6697275279282274E-4"/>
    <n v="361.63"/>
  </r>
  <r>
    <x v="106"/>
    <s v="19403"/>
    <n v="19403"/>
    <s v="Kittitas School District"/>
    <n v="3213"/>
    <x v="314"/>
    <s v="N"/>
    <s v="N"/>
    <s v="N"/>
    <s v="Y"/>
    <s v="N"/>
    <n v="1"/>
    <n v="6.3945569531215032E-6"/>
    <n v="8.66"/>
  </r>
  <r>
    <x v="107"/>
    <s v="19404"/>
    <n v="19404"/>
    <s v="Cle Elum-Roslyn School District"/>
    <n v="2329"/>
    <x v="315"/>
    <s v="N"/>
    <s v="N"/>
    <s v="N"/>
    <s v="Y"/>
    <s v="N"/>
    <n v="66.25"/>
    <n v="4.2363939814429955E-4"/>
    <n v="573.84"/>
  </r>
  <r>
    <x v="107"/>
    <s v="19404"/>
    <n v="19404"/>
    <s v="Cle Elum-Roslyn School District"/>
    <n v="1987"/>
    <x v="316"/>
    <s v="N"/>
    <s v="N"/>
    <s v="N"/>
    <s v="Y"/>
    <s v="N"/>
    <n v="4.75"/>
    <n v="3.0374145527327138E-5"/>
    <n v="41.14"/>
  </r>
  <r>
    <x v="107"/>
    <s v="19404"/>
    <n v="19404"/>
    <s v="Cle Elum-Roslyn School District"/>
    <n v="2570"/>
    <x v="317"/>
    <s v="N"/>
    <s v="N"/>
    <s v="N"/>
    <s v="Y"/>
    <s v="N"/>
    <n v="1"/>
    <n v="6.3945569531215032E-6"/>
    <n v="8.66"/>
  </r>
  <r>
    <x v="108"/>
    <s v="20404"/>
    <n v="20404"/>
    <s v="Goldendale School District"/>
    <n v="2856"/>
    <x v="318"/>
    <s v="Y"/>
    <s v="N"/>
    <s v="N"/>
    <s v="Y"/>
    <s v="N"/>
    <n v="6.25"/>
    <n v="3.9965980957009396E-5"/>
    <n v="54.14"/>
  </r>
  <r>
    <x v="109"/>
    <s v="20405"/>
    <n v="20405"/>
    <s v="White Salmon Valley School District"/>
    <n v="2330"/>
    <x v="319"/>
    <s v="Y"/>
    <s v="N"/>
    <s v="N"/>
    <s v="Y"/>
    <s v="N"/>
    <n v="222.5"/>
    <n v="1.4227889220695344E-3"/>
    <n v="1927.23"/>
  </r>
  <r>
    <x v="109"/>
    <s v="20405"/>
    <n v="20405"/>
    <s v="White Salmon Valley School District"/>
    <n v="5077"/>
    <x v="320"/>
    <s v="N"/>
    <s v="N"/>
    <s v="N"/>
    <s v="Y"/>
    <s v="N"/>
    <n v="1"/>
    <n v="6.3945569531215032E-6"/>
    <n v="8.66"/>
  </r>
  <r>
    <x v="110"/>
    <s v="20406"/>
    <n v="20406"/>
    <s v="Lyle School District"/>
    <n v="3111"/>
    <x v="321"/>
    <s v="Y"/>
    <s v="N"/>
    <s v="N"/>
    <s v="Y"/>
    <s v="N"/>
    <n v="9"/>
    <n v="5.7551012578093527E-5"/>
    <n v="77.959999999999994"/>
  </r>
  <r>
    <x v="111"/>
    <s v="21014"/>
    <n v="21014"/>
    <s v="Napavine School District"/>
    <n v="2273"/>
    <x v="322"/>
    <s v="Y"/>
    <s v="N"/>
    <s v="N"/>
    <s v="Y"/>
    <s v="N"/>
    <n v="37.5"/>
    <n v="2.3979588574205636E-4"/>
    <n v="324.81"/>
  </r>
  <r>
    <x v="112"/>
    <s v="21206"/>
    <n v="21206"/>
    <s v="Mossyrock School District"/>
    <n v="3238"/>
    <x v="323"/>
    <s v="N"/>
    <s v="N"/>
    <s v="N"/>
    <s v="Y"/>
    <s v="N"/>
    <n v="3.75"/>
    <n v="2.3979588574205638E-5"/>
    <n v="32.479999999999997"/>
  </r>
  <r>
    <x v="113"/>
    <s v="21214"/>
    <n v="21214"/>
    <s v="Morton School District"/>
    <n v="3112"/>
    <x v="324"/>
    <s v="N"/>
    <s v="N"/>
    <s v="N"/>
    <s v="Y"/>
    <s v="N"/>
    <n v="107.25"/>
    <n v="6.8581623322228123E-4"/>
    <n v="928.97"/>
  </r>
  <r>
    <x v="114"/>
    <s v="21226"/>
    <n v="21226"/>
    <s v="Adna School District"/>
    <n v="2441"/>
    <x v="325"/>
    <s v="N"/>
    <s v="N"/>
    <s v="N"/>
    <s v="Y"/>
    <s v="N"/>
    <n v="6.25"/>
    <n v="3.9965980957009396E-5"/>
    <n v="54.14"/>
  </r>
  <r>
    <x v="115"/>
    <s v="21232"/>
    <n v="21232"/>
    <s v="Winlock School District"/>
    <n v="3597"/>
    <x v="326"/>
    <s v="N"/>
    <s v="N"/>
    <s v="Y"/>
    <s v="Y"/>
    <s v="N"/>
    <n v="88.25"/>
    <n v="5.6431965111297265E-4"/>
    <n v="764.4"/>
  </r>
  <r>
    <x v="116"/>
    <s v="21237"/>
    <n v="21237"/>
    <s v="Toledo School District"/>
    <n v="2616"/>
    <x v="327"/>
    <s v="N"/>
    <s v="N"/>
    <s v="N"/>
    <s v="Y"/>
    <s v="N"/>
    <n v="150"/>
    <n v="9.5918354296822546E-4"/>
    <n v="1299.26"/>
  </r>
  <r>
    <x v="116"/>
    <s v="21237"/>
    <n v="21237"/>
    <s v="Toledo School District"/>
    <n v="5190"/>
    <x v="328"/>
    <s v="N"/>
    <s v="N"/>
    <s v="N"/>
    <s v="Y"/>
    <s v="N"/>
    <n v="2.5"/>
    <n v="1.5986392382803759E-5"/>
    <n v="21.65"/>
  </r>
  <r>
    <x v="117"/>
    <s v="21300"/>
    <n v="21300"/>
    <s v="Onalaska School District"/>
    <n v="2331"/>
    <x v="329"/>
    <s v="Y"/>
    <s v="N"/>
    <s v="N"/>
    <s v="Y"/>
    <s v="N"/>
    <n v="19.25"/>
    <n v="1.2309522134758893E-4"/>
    <n v="166.74"/>
  </r>
  <r>
    <x v="118"/>
    <s v="21301"/>
    <n v="21301"/>
    <s v="Pe Ell School District"/>
    <n v="2858"/>
    <x v="330"/>
    <s v="N"/>
    <s v="N"/>
    <s v="N"/>
    <s v="Y"/>
    <s v="N"/>
    <n v="23.75"/>
    <n v="1.518707276366357E-4"/>
    <n v="205.72"/>
  </r>
  <r>
    <x v="119"/>
    <s v="21302"/>
    <n v="21302"/>
    <s v="Chehalis School District"/>
    <n v="2799"/>
    <x v="331"/>
    <s v="Y"/>
    <s v="N"/>
    <s v="Y"/>
    <s v="Y"/>
    <s v="N"/>
    <n v="226.5"/>
    <n v="1.4483671498820205E-3"/>
    <n v="1961.88"/>
  </r>
  <r>
    <x v="119"/>
    <s v="21302"/>
    <n v="21302"/>
    <s v="Chehalis School District"/>
    <n v="2027"/>
    <x v="332"/>
    <s v="N"/>
    <s v="N"/>
    <s v="N"/>
    <s v="Y"/>
    <s v="N"/>
    <n v="62"/>
    <n v="3.9646253109353318E-4"/>
    <n v="537.03"/>
  </r>
  <r>
    <x v="119"/>
    <s v="21302"/>
    <n v="21302"/>
    <s v="Chehalis School District"/>
    <n v="1559"/>
    <x v="333"/>
    <s v="N"/>
    <s v="N"/>
    <s v="N"/>
    <s v="Y"/>
    <s v="N"/>
    <n v="11.25"/>
    <n v="7.1938765722616907E-5"/>
    <n v="97.44"/>
  </r>
  <r>
    <x v="119"/>
    <s v="21302"/>
    <n v="21302"/>
    <s v="Chehalis School District"/>
    <n v="5369"/>
    <x v="334"/>
    <s v="N"/>
    <s v="N"/>
    <s v="N"/>
    <s v="Y"/>
    <s v="N"/>
    <n v="6.5"/>
    <n v="4.1564620195289768E-5"/>
    <n v="56.3"/>
  </r>
  <r>
    <x v="120"/>
    <s v="21303"/>
    <n v="21303"/>
    <s v="White Pass School District"/>
    <n v="2859"/>
    <x v="335"/>
    <s v="Y"/>
    <s v="N"/>
    <s v="N"/>
    <s v="Y"/>
    <s v="N"/>
    <n v="45.75"/>
    <n v="2.9255098060530874E-4"/>
    <n v="396.27"/>
  </r>
  <r>
    <x v="121"/>
    <s v="21401"/>
    <n v="21401"/>
    <s v="Centralia School District"/>
    <n v="2166"/>
    <x v="336"/>
    <s v="Y"/>
    <s v="N"/>
    <s v="N"/>
    <s v="Y"/>
    <s v="N"/>
    <n v="217.25"/>
    <n v="1.3892174980656466E-3"/>
    <n v="1881.76"/>
  </r>
  <r>
    <x v="121"/>
    <s v="21401"/>
    <n v="21401"/>
    <s v="Centralia School District"/>
    <n v="5359"/>
    <x v="337"/>
    <s v="N"/>
    <s v="N"/>
    <s v="N"/>
    <s v="Y"/>
    <s v="N"/>
    <n v="11"/>
    <n v="7.0340126484336535E-5"/>
    <n v="95.28"/>
  </r>
  <r>
    <x v="122"/>
    <s v="22009"/>
    <n v="22009"/>
    <s v="Reardan-Edwall School District"/>
    <n v="2478"/>
    <x v="338"/>
    <s v="Y"/>
    <s v="N"/>
    <s v="Y"/>
    <s v="Y"/>
    <s v="N"/>
    <n v="5.25"/>
    <n v="3.3571424003887889E-5"/>
    <n v="45.47"/>
  </r>
  <r>
    <x v="123"/>
    <s v="22105"/>
    <n v="22105"/>
    <s v="Odessa School District"/>
    <n v="2443"/>
    <x v="339"/>
    <s v="N"/>
    <s v="N"/>
    <s v="N"/>
    <s v="Y"/>
    <s v="N"/>
    <n v="1"/>
    <n v="6.3945569531215032E-6"/>
    <n v="8.66"/>
  </r>
  <r>
    <x v="124"/>
    <s v="22200"/>
    <n v="22200"/>
    <s v="Wilbur School District"/>
    <n v="3289"/>
    <x v="340"/>
    <s v="N"/>
    <s v="N"/>
    <s v="N"/>
    <s v="Y"/>
    <s v="N"/>
    <n v="1"/>
    <n v="6.3945569531215032E-6"/>
    <n v="8.66"/>
  </r>
  <r>
    <x v="125"/>
    <s v="22207"/>
    <n v="22207"/>
    <s v="Davenport School District"/>
    <n v="3173"/>
    <x v="341"/>
    <s v="Y"/>
    <s v="N"/>
    <s v="N"/>
    <s v="Y"/>
    <s v="N"/>
    <n v="40"/>
    <n v="2.5578227812486014E-4"/>
    <n v="346.47"/>
  </r>
  <r>
    <x v="126"/>
    <s v="23309"/>
    <n v="23309"/>
    <s v="Shelton School District"/>
    <n v="3241"/>
    <x v="342"/>
    <s v="Y"/>
    <s v="N"/>
    <s v="N"/>
    <s v="Y"/>
    <s v="N"/>
    <n v="486.5"/>
    <n v="3.1109519576936113E-3"/>
    <n v="4213.92"/>
  </r>
  <r>
    <x v="126"/>
    <s v="23309"/>
    <n v="23309"/>
    <s v="Shelton School District"/>
    <n v="4363"/>
    <x v="343"/>
    <s v="N"/>
    <s v="N"/>
    <s v="N"/>
    <s v="Y"/>
    <s v="N"/>
    <n v="293.75"/>
    <n v="1.8784011049794414E-3"/>
    <n v="2544.38"/>
  </r>
  <r>
    <x v="126"/>
    <s v="23309"/>
    <n v="23309"/>
    <s v="Shelton School District"/>
    <n v="4288"/>
    <x v="344"/>
    <s v="N"/>
    <s v="N"/>
    <s v="N"/>
    <s v="Y"/>
    <s v="N"/>
    <n v="166"/>
    <n v="1.0614964542181695E-3"/>
    <n v="1437.84"/>
  </r>
  <r>
    <x v="126"/>
    <s v="23309"/>
    <n v="23309"/>
    <s v="Shelton School District"/>
    <n v="1888"/>
    <x v="345"/>
    <s v="N"/>
    <s v="N"/>
    <s v="N"/>
    <s v="Y"/>
    <s v="N"/>
    <n v="2"/>
    <n v="1.2789113906243006E-5"/>
    <n v="17.32"/>
  </r>
  <r>
    <x v="127"/>
    <s v="23311"/>
    <n v="23311"/>
    <s v="Mary M Knight School District"/>
    <n v="5445"/>
    <x v="346"/>
    <s v="Y"/>
    <s v="N"/>
    <s v="N"/>
    <s v="Y"/>
    <s v="N"/>
    <n v="19.5"/>
    <n v="1.246938605858693E-4"/>
    <n v="168.9"/>
  </r>
  <r>
    <x v="127"/>
    <s v="23311"/>
    <n v="23311"/>
    <s v="Mary M Knight School District"/>
    <n v="5444"/>
    <x v="347"/>
    <s v="N"/>
    <s v="N"/>
    <s v="N"/>
    <s v="Y"/>
    <s v="N"/>
    <n v="1"/>
    <n v="6.3945569531215032E-6"/>
    <n v="8.66"/>
  </r>
  <r>
    <x v="128"/>
    <s v="23403"/>
    <n v="23403"/>
    <s v="North Mason School District"/>
    <n v="3175"/>
    <x v="348"/>
    <s v="Y"/>
    <s v="N"/>
    <s v="N"/>
    <s v="Y"/>
    <s v="N"/>
    <n v="365.75"/>
    <n v="2.3388092056041898E-3"/>
    <n v="3168.02"/>
  </r>
  <r>
    <x v="128"/>
    <s v="23403"/>
    <n v="23403"/>
    <s v="North Mason School District"/>
    <n v="1680"/>
    <x v="349"/>
    <s v="N"/>
    <s v="N"/>
    <s v="N"/>
    <s v="Y"/>
    <s v="N"/>
    <n v="7.25"/>
    <n v="4.6360537910130897E-5"/>
    <n v="62.8"/>
  </r>
  <r>
    <x v="128"/>
    <s v="23403"/>
    <n v="23403"/>
    <s v="North Mason School District"/>
    <n v="1861"/>
    <x v="350"/>
    <s v="N"/>
    <s v="N"/>
    <s v="N"/>
    <s v="Y"/>
    <s v="N"/>
    <n v="5.25"/>
    <n v="3.3571424003887889E-5"/>
    <n v="45.47"/>
  </r>
  <r>
    <x v="129"/>
    <s v="24019"/>
    <n v="24019"/>
    <s v="Omak School District"/>
    <n v="5197"/>
    <x v="351"/>
    <s v="Y"/>
    <s v="N"/>
    <s v="N"/>
    <s v="Y"/>
    <s v="N"/>
    <n v="460"/>
    <n v="2.9414961984358915E-3"/>
    <n v="3984.39"/>
  </r>
  <r>
    <x v="129"/>
    <s v="24019"/>
    <n v="24019"/>
    <s v="Omak School District"/>
    <n v="2031"/>
    <x v="352"/>
    <s v="Y"/>
    <s v="N"/>
    <s v="N"/>
    <s v="Y"/>
    <s v="N"/>
    <n v="114"/>
    <n v="7.2897949265585138E-4"/>
    <n v="987.43"/>
  </r>
  <r>
    <x v="129"/>
    <s v="24019"/>
    <n v="24019"/>
    <s v="Omak School District"/>
    <n v="4279"/>
    <x v="353"/>
    <s v="Y"/>
    <s v="N"/>
    <s v="N"/>
    <s v="Y"/>
    <s v="N"/>
    <n v="15"/>
    <n v="9.5918354296822551E-5"/>
    <n v="129.93"/>
  </r>
  <r>
    <x v="129"/>
    <s v="24019"/>
    <n v="24019"/>
    <s v="Omak School District"/>
    <n v="5196"/>
    <x v="354"/>
    <s v="N"/>
    <s v="N"/>
    <s v="N"/>
    <s v="Y"/>
    <s v="N"/>
    <n v="8"/>
    <n v="5.1156455624972026E-5"/>
    <n v="69.290000000000006"/>
  </r>
  <r>
    <x v="129"/>
    <s v="24019"/>
    <n v="24019"/>
    <s v="Omak School District"/>
    <n v="4278"/>
    <x v="355"/>
    <s v="N"/>
    <s v="N"/>
    <s v="N"/>
    <s v="Y"/>
    <s v="N"/>
    <n v="2.5"/>
    <n v="1.5986392382803759E-5"/>
    <n v="21.65"/>
  </r>
  <r>
    <x v="130"/>
    <s v="24105"/>
    <n v="24105"/>
    <s v="Okanogan School District"/>
    <n v="2246"/>
    <x v="356"/>
    <s v="N"/>
    <s v="N"/>
    <s v="N"/>
    <s v="Y"/>
    <s v="N"/>
    <n v="113.75"/>
    <n v="7.2738085341757101E-4"/>
    <n v="985.27"/>
  </r>
  <r>
    <x v="130"/>
    <s v="24105"/>
    <n v="24105"/>
    <s v="Okanogan School District"/>
    <n v="5151"/>
    <x v="357"/>
    <s v="N"/>
    <s v="N"/>
    <s v="N"/>
    <s v="Y"/>
    <s v="N"/>
    <n v="9.75"/>
    <n v="6.2346930292934649E-5"/>
    <n v="84.45"/>
  </r>
  <r>
    <x v="130"/>
    <s v="24105"/>
    <n v="24105"/>
    <s v="Okanogan School District"/>
    <n v="3193"/>
    <x v="358"/>
    <s v="N"/>
    <s v="N"/>
    <s v="N"/>
    <s v="Y"/>
    <s v="N"/>
    <n v="4.75"/>
    <n v="3.0374145527327138E-5"/>
    <n v="41.14"/>
  </r>
  <r>
    <x v="131"/>
    <s v="24111"/>
    <n v="24111"/>
    <s v="Brewster School District"/>
    <n v="2800"/>
    <x v="359"/>
    <s v="N"/>
    <s v="N"/>
    <s v="N"/>
    <s v="Y"/>
    <s v="N"/>
    <n v="186.25"/>
    <n v="1.19098623251888E-3"/>
    <n v="1613.24"/>
  </r>
  <r>
    <x v="131"/>
    <s v="24111"/>
    <n v="24111"/>
    <s v="Brewster School District"/>
    <n v="5272"/>
    <x v="360"/>
    <s v="N"/>
    <s v="N"/>
    <s v="N"/>
    <s v="Y"/>
    <s v="N"/>
    <n v="12.25"/>
    <n v="7.8333322675738407E-5"/>
    <n v="106.11"/>
  </r>
  <r>
    <x v="132"/>
    <s v="24122"/>
    <n v="24122"/>
    <s v="Pateros School District"/>
    <n v="2397"/>
    <x v="361"/>
    <s v="N"/>
    <s v="N"/>
    <s v="N"/>
    <s v="Y"/>
    <s v="N"/>
    <n v="23.25"/>
    <n v="1.4867344916007496E-4"/>
    <n v="201.38"/>
  </r>
  <r>
    <x v="133"/>
    <s v="24350"/>
    <n v="24350"/>
    <s v="Methow Valley School District"/>
    <n v="2146"/>
    <x v="362"/>
    <s v="Y"/>
    <s v="N"/>
    <s v="N"/>
    <s v="Y"/>
    <s v="N"/>
    <n v="41.5"/>
    <n v="2.6537411355454237E-4"/>
    <n v="359.46"/>
  </r>
  <r>
    <x v="133"/>
    <s v="24350"/>
    <n v="24350"/>
    <s v="Methow Valley School District"/>
    <n v="1621"/>
    <x v="363"/>
    <s v="Y"/>
    <s v="N"/>
    <s v="N"/>
    <s v="N"/>
    <s v="N"/>
    <n v="1.25"/>
    <n v="7.9931961914018793E-6"/>
    <n v="10.83"/>
  </r>
  <r>
    <x v="134"/>
    <s v="24404"/>
    <n v="24404"/>
    <s v="Tonasket School District"/>
    <n v="2679"/>
    <x v="364"/>
    <s v="Y"/>
    <s v="N"/>
    <s v="N"/>
    <s v="Y"/>
    <s v="N"/>
    <n v="232.75"/>
    <n v="1.4883331308390298E-3"/>
    <n v="2016.01"/>
  </r>
  <r>
    <x v="135"/>
    <s v="24410"/>
    <n v="24410"/>
    <s v="Oroville School District"/>
    <n v="2706"/>
    <x v="365"/>
    <s v="N"/>
    <s v="N"/>
    <s v="N"/>
    <s v="Y"/>
    <s v="N"/>
    <n v="52.5"/>
    <n v="3.3571424003887889E-4"/>
    <n v="454.74"/>
  </r>
  <r>
    <x v="136"/>
    <s v="25101"/>
    <n v="25101"/>
    <s v="Ocean Beach School District"/>
    <n v="4220"/>
    <x v="366"/>
    <s v="Y"/>
    <s v="N"/>
    <s v="N"/>
    <s v="Y"/>
    <s v="N"/>
    <n v="78.5"/>
    <n v="5.0197272082003793E-4"/>
    <n v="679.94"/>
  </r>
  <r>
    <x v="136"/>
    <s v="25101"/>
    <n v="25101"/>
    <s v="Ocean Beach School District"/>
    <n v="5454"/>
    <x v="367"/>
    <s v="N"/>
    <s v="N"/>
    <s v="N"/>
    <s v="Y"/>
    <s v="N"/>
    <n v="1.25"/>
    <n v="7.9931961914018793E-6"/>
    <n v="10.83"/>
  </r>
  <r>
    <x v="137"/>
    <s v="25116"/>
    <n v="25116"/>
    <s v="Raymond School District"/>
    <n v="2357"/>
    <x v="368"/>
    <s v="Y"/>
    <s v="N"/>
    <s v="N"/>
    <s v="Y"/>
    <s v="N"/>
    <n v="11"/>
    <n v="7.0340126484336535E-5"/>
    <n v="95.28"/>
  </r>
  <r>
    <x v="138"/>
    <s v="25118"/>
    <n v="25118"/>
    <s v="South Bend School District"/>
    <n v="2214"/>
    <x v="369"/>
    <s v="N"/>
    <s v="N"/>
    <s v="N"/>
    <s v="Y"/>
    <s v="N"/>
    <n v="46.75"/>
    <n v="2.9894553755843028E-4"/>
    <n v="404.93"/>
  </r>
  <r>
    <x v="138"/>
    <s v="25118"/>
    <n v="25118"/>
    <s v="South Bend School District"/>
    <n v="5243"/>
    <x v="370"/>
    <s v="N"/>
    <s v="N"/>
    <s v="N"/>
    <s v="Y"/>
    <s v="N"/>
    <n v="2.5"/>
    <n v="1.5986392382803759E-5"/>
    <n v="21.65"/>
  </r>
  <r>
    <x v="139"/>
    <s v="25155"/>
    <n v="25155"/>
    <s v="Naselle-Grays River Valley School District"/>
    <n v="3599"/>
    <x v="371"/>
    <s v="N"/>
    <s v="N"/>
    <s v="N"/>
    <s v="Y"/>
    <s v="N"/>
    <n v="12"/>
    <n v="7.6734683437458035E-5"/>
    <n v="103.94"/>
  </r>
  <r>
    <x v="140"/>
    <s v="25160"/>
    <n v="25160"/>
    <s v="Willapa Valley School District"/>
    <n v="2542"/>
    <x v="372"/>
    <s v="N"/>
    <s v="N"/>
    <s v="Y"/>
    <s v="Y"/>
    <s v="N"/>
    <n v="44"/>
    <n v="2.8136050593734614E-4"/>
    <n v="381.12"/>
  </r>
  <r>
    <x v="141"/>
    <s v="26056"/>
    <n v="26056"/>
    <s v="Newport School District"/>
    <n v="2518"/>
    <x v="373"/>
    <s v="Y"/>
    <s v="N"/>
    <s v="N"/>
    <s v="Y"/>
    <s v="N"/>
    <n v="62.5"/>
    <n v="3.9965980957009392E-4"/>
    <n v="541.36"/>
  </r>
  <r>
    <x v="141"/>
    <s v="26056"/>
    <n v="26056"/>
    <s v="Newport School District"/>
    <n v="5118"/>
    <x v="374"/>
    <s v="N"/>
    <s v="N"/>
    <s v="N"/>
    <s v="Y"/>
    <s v="N"/>
    <n v="1"/>
    <n v="6.3945569531215032E-6"/>
    <n v="8.66"/>
  </r>
  <r>
    <x v="142"/>
    <s v="26059"/>
    <n v="26059"/>
    <s v="Cusick School District"/>
    <n v="2423"/>
    <x v="375"/>
    <s v="N"/>
    <s v="N"/>
    <s v="Y"/>
    <s v="N"/>
    <s v="N"/>
    <n v="10"/>
    <n v="6.3945569531215034E-5"/>
    <n v="86.62"/>
  </r>
  <r>
    <x v="143"/>
    <s v="26070"/>
    <n v="26070"/>
    <s v="Selkirk School District"/>
    <n v="5226"/>
    <x v="376"/>
    <s v="Y"/>
    <s v="N"/>
    <s v="N"/>
    <s v="Y"/>
    <s v="N"/>
    <n v="49"/>
    <n v="3.1333329070295363E-4"/>
    <n v="424.42"/>
  </r>
  <r>
    <x v="144"/>
    <s v="27001"/>
    <n v="27001"/>
    <s v="Steilacoom Hist. School District"/>
    <n v="4131"/>
    <x v="377"/>
    <s v="Y"/>
    <s v="N"/>
    <s v="N"/>
    <s v="Y"/>
    <s v="N"/>
    <n v="815.75"/>
    <n v="5.2163598345088659E-3"/>
    <n v="7065.79"/>
  </r>
  <r>
    <x v="145"/>
    <s v="27003"/>
    <n v="27003"/>
    <s v="Puyallup School District"/>
    <n v="3645"/>
    <x v="378"/>
    <s v="Y"/>
    <s v="Y"/>
    <s v="N"/>
    <s v="Y"/>
    <s v="N"/>
    <n v="1113.25"/>
    <n v="7.1187405280625131E-3"/>
    <n v="9642.65"/>
  </r>
  <r>
    <x v="145"/>
    <s v="27003"/>
    <n v="27003"/>
    <s v="Puyallup School District"/>
    <n v="4540"/>
    <x v="379"/>
    <s v="Y"/>
    <s v="N"/>
    <s v="N"/>
    <s v="Y"/>
    <s v="N"/>
    <n v="1079"/>
    <n v="6.899726952418102E-3"/>
    <n v="9345.98"/>
  </r>
  <r>
    <x v="145"/>
    <s v="27003"/>
    <n v="27003"/>
    <s v="Puyallup School District"/>
    <n v="2125"/>
    <x v="380"/>
    <s v="Y"/>
    <s v="N"/>
    <s v="N"/>
    <s v="Y"/>
    <s v="N"/>
    <n v="1042.75"/>
    <n v="6.667924262867447E-3"/>
    <n v="9032"/>
  </r>
  <r>
    <x v="145"/>
    <s v="27003"/>
    <n v="27003"/>
    <s v="Puyallup School District"/>
    <n v="3052"/>
    <x v="381"/>
    <s v="Y"/>
    <s v="N"/>
    <s v="N"/>
    <s v="Y"/>
    <s v="N"/>
    <n v="235.5"/>
    <n v="1.5059181624601139E-3"/>
    <n v="2039.83"/>
  </r>
  <r>
    <x v="145"/>
    <s v="27003"/>
    <n v="27003"/>
    <s v="Puyallup School District"/>
    <n v="3447"/>
    <x v="382"/>
    <s v="N"/>
    <s v="N"/>
    <s v="N"/>
    <s v="Y"/>
    <s v="N"/>
    <n v="199.5"/>
    <n v="1.2757141121477399E-3"/>
    <n v="1728.01"/>
  </r>
  <r>
    <x v="145"/>
    <s v="27003"/>
    <n v="27003"/>
    <s v="Puyallup School District"/>
    <n v="4183"/>
    <x v="383"/>
    <s v="N"/>
    <s v="N"/>
    <s v="N"/>
    <s v="Y"/>
    <s v="N"/>
    <n v="186"/>
    <n v="1.1893875932805996E-3"/>
    <n v="1611.08"/>
  </r>
  <r>
    <x v="145"/>
    <s v="27003"/>
    <n v="27003"/>
    <s v="Puyallup School District"/>
    <n v="3750"/>
    <x v="384"/>
    <s v="Y"/>
    <s v="N"/>
    <s v="N"/>
    <s v="Y"/>
    <s v="N"/>
    <n v="177.25"/>
    <n v="1.1334352199407864E-3"/>
    <n v="1535.29"/>
  </r>
  <r>
    <x v="145"/>
    <s v="27003"/>
    <n v="27003"/>
    <s v="Puyallup School District"/>
    <n v="5142"/>
    <x v="385"/>
    <s v="Y"/>
    <s v="N"/>
    <s v="N"/>
    <s v="Y"/>
    <s v="N"/>
    <n v="177"/>
    <n v="1.131836580702506E-3"/>
    <n v="1533.12"/>
  </r>
  <r>
    <x v="145"/>
    <s v="27003"/>
    <n v="27003"/>
    <s v="Puyallup School District"/>
    <n v="2575"/>
    <x v="386"/>
    <s v="N"/>
    <s v="N"/>
    <s v="N"/>
    <s v="Y"/>
    <s v="N"/>
    <n v="114"/>
    <n v="7.2897949265585138E-4"/>
    <n v="987.43"/>
  </r>
  <r>
    <x v="145"/>
    <s v="27003"/>
    <n v="27003"/>
    <s v="Puyallup School District"/>
    <n v="4110"/>
    <x v="387"/>
    <s v="N"/>
    <s v="N"/>
    <s v="N"/>
    <s v="Y"/>
    <s v="N"/>
    <n v="99"/>
    <n v="6.3306113835902874E-4"/>
    <n v="857.51"/>
  </r>
  <r>
    <x v="145"/>
    <s v="27003"/>
    <n v="27003"/>
    <s v="Puyallup School District"/>
    <n v="1640"/>
    <x v="388"/>
    <s v="Y"/>
    <s v="N"/>
    <s v="N"/>
    <s v="Y"/>
    <s v="N"/>
    <n v="56.75"/>
    <n v="3.6289110708964532E-4"/>
    <n v="491.55"/>
  </r>
  <r>
    <x v="145"/>
    <s v="27003"/>
    <n v="27003"/>
    <s v="Puyallup School District"/>
    <n v="3972"/>
    <x v="389"/>
    <s v="N"/>
    <s v="N"/>
    <s v="N"/>
    <s v="Y"/>
    <s v="N"/>
    <n v="30.5"/>
    <n v="1.9503398707020585E-4"/>
    <n v="264.18"/>
  </r>
  <r>
    <x v="145"/>
    <s v="27003"/>
    <n v="27003"/>
    <s v="Puyallup School District"/>
    <n v="4443"/>
    <x v="390"/>
    <s v="N"/>
    <s v="N"/>
    <s v="N"/>
    <s v="Y"/>
    <s v="N"/>
    <n v="25.75"/>
    <n v="1.646598415428787E-4"/>
    <n v="223.04"/>
  </r>
  <r>
    <x v="145"/>
    <s v="27003"/>
    <n v="27003"/>
    <s v="Puyallup School District"/>
    <n v="5321"/>
    <x v="391"/>
    <s v="N"/>
    <s v="N"/>
    <s v="N"/>
    <s v="Y"/>
    <s v="N"/>
    <n v="3.25"/>
    <n v="2.0782310097644884E-5"/>
    <n v="28.15"/>
  </r>
  <r>
    <x v="146"/>
    <s v="27010"/>
    <n v="27010"/>
    <s v="Tacoma School District"/>
    <n v="2215"/>
    <x v="392"/>
    <s v="Y"/>
    <s v="Y"/>
    <s v="N"/>
    <s v="Y"/>
    <s v="N"/>
    <n v="1186.25"/>
    <n v="7.5855431856403826E-3"/>
    <n v="10274.950000000001"/>
  </r>
  <r>
    <x v="146"/>
    <s v="27010"/>
    <n v="27010"/>
    <s v="Tacoma School District"/>
    <n v="3398"/>
    <x v="393"/>
    <s v="Y"/>
    <s v="Y"/>
    <s v="Y"/>
    <s v="Y"/>
    <s v="N"/>
    <n v="958"/>
    <n v="6.1259855610903994E-3"/>
    <n v="8297.92"/>
  </r>
  <r>
    <x v="146"/>
    <s v="27010"/>
    <n v="27010"/>
    <s v="Tacoma School District"/>
    <n v="2084"/>
    <x v="394"/>
    <s v="Y"/>
    <s v="N"/>
    <s v="N"/>
    <s v="Y"/>
    <s v="N"/>
    <n v="904"/>
    <n v="5.7806794856218391E-3"/>
    <n v="7830.18"/>
  </r>
  <r>
    <x v="146"/>
    <s v="27010"/>
    <n v="27010"/>
    <s v="Tacoma School District"/>
    <n v="3246"/>
    <x v="395"/>
    <s v="Y"/>
    <s v="N"/>
    <s v="N"/>
    <s v="Y"/>
    <s v="N"/>
    <n v="896"/>
    <n v="5.7295230299968664E-3"/>
    <n v="7760.89"/>
  </r>
  <r>
    <x v="146"/>
    <s v="27010"/>
    <n v="27010"/>
    <s v="Tacoma School District"/>
    <n v="3880"/>
    <x v="396"/>
    <s v="Y"/>
    <s v="Y"/>
    <s v="Y"/>
    <s v="Y"/>
    <s v="N"/>
    <n v="551.5"/>
    <n v="3.5265981596465088E-3"/>
    <n v="4776.93"/>
  </r>
  <r>
    <x v="146"/>
    <s v="27010"/>
    <n v="27010"/>
    <s v="Tacoma School District"/>
    <n v="1860"/>
    <x v="397"/>
    <s v="Y"/>
    <s v="N"/>
    <s v="Y"/>
    <s v="Y"/>
    <s v="N"/>
    <n v="473.25"/>
    <n v="3.0262240780647514E-3"/>
    <n v="4099.1499999999996"/>
  </r>
  <r>
    <x v="146"/>
    <s v="27010"/>
    <n v="27010"/>
    <s v="Tacoma School District"/>
    <n v="5169"/>
    <x v="398"/>
    <s v="Y"/>
    <s v="N"/>
    <s v="Y"/>
    <s v="Y"/>
    <s v="N"/>
    <n v="433.75"/>
    <n v="2.7736390784164518E-3"/>
    <n v="3757.02"/>
  </r>
  <r>
    <x v="146"/>
    <s v="27010"/>
    <n v="27010"/>
    <s v="Tacoma School District"/>
    <n v="5458"/>
    <x v="399"/>
    <s v="Y"/>
    <s v="N"/>
    <s v="Y"/>
    <s v="Y"/>
    <s v="N"/>
    <n v="271.25"/>
    <n v="1.7345235735342077E-3"/>
    <n v="2349.4899999999998"/>
  </r>
  <r>
    <x v="146"/>
    <s v="27010"/>
    <n v="27010"/>
    <s v="Tacoma School District"/>
    <n v="4109"/>
    <x v="400"/>
    <s v="Y"/>
    <s v="N"/>
    <s v="N"/>
    <s v="Y"/>
    <s v="N"/>
    <n v="157.25"/>
    <n v="1.0055440808783562E-3"/>
    <n v="1362.05"/>
  </r>
  <r>
    <x v="146"/>
    <s v="27010"/>
    <n v="27010"/>
    <s v="Tacoma School District"/>
    <n v="2039"/>
    <x v="401"/>
    <s v="N"/>
    <s v="N"/>
    <s v="N"/>
    <s v="Y"/>
    <s v="N"/>
    <n v="28"/>
    <n v="1.7904759468740207E-4"/>
    <n v="242.53"/>
  </r>
  <r>
    <x v="146"/>
    <s v="27010"/>
    <n v="27010"/>
    <s v="Tacoma School District"/>
    <n v="5307"/>
    <x v="402"/>
    <s v="N"/>
    <s v="N"/>
    <s v="N"/>
    <s v="Y"/>
    <s v="N"/>
    <n v="18.75"/>
    <n v="1.1989794287102818E-4"/>
    <n v="162.41"/>
  </r>
  <r>
    <x v="146"/>
    <s v="27010"/>
    <n v="27010"/>
    <s v="Tacoma School District"/>
    <n v="1797"/>
    <x v="403"/>
    <s v="N"/>
    <s v="N"/>
    <s v="N"/>
    <s v="Y"/>
    <s v="N"/>
    <n v="4.5"/>
    <n v="2.8775506289046763E-5"/>
    <n v="38.979999999999997"/>
  </r>
  <r>
    <x v="146"/>
    <s v="27010"/>
    <n v="27010"/>
    <s v="Tacoma School District"/>
    <n v="1514"/>
    <x v="404"/>
    <s v="N"/>
    <s v="N"/>
    <s v="N"/>
    <s v="Y"/>
    <s v="N"/>
    <n v="4"/>
    <n v="2.5578227812486013E-5"/>
    <n v="34.65"/>
  </r>
  <r>
    <x v="146"/>
    <s v="27010"/>
    <n v="27010"/>
    <s v="Tacoma School District"/>
    <n v="4283"/>
    <x v="405"/>
    <s v="N"/>
    <s v="N"/>
    <s v="N"/>
    <s v="Y"/>
    <s v="N"/>
    <n v="3.5"/>
    <n v="2.2380949335925259E-5"/>
    <n v="30.32"/>
  </r>
  <r>
    <x v="146"/>
    <s v="27010"/>
    <n v="27010"/>
    <s v="Tacoma School District"/>
    <n v="5192"/>
    <x v="406"/>
    <s v="N"/>
    <s v="N"/>
    <s v="N"/>
    <s v="Y"/>
    <s v="N"/>
    <n v="2.5"/>
    <n v="1.5986392382803759E-5"/>
    <n v="21.65"/>
  </r>
  <r>
    <x v="146"/>
    <s v="27010"/>
    <n v="27010"/>
    <s v="Tacoma School District"/>
    <n v="1585"/>
    <x v="407"/>
    <s v="N"/>
    <s v="N"/>
    <s v="N"/>
    <s v="Y"/>
    <s v="N"/>
    <n v="1.25"/>
    <n v="7.9931961914018793E-6"/>
    <n v="10.83"/>
  </r>
  <r>
    <x v="147"/>
    <s v="27083"/>
    <n v="27083"/>
    <s v="University Place School District"/>
    <n v="3600"/>
    <x v="408"/>
    <s v="Y"/>
    <s v="N"/>
    <s v="N"/>
    <s v="Y"/>
    <s v="N"/>
    <n v="642.25"/>
    <n v="4.1069042031422849E-3"/>
    <n v="5562.98"/>
  </r>
  <r>
    <x v="147"/>
    <s v="27083"/>
    <n v="27083"/>
    <s v="University Place School District"/>
    <n v="3179"/>
    <x v="409"/>
    <s v="Y"/>
    <s v="N"/>
    <s v="N"/>
    <s v="Y"/>
    <s v="N"/>
    <n v="82.75"/>
    <n v="5.2914958787080436E-4"/>
    <n v="716.76"/>
  </r>
  <r>
    <x v="148"/>
    <s v="27320"/>
    <n v="27320"/>
    <s v="Sumner School District"/>
    <n v="3247"/>
    <x v="410"/>
    <s v="Y"/>
    <s v="Y"/>
    <s v="N"/>
    <s v="Y"/>
    <s v="N"/>
    <n v="852.75"/>
    <n v="5.4529584417743618E-3"/>
    <n v="7386.27"/>
  </r>
  <r>
    <x v="148"/>
    <s v="27320"/>
    <n v="27320"/>
    <s v="Sumner School District"/>
    <n v="4585"/>
    <x v="411"/>
    <s v="Y"/>
    <s v="N"/>
    <s v="N"/>
    <s v="Y"/>
    <s v="N"/>
    <n v="846.75"/>
    <n v="5.4145911000556329E-3"/>
    <n v="7334.3"/>
  </r>
  <r>
    <x v="149"/>
    <s v="27344"/>
    <n v="27344"/>
    <s v="Orting School District"/>
    <n v="2942"/>
    <x v="412"/>
    <s v="Y"/>
    <s v="N"/>
    <s v="N"/>
    <s v="Y"/>
    <s v="N"/>
    <n v="603.75"/>
    <n v="3.8607137604471076E-3"/>
    <n v="5229.51"/>
  </r>
  <r>
    <x v="150"/>
    <s v="27400"/>
    <n v="27400"/>
    <s v="Clover Park School District"/>
    <n v="3456"/>
    <x v="413"/>
    <s v="Y"/>
    <s v="N"/>
    <s v="N"/>
    <s v="Y"/>
    <s v="N"/>
    <n v="983.5"/>
    <n v="6.2890467633949978E-3"/>
    <n v="8518.7900000000009"/>
  </r>
  <r>
    <x v="150"/>
    <s v="27400"/>
    <n v="27400"/>
    <s v="Clover Park School District"/>
    <n v="2425"/>
    <x v="414"/>
    <s v="Y"/>
    <s v="Y"/>
    <s v="N"/>
    <s v="Y"/>
    <s v="N"/>
    <n v="751.5"/>
    <n v="4.8055095502708093E-3"/>
    <n v="6509.27"/>
  </r>
  <r>
    <x v="150"/>
    <s v="27400"/>
    <n v="27400"/>
    <s v="Clover Park School District"/>
    <n v="5027"/>
    <x v="415"/>
    <s v="Y"/>
    <s v="Y"/>
    <s v="N"/>
    <s v="Y"/>
    <s v="N"/>
    <n v="160.25"/>
    <n v="1.0247277517377209E-3"/>
    <n v="1388.04"/>
  </r>
  <r>
    <x v="150"/>
    <s v="27400"/>
    <n v="27400"/>
    <s v="Clover Park School District"/>
    <n v="5411"/>
    <x v="416"/>
    <s v="N"/>
    <s v="N"/>
    <s v="N"/>
    <s v="Y"/>
    <s v="N"/>
    <n v="16.75"/>
    <n v="1.0710882896478518E-4"/>
    <n v="145.08000000000001"/>
  </r>
  <r>
    <x v="150"/>
    <s v="27400"/>
    <n v="27400"/>
    <s v="Clover Park School District"/>
    <n v="5298"/>
    <x v="417"/>
    <s v="N"/>
    <s v="N"/>
    <s v="N"/>
    <s v="Y"/>
    <s v="N"/>
    <n v="1.25"/>
    <n v="7.9931961914018793E-6"/>
    <n v="10.83"/>
  </r>
  <r>
    <x v="150"/>
    <s v="27400"/>
    <n v="27400"/>
    <s v="Clover Park School District"/>
    <n v="1825"/>
    <x v="418"/>
    <s v="N"/>
    <s v="N"/>
    <s v="N"/>
    <s v="Y"/>
    <s v="N"/>
    <n v="1"/>
    <n v="6.3945569531215032E-6"/>
    <n v="8.66"/>
  </r>
  <r>
    <x v="150"/>
    <s v="27400"/>
    <n v="27400"/>
    <s v="Clover Park School District"/>
    <n v="2041"/>
    <x v="419"/>
    <s v="N"/>
    <s v="N"/>
    <s v="N"/>
    <s v="Y"/>
    <s v="N"/>
    <n v="1"/>
    <n v="6.3945569531215032E-6"/>
    <n v="8.66"/>
  </r>
  <r>
    <x v="151"/>
    <s v="27401"/>
    <n v="27401"/>
    <s v="Peninsula School District"/>
    <n v="2681"/>
    <x v="420"/>
    <s v="Y"/>
    <s v="N"/>
    <s v="N"/>
    <s v="Y"/>
    <s v="N"/>
    <n v="841"/>
    <n v="5.3778223975751837E-3"/>
    <n v="7284.5"/>
  </r>
  <r>
    <x v="151"/>
    <s v="27401"/>
    <n v="27401"/>
    <s v="Peninsula School District"/>
    <n v="4081"/>
    <x v="421"/>
    <s v="Y"/>
    <s v="N"/>
    <s v="N"/>
    <s v="Y"/>
    <s v="N"/>
    <n v="670.5"/>
    <n v="4.287550437067968E-3"/>
    <n v="5807.68"/>
  </r>
  <r>
    <x v="151"/>
    <s v="27401"/>
    <n v="27401"/>
    <s v="Peninsula School District"/>
    <n v="1516"/>
    <x v="422"/>
    <s v="Y"/>
    <s v="N"/>
    <s v="N"/>
    <s v="Y"/>
    <s v="N"/>
    <n v="56.75"/>
    <n v="3.6289110708964532E-4"/>
    <n v="491.55"/>
  </r>
  <r>
    <x v="152"/>
    <s v="27402"/>
    <n v="27402"/>
    <s v="Franklin Pierce School District"/>
    <n v="2876"/>
    <x v="423"/>
    <s v="Y"/>
    <s v="N"/>
    <s v="N"/>
    <s v="Y"/>
    <s v="N"/>
    <n v="965.25"/>
    <n v="6.1723460990005304E-3"/>
    <n v="8360.7099999999991"/>
  </r>
  <r>
    <x v="152"/>
    <s v="27402"/>
    <n v="27402"/>
    <s v="Franklin Pierce School District"/>
    <n v="3648"/>
    <x v="424"/>
    <s v="Y"/>
    <s v="Y"/>
    <s v="N"/>
    <s v="Y"/>
    <s v="N"/>
    <n v="590.5"/>
    <n v="3.7759858808182477E-3"/>
    <n v="5114.74"/>
  </r>
  <r>
    <x v="152"/>
    <s v="27402"/>
    <n v="27402"/>
    <s v="Franklin Pierce School District"/>
    <n v="4063"/>
    <x v="425"/>
    <s v="Y"/>
    <s v="N"/>
    <s v="N"/>
    <s v="Y"/>
    <s v="N"/>
    <n v="13.5"/>
    <n v="8.6326518867140293E-5"/>
    <n v="116.93"/>
  </r>
  <r>
    <x v="153"/>
    <s v="27403"/>
    <n v="27403"/>
    <s v="Bethel School District"/>
    <n v="5033"/>
    <x v="426"/>
    <s v="Y"/>
    <s v="N"/>
    <s v="N"/>
    <s v="Y"/>
    <s v="N"/>
    <n v="1270.75"/>
    <n v="8.1258832481791495E-3"/>
    <n v="11006.87"/>
  </r>
  <r>
    <x v="153"/>
    <s v="27403"/>
    <n v="27403"/>
    <s v="Bethel School District"/>
    <n v="2807"/>
    <x v="427"/>
    <s v="Y"/>
    <s v="N"/>
    <s v="N"/>
    <s v="Y"/>
    <s v="N"/>
    <n v="1138"/>
    <n v="7.2770058126522706E-3"/>
    <n v="9857.02"/>
  </r>
  <r>
    <x v="153"/>
    <s v="27403"/>
    <n v="27403"/>
    <s v="Bethel School District"/>
    <n v="4158"/>
    <x v="428"/>
    <s v="Y"/>
    <s v="N"/>
    <s v="Y"/>
    <s v="Y"/>
    <s v="N"/>
    <n v="898.5"/>
    <n v="5.7455094223796705E-3"/>
    <n v="7782.55"/>
  </r>
  <r>
    <x v="153"/>
    <s v="27403"/>
    <n v="27403"/>
    <s v="Bethel School District"/>
    <n v="5961"/>
    <x v="429"/>
    <s v="Y"/>
    <s v="N"/>
    <s v="N"/>
    <s v="Y"/>
    <s v="N"/>
    <n v="513.25"/>
    <n v="3.2820063561896113E-3"/>
    <n v="4445.62"/>
  </r>
  <r>
    <x v="153"/>
    <s v="27403"/>
    <n v="27403"/>
    <s v="Bethel School District"/>
    <n v="1510"/>
    <x v="430"/>
    <s v="Y"/>
    <s v="N"/>
    <s v="N"/>
    <s v="Y"/>
    <s v="N"/>
    <n v="66"/>
    <n v="4.2204075890601918E-4"/>
    <n v="571.66999999999996"/>
  </r>
  <r>
    <x v="153"/>
    <s v="27403"/>
    <n v="27403"/>
    <s v="Bethel School District"/>
    <n v="5372"/>
    <x v="431"/>
    <s v="N"/>
    <s v="N"/>
    <s v="N"/>
    <s v="Y"/>
    <s v="N"/>
    <n v="10.25"/>
    <n v="6.5544208769495406E-5"/>
    <n v="88.78"/>
  </r>
  <r>
    <x v="153"/>
    <s v="27403"/>
    <n v="27403"/>
    <s v="Bethel School District"/>
    <n v="3751"/>
    <x v="432"/>
    <s v="N"/>
    <s v="N"/>
    <s v="N"/>
    <s v="Y"/>
    <s v="N"/>
    <n v="8"/>
    <n v="5.1156455624972026E-5"/>
    <n v="69.290000000000006"/>
  </r>
  <r>
    <x v="153"/>
    <s v="27403"/>
    <n v="27403"/>
    <s v="Bethel School District"/>
    <n v="4407"/>
    <x v="433"/>
    <s v="N"/>
    <s v="N"/>
    <s v="N"/>
    <s v="Y"/>
    <s v="N"/>
    <n v="3"/>
    <n v="1.9183670859364509E-5"/>
    <n v="25.99"/>
  </r>
  <r>
    <x v="153"/>
    <s v="27403"/>
    <n v="27403"/>
    <s v="Bethel School District"/>
    <n v="3250"/>
    <x v="434"/>
    <s v="N"/>
    <s v="N"/>
    <s v="N"/>
    <s v="Y"/>
    <s v="N"/>
    <n v="1"/>
    <n v="6.3945569531215032E-6"/>
    <n v="8.66"/>
  </r>
  <r>
    <x v="154"/>
    <s v="27404"/>
    <n v="27404"/>
    <s v="Eatonville School District"/>
    <n v="2206"/>
    <x v="435"/>
    <s v="Y"/>
    <s v="N"/>
    <s v="N"/>
    <s v="Y"/>
    <s v="N"/>
    <n v="470.75"/>
    <n v="3.0102376856819477E-3"/>
    <n v="4077.5"/>
  </r>
  <r>
    <x v="154"/>
    <s v="27404"/>
    <n v="27404"/>
    <s v="Eatonville School District"/>
    <n v="5332"/>
    <x v="436"/>
    <s v="N"/>
    <s v="N"/>
    <s v="N"/>
    <s v="Y"/>
    <s v="N"/>
    <n v="2.25"/>
    <n v="1.4387753144523382E-5"/>
    <n v="19.489999999999998"/>
  </r>
  <r>
    <x v="155"/>
    <s v="27416"/>
    <n v="27416"/>
    <s v="White River School District"/>
    <n v="4569"/>
    <x v="437"/>
    <s v="Y"/>
    <s v="N"/>
    <s v="N"/>
    <s v="Y"/>
    <s v="N"/>
    <n v="1024.25"/>
    <n v="6.549624959234699E-3"/>
    <n v="8871.76"/>
  </r>
  <r>
    <x v="155"/>
    <s v="27416"/>
    <n v="27416"/>
    <s v="White River School District"/>
    <n v="5338"/>
    <x v="438"/>
    <s v="N"/>
    <s v="N"/>
    <s v="N"/>
    <s v="Y"/>
    <s v="N"/>
    <n v="2.25"/>
    <n v="1.4387753144523382E-5"/>
    <n v="19.489999999999998"/>
  </r>
  <r>
    <x v="156"/>
    <s v="27417"/>
    <n v="27417"/>
    <s v="Fife School District"/>
    <n v="2773"/>
    <x v="439"/>
    <s v="Y"/>
    <s v="Y"/>
    <s v="N"/>
    <s v="Y"/>
    <s v="N"/>
    <n v="623.25"/>
    <n v="3.9854076210329766E-3"/>
    <n v="5398.41"/>
  </r>
  <r>
    <x v="156"/>
    <s v="27417"/>
    <n v="27417"/>
    <s v="Fife School District"/>
    <n v="4582"/>
    <x v="440"/>
    <s v="Y"/>
    <s v="N"/>
    <s v="N"/>
    <s v="Y"/>
    <s v="N"/>
    <n v="307.75"/>
    <n v="1.9679249023231427E-3"/>
    <n v="2665.64"/>
  </r>
  <r>
    <x v="157"/>
    <s v="27905"/>
    <n v="27905"/>
    <s v="Summit Public School: Olympus"/>
    <n v="5376"/>
    <x v="441"/>
    <s v="Y"/>
    <s v="N"/>
    <s v="N"/>
    <s v="Y"/>
    <s v="N"/>
    <n v="8.75"/>
    <n v="5.5952373339813148E-5"/>
    <n v="75.790000000000006"/>
  </r>
  <r>
    <x v="158"/>
    <s v="27931"/>
    <n v="27931"/>
    <s v="Bates Technical College"/>
    <n v="5950"/>
    <x v="442"/>
    <s v="Y"/>
    <s v="Y"/>
    <s v="N"/>
    <s v="Y"/>
    <s v="N"/>
    <n v="15"/>
    <n v="9.5918354296822551E-5"/>
    <n v="129.93"/>
  </r>
  <r>
    <x v="159"/>
    <s v="27932"/>
    <n v="27932"/>
    <s v="Clover Park Technical College"/>
    <n v="5951"/>
    <x v="443"/>
    <s v="Y"/>
    <s v="N"/>
    <s v="N"/>
    <s v="Y"/>
    <s v="N"/>
    <n v="13"/>
    <n v="8.3129240390579536E-5"/>
    <n v="112.6"/>
  </r>
  <r>
    <x v="160"/>
    <s v="28137"/>
    <n v="28137"/>
    <s v="Orcas Island School District"/>
    <n v="1892"/>
    <x v="444"/>
    <s v="Y"/>
    <s v="N"/>
    <s v="N"/>
    <s v="Y"/>
    <s v="N"/>
    <n v="5.25"/>
    <n v="3.3571424003887889E-5"/>
    <n v="45.47"/>
  </r>
  <r>
    <x v="160"/>
    <s v="28137"/>
    <n v="28137"/>
    <s v="Orcas Island School District"/>
    <n v="2750"/>
    <x v="445"/>
    <s v="Y"/>
    <s v="Y"/>
    <s v="N"/>
    <s v="N"/>
    <s v="N"/>
    <n v="3.25"/>
    <n v="2.0782310097644884E-5"/>
    <n v="28.15"/>
  </r>
  <r>
    <x v="161"/>
    <s v="28144"/>
    <n v="28144"/>
    <s v="Lopez School District"/>
    <n v="2632"/>
    <x v="446"/>
    <s v="Y"/>
    <s v="N"/>
    <s v="N"/>
    <s v="N"/>
    <s v="N"/>
    <n v="1"/>
    <n v="6.3945569531215032E-6"/>
    <n v="8.66"/>
  </r>
  <r>
    <x v="162"/>
    <s v="28149"/>
    <n v="28149"/>
    <s v="San Juan Island School District"/>
    <n v="2879"/>
    <x v="447"/>
    <s v="Y"/>
    <s v="N"/>
    <s v="N"/>
    <s v="N"/>
    <s v="N"/>
    <n v="56.5"/>
    <n v="3.6129246785136495E-4"/>
    <n v="489.39"/>
  </r>
  <r>
    <x v="162"/>
    <s v="28149"/>
    <n v="28149"/>
    <s v="San Juan Island School District"/>
    <n v="1963"/>
    <x v="448"/>
    <s v="Y"/>
    <s v="N"/>
    <s v="N"/>
    <s v="N"/>
    <s v="N"/>
    <n v="5"/>
    <n v="3.1972784765607517E-5"/>
    <n v="43.31"/>
  </r>
  <r>
    <x v="163"/>
    <s v="29011"/>
    <n v="29011"/>
    <s v="Concrete School District"/>
    <n v="2810"/>
    <x v="449"/>
    <s v="N"/>
    <s v="N"/>
    <s v="N"/>
    <s v="Y"/>
    <s v="N"/>
    <n v="7.5"/>
    <n v="4.7959177148411276E-5"/>
    <n v="64.959999999999994"/>
  </r>
  <r>
    <x v="164"/>
    <s v="29100"/>
    <n v="29100"/>
    <s v="Burlington-Edison School District"/>
    <n v="2362"/>
    <x v="450"/>
    <s v="Y"/>
    <s v="N"/>
    <s v="Y"/>
    <s v="Y"/>
    <s v="N"/>
    <n v="743.5"/>
    <n v="4.7543530946458374E-3"/>
    <n v="6439.98"/>
  </r>
  <r>
    <x v="164"/>
    <s v="29100"/>
    <n v="29100"/>
    <s v="Burlington-Edison School District"/>
    <n v="1928"/>
    <x v="451"/>
    <s v="Y"/>
    <s v="N"/>
    <s v="N"/>
    <s v="Y"/>
    <s v="N"/>
    <n v="22.25"/>
    <n v="1.4227889220695344E-4"/>
    <n v="192.72"/>
  </r>
  <r>
    <x v="165"/>
    <s v="29101"/>
    <n v="29101"/>
    <s v="Sedro-Woolley School District"/>
    <n v="2150"/>
    <x v="452"/>
    <s v="Y"/>
    <s v="N"/>
    <s v="Y"/>
    <s v="Y"/>
    <s v="N"/>
    <n v="785.25"/>
    <n v="5.0213258474386601E-3"/>
    <n v="6801.61"/>
  </r>
  <r>
    <x v="165"/>
    <s v="29101"/>
    <n v="29101"/>
    <s v="Sedro-Woolley School District"/>
    <n v="1537"/>
    <x v="453"/>
    <s v="N"/>
    <s v="N"/>
    <s v="Y"/>
    <s v="Y"/>
    <s v="N"/>
    <n v="38.5"/>
    <n v="2.4619044269517785E-4"/>
    <n v="333.48"/>
  </r>
  <r>
    <x v="166"/>
    <s v="29103"/>
    <n v="29103"/>
    <s v="Anacortes School District"/>
    <n v="2467"/>
    <x v="454"/>
    <s v="Y"/>
    <s v="N"/>
    <s v="N"/>
    <s v="Y"/>
    <s v="N"/>
    <n v="615.75"/>
    <n v="3.937448443884565E-3"/>
    <n v="5333.45"/>
  </r>
  <r>
    <x v="166"/>
    <s v="29103"/>
    <n v="29103"/>
    <s v="Anacortes School District"/>
    <n v="5176"/>
    <x v="455"/>
    <s v="N"/>
    <s v="N"/>
    <s v="N"/>
    <s v="Y"/>
    <s v="N"/>
    <n v="16.75"/>
    <n v="1.0710882896478518E-4"/>
    <n v="145.08000000000001"/>
  </r>
  <r>
    <x v="167"/>
    <s v="29311"/>
    <n v="29311"/>
    <s v="La Conner School District"/>
    <n v="2276"/>
    <x v="456"/>
    <s v="Y"/>
    <s v="N"/>
    <s v="Y"/>
    <s v="Y"/>
    <s v="N"/>
    <n v="12.75"/>
    <n v="8.1530601152299164E-5"/>
    <n v="110.44"/>
  </r>
  <r>
    <x v="168"/>
    <s v="29320"/>
    <n v="29320"/>
    <s v="Mount Vernon School District"/>
    <n v="2295"/>
    <x v="457"/>
    <s v="Y"/>
    <s v="N"/>
    <s v="Y"/>
    <s v="Y"/>
    <s v="N"/>
    <n v="890"/>
    <n v="5.6911556882781374E-3"/>
    <n v="7708.92"/>
  </r>
  <r>
    <x v="168"/>
    <s v="29320"/>
    <n v="29320"/>
    <s v="Mount Vernon School District"/>
    <n v="5960"/>
    <x v="458"/>
    <s v="Y"/>
    <s v="N"/>
    <s v="Y"/>
    <s v="Y"/>
    <s v="N"/>
    <n v="266"/>
    <n v="1.7009521495303197E-3"/>
    <n v="2304.0100000000002"/>
  </r>
  <r>
    <x v="168"/>
    <s v="29320"/>
    <n v="29320"/>
    <s v="Mount Vernon School District"/>
    <n v="5449"/>
    <x v="459"/>
    <s v="N"/>
    <s v="N"/>
    <s v="N"/>
    <s v="Y"/>
    <s v="N"/>
    <n v="3.5"/>
    <n v="2.2380949335925259E-5"/>
    <n v="30.32"/>
  </r>
  <r>
    <x v="168"/>
    <s v="29320"/>
    <n v="29320"/>
    <s v="Mount Vernon School District"/>
    <n v="3829"/>
    <x v="460"/>
    <s v="N"/>
    <s v="N"/>
    <s v="N"/>
    <s v="Y"/>
    <s v="N"/>
    <n v="1.25"/>
    <n v="7.9931961914018793E-6"/>
    <n v="10.83"/>
  </r>
  <r>
    <x v="168"/>
    <s v="29320"/>
    <n v="29320"/>
    <s v="Mount Vernon School District"/>
    <n v="1992"/>
    <x v="461"/>
    <s v="N"/>
    <s v="N"/>
    <s v="N"/>
    <s v="Y"/>
    <s v="N"/>
    <n v="1"/>
    <n v="6.3945569531215032E-6"/>
    <n v="8.66"/>
  </r>
  <r>
    <x v="169"/>
    <s v="29801"/>
    <n v="29801"/>
    <s v="ESD 189 acting as a school district"/>
    <n v="2601"/>
    <x v="462"/>
    <s v="N"/>
    <s v="N"/>
    <s v="N"/>
    <s v="Y"/>
    <s v="N"/>
    <n v="8"/>
    <n v="5.1156455624972026E-5"/>
    <n v="69.290000000000006"/>
  </r>
  <r>
    <x v="169"/>
    <s v="29801"/>
    <n v="29801"/>
    <s v="ESD 189 acting as a school district"/>
    <n v="3363"/>
    <x v="463"/>
    <s v="N"/>
    <s v="N"/>
    <s v="N"/>
    <s v="Y"/>
    <s v="N"/>
    <n v="2"/>
    <n v="1.2789113906243006E-5"/>
    <n v="17.32"/>
  </r>
  <r>
    <x v="169"/>
    <s v="29801"/>
    <n v="29801"/>
    <s v="ESD 189 acting as a school district"/>
    <n v="3420"/>
    <x v="464"/>
    <s v="N"/>
    <s v="N"/>
    <s v="N"/>
    <s v="Y"/>
    <s v="N"/>
    <n v="1"/>
    <n v="6.3945569531215032E-6"/>
    <n v="8.66"/>
  </r>
  <r>
    <x v="170"/>
    <s v="30303"/>
    <n v="30303"/>
    <s v="Stevenson-Carson School District"/>
    <n v="3119"/>
    <x v="465"/>
    <s v="Y"/>
    <s v="N"/>
    <s v="N"/>
    <s v="Y"/>
    <s v="N"/>
    <n v="5.25"/>
    <n v="3.3571424003887889E-5"/>
    <n v="45.47"/>
  </r>
  <r>
    <x v="171"/>
    <s v="31002"/>
    <n v="31002"/>
    <s v="Everett School District"/>
    <n v="4438"/>
    <x v="466"/>
    <s v="Y"/>
    <s v="N"/>
    <s v="Y"/>
    <s v="Y"/>
    <s v="N"/>
    <n v="935.75"/>
    <n v="5.9837066688834461E-3"/>
    <n v="8105.19"/>
  </r>
  <r>
    <x v="171"/>
    <s v="31002"/>
    <n v="31002"/>
    <s v="Everett School District"/>
    <n v="3407"/>
    <x v="26"/>
    <s v="Y"/>
    <s v="N"/>
    <s v="Y"/>
    <s v="Y"/>
    <s v="N"/>
    <n v="722.75"/>
    <n v="4.6216660378685659E-3"/>
    <n v="6260.25"/>
  </r>
  <r>
    <x v="171"/>
    <s v="31002"/>
    <n v="31002"/>
    <s v="Everett School District"/>
    <n v="2126"/>
    <x v="467"/>
    <s v="Y"/>
    <s v="N"/>
    <s v="Y"/>
    <s v="Y"/>
    <s v="N"/>
    <n v="669.25"/>
    <n v="4.2795572408765659E-3"/>
    <n v="5796.85"/>
  </r>
  <r>
    <x v="171"/>
    <s v="31002"/>
    <n v="31002"/>
    <s v="Everett School District"/>
    <n v="4137"/>
    <x v="468"/>
    <s v="Y"/>
    <s v="N"/>
    <s v="Y"/>
    <s v="Y"/>
    <s v="N"/>
    <n v="170.25"/>
    <n v="1.0886733212689358E-3"/>
    <n v="1474.66"/>
  </r>
  <r>
    <x v="171"/>
    <s v="31002"/>
    <n v="31002"/>
    <s v="Everett School District"/>
    <n v="5330"/>
    <x v="469"/>
    <s v="N"/>
    <s v="N"/>
    <s v="N"/>
    <s v="Y"/>
    <s v="N"/>
    <n v="45.25"/>
    <n v="2.89353702128748E-4"/>
    <n v="391.94"/>
  </r>
  <r>
    <x v="171"/>
    <s v="31002"/>
    <n v="31002"/>
    <s v="Everett School District"/>
    <n v="3752"/>
    <x v="470"/>
    <s v="N"/>
    <s v="N"/>
    <s v="N"/>
    <s v="Y"/>
    <s v="N"/>
    <n v="2.25"/>
    <n v="1.4387753144523382E-5"/>
    <n v="19.489999999999998"/>
  </r>
  <r>
    <x v="171"/>
    <s v="31002"/>
    <n v="31002"/>
    <s v="Everett School District"/>
    <n v="1907"/>
    <x v="471"/>
    <s v="N"/>
    <s v="N"/>
    <s v="N"/>
    <s v="Y"/>
    <s v="N"/>
    <n v="1"/>
    <n v="6.3945569531215032E-6"/>
    <n v="8.66"/>
  </r>
  <r>
    <x v="172"/>
    <s v="31004"/>
    <n v="31004"/>
    <s v="Lake Stevens School District"/>
    <n v="2426"/>
    <x v="472"/>
    <s v="Y"/>
    <s v="N"/>
    <s v="Y"/>
    <s v="Y"/>
    <s v="N"/>
    <n v="862.5"/>
    <n v="5.5153053720672961E-3"/>
    <n v="7470.72"/>
  </r>
  <r>
    <x v="172"/>
    <s v="31004"/>
    <n v="31004"/>
    <s v="Lake Stevens School District"/>
    <n v="5099"/>
    <x v="473"/>
    <s v="N"/>
    <s v="N"/>
    <s v="N"/>
    <s v="Y"/>
    <s v="N"/>
    <n v="264"/>
    <n v="1.6881630356240767E-3"/>
    <n v="2286.69"/>
  </r>
  <r>
    <x v="172"/>
    <s v="31004"/>
    <n v="31004"/>
    <s v="Lake Stevens School District"/>
    <n v="1753"/>
    <x v="474"/>
    <s v="N"/>
    <s v="N"/>
    <s v="N"/>
    <s v="Y"/>
    <s v="N"/>
    <n v="1.25"/>
    <n v="7.9931961914018793E-6"/>
    <n v="10.83"/>
  </r>
  <r>
    <x v="172"/>
    <s v="31004"/>
    <n v="31004"/>
    <s v="Lake Stevens School District"/>
    <n v="5442"/>
    <x v="475"/>
    <s v="N"/>
    <s v="N"/>
    <s v="N"/>
    <s v="Y"/>
    <s v="N"/>
    <n v="1"/>
    <n v="6.3945569531215032E-6"/>
    <n v="8.66"/>
  </r>
  <r>
    <x v="173"/>
    <s v="31006"/>
    <n v="31006"/>
    <s v="Mukilteo School District"/>
    <n v="4433"/>
    <x v="476"/>
    <s v="Y"/>
    <s v="N"/>
    <s v="Y"/>
    <s v="Y"/>
    <s v="N"/>
    <n v="755.75"/>
    <n v="4.8326864173215758E-3"/>
    <n v="6546.09"/>
  </r>
  <r>
    <x v="173"/>
    <s v="31006"/>
    <n v="31006"/>
    <s v="Mukilteo School District"/>
    <n v="3688"/>
    <x v="477"/>
    <s v="Y"/>
    <s v="Y"/>
    <s v="Y"/>
    <s v="Y"/>
    <s v="N"/>
    <n v="627"/>
    <n v="4.009387209607182E-3"/>
    <n v="5430.89"/>
  </r>
  <r>
    <x v="173"/>
    <s v="31006"/>
    <n v="31006"/>
    <s v="Mukilteo School District"/>
    <n v="4019"/>
    <x v="478"/>
    <s v="Y"/>
    <s v="Y"/>
    <s v="Y"/>
    <s v="Y"/>
    <s v="N"/>
    <n v="551.75"/>
    <n v="3.5281967988847894E-3"/>
    <n v="4779.1000000000004"/>
  </r>
  <r>
    <x v="173"/>
    <s v="31006"/>
    <n v="31006"/>
    <s v="Mukilteo School District"/>
    <n v="4247"/>
    <x v="479"/>
    <s v="Y"/>
    <s v="N"/>
    <s v="N"/>
    <s v="Y"/>
    <s v="N"/>
    <n v="65.75"/>
    <n v="4.2044211966773881E-4"/>
    <n v="569.51"/>
  </r>
  <r>
    <x v="173"/>
    <s v="31006"/>
    <n v="31006"/>
    <s v="Mukilteo School District"/>
    <n v="5498"/>
    <x v="480"/>
    <s v="N"/>
    <s v="N"/>
    <s v="N"/>
    <s v="Y"/>
    <s v="N"/>
    <n v="2"/>
    <n v="1.2789113906243006E-5"/>
    <n v="17.32"/>
  </r>
  <r>
    <x v="174"/>
    <s v="31015"/>
    <n v="31015"/>
    <s v="Edmonds School District"/>
    <n v="3464"/>
    <x v="481"/>
    <s v="Y"/>
    <s v="Y"/>
    <s v="Y"/>
    <s v="Y"/>
    <s v="N"/>
    <n v="943.75"/>
    <n v="6.034863124508418E-3"/>
    <n v="8174.49"/>
  </r>
  <r>
    <x v="174"/>
    <s v="31015"/>
    <n v="31015"/>
    <s v="Edmonds School District"/>
    <n v="3123"/>
    <x v="482"/>
    <s v="Y"/>
    <s v="Y"/>
    <s v="Y"/>
    <s v="Y"/>
    <s v="N"/>
    <n v="886.75"/>
    <n v="5.6703733781804924E-3"/>
    <n v="7680.77"/>
  </r>
  <r>
    <x v="174"/>
    <s v="31015"/>
    <n v="31015"/>
    <s v="Edmonds School District"/>
    <n v="3755"/>
    <x v="483"/>
    <s v="Y"/>
    <s v="N"/>
    <s v="Y"/>
    <s v="Y"/>
    <s v="N"/>
    <n v="886.25"/>
    <n v="5.6671760997039321E-3"/>
    <n v="7676.44"/>
  </r>
  <r>
    <x v="174"/>
    <s v="31015"/>
    <n v="31015"/>
    <s v="Edmonds School District"/>
    <n v="3303"/>
    <x v="484"/>
    <s v="Y"/>
    <s v="N"/>
    <s v="Y"/>
    <s v="Y"/>
    <s v="N"/>
    <n v="820.25"/>
    <n v="5.2451353407979131E-3"/>
    <n v="7104.77"/>
  </r>
  <r>
    <x v="174"/>
    <s v="31015"/>
    <n v="31015"/>
    <s v="Edmonds School District"/>
    <n v="1519"/>
    <x v="485"/>
    <s v="Y"/>
    <s v="Y"/>
    <s v="Y"/>
    <s v="Y"/>
    <s v="N"/>
    <n v="316.75"/>
    <n v="2.025475914901236E-3"/>
    <n v="2743.6"/>
  </r>
  <r>
    <x v="174"/>
    <s v="31015"/>
    <n v="31015"/>
    <s v="Edmonds School District"/>
    <n v="3854"/>
    <x v="486"/>
    <s v="N"/>
    <s v="Y"/>
    <s v="Y"/>
    <s v="Y"/>
    <s v="N"/>
    <n v="15.5"/>
    <n v="9.9115632773383295E-5"/>
    <n v="134.26"/>
  </r>
  <r>
    <x v="174"/>
    <s v="31015"/>
    <n v="31015"/>
    <s v="Edmonds School District"/>
    <n v="5358"/>
    <x v="487"/>
    <s v="N"/>
    <s v="Y"/>
    <s v="N"/>
    <s v="Y"/>
    <s v="N"/>
    <n v="9.75"/>
    <n v="6.2346930292934649E-5"/>
    <n v="84.45"/>
  </r>
  <r>
    <x v="174"/>
    <s v="31015"/>
    <n v="31015"/>
    <s v="Edmonds School District"/>
    <n v="1966"/>
    <x v="488"/>
    <s v="N"/>
    <s v="N"/>
    <s v="N"/>
    <s v="Y"/>
    <s v="N"/>
    <n v="5.25"/>
    <n v="3.3571424003887889E-5"/>
    <n v="45.47"/>
  </r>
  <r>
    <x v="175"/>
    <s v="31016"/>
    <n v="31016"/>
    <s v="Arlington School District"/>
    <n v="2523"/>
    <x v="489"/>
    <s v="Y"/>
    <s v="N"/>
    <s v="Y"/>
    <s v="Y"/>
    <s v="N"/>
    <n v="533.5"/>
    <n v="3.4114961344903216E-3"/>
    <n v="4621.0200000000004"/>
  </r>
  <r>
    <x v="175"/>
    <s v="31016"/>
    <n v="31016"/>
    <s v="Arlington School District"/>
    <n v="4287"/>
    <x v="490"/>
    <s v="Y"/>
    <s v="N"/>
    <s v="Y"/>
    <s v="Y"/>
    <s v="N"/>
    <n v="59.75"/>
    <n v="3.8207477794900978E-4"/>
    <n v="517.54"/>
  </r>
  <r>
    <x v="175"/>
    <s v="31016"/>
    <n v="31016"/>
    <s v="Arlington School District"/>
    <n v="5495"/>
    <x v="491"/>
    <s v="N"/>
    <s v="N"/>
    <s v="N"/>
    <s v="Y"/>
    <s v="N"/>
    <n v="3.25"/>
    <n v="2.0782310097644884E-5"/>
    <n v="28.15"/>
  </r>
  <r>
    <x v="175"/>
    <s v="31016"/>
    <n v="31016"/>
    <s v="Arlington School District"/>
    <n v="1714"/>
    <x v="492"/>
    <s v="N"/>
    <s v="N"/>
    <s v="N"/>
    <s v="Y"/>
    <s v="N"/>
    <n v="1"/>
    <n v="6.3945569531215032E-6"/>
    <n v="8.66"/>
  </r>
  <r>
    <x v="176"/>
    <s v="31025"/>
    <n v="31025"/>
    <s v="Marysville School District"/>
    <n v="5213"/>
    <x v="493"/>
    <s v="Y"/>
    <s v="N"/>
    <s v="Y"/>
    <s v="Y"/>
    <s v="N"/>
    <n v="213.25"/>
    <n v="1.3636392702531606E-3"/>
    <n v="1847.11"/>
  </r>
  <r>
    <x v="176"/>
    <s v="31025"/>
    <n v="31025"/>
    <s v="Marysville School District"/>
    <n v="5478"/>
    <x v="494"/>
    <s v="Y"/>
    <s v="N"/>
    <s v="Y"/>
    <s v="Y"/>
    <s v="N"/>
    <n v="205.5"/>
    <n v="1.3140814538664689E-3"/>
    <n v="1779.98"/>
  </r>
  <r>
    <x v="176"/>
    <s v="31025"/>
    <n v="31025"/>
    <s v="Marysville School District"/>
    <n v="1927"/>
    <x v="12"/>
    <s v="Y"/>
    <s v="N"/>
    <s v="N"/>
    <s v="Y"/>
    <s v="N"/>
    <n v="52.25"/>
    <n v="3.3411560080059852E-4"/>
    <n v="452.57"/>
  </r>
  <r>
    <x v="176"/>
    <s v="31025"/>
    <n v="31025"/>
    <s v="Marysville School District"/>
    <n v="4233"/>
    <x v="495"/>
    <s v="N"/>
    <s v="N"/>
    <s v="N"/>
    <s v="Y"/>
    <s v="N"/>
    <n v="18.25"/>
    <n v="1.1670066439446742E-4"/>
    <n v="158.08000000000001"/>
  </r>
  <r>
    <x v="176"/>
    <s v="31025"/>
    <n v="31025"/>
    <s v="Marysville School District"/>
    <n v="1910"/>
    <x v="496"/>
    <s v="N"/>
    <s v="N"/>
    <s v="N"/>
    <s v="Y"/>
    <s v="N"/>
    <n v="3.25"/>
    <n v="2.0782310097644884E-5"/>
    <n v="28.15"/>
  </r>
  <r>
    <x v="176"/>
    <s v="31025"/>
    <n v="31025"/>
    <s v="Marysville School District"/>
    <n v="5402"/>
    <x v="497"/>
    <s v="N"/>
    <s v="N"/>
    <s v="N"/>
    <s v="Y"/>
    <s v="N"/>
    <n v="2"/>
    <n v="1.2789113906243006E-5"/>
    <n v="17.32"/>
  </r>
  <r>
    <x v="177"/>
    <s v="31103"/>
    <n v="31103"/>
    <s v="Monroe School District"/>
    <n v="4528"/>
    <x v="498"/>
    <s v="Y"/>
    <s v="N"/>
    <s v="Y"/>
    <s v="Y"/>
    <s v="N"/>
    <n v="476"/>
    <n v="3.0438091096858353E-3"/>
    <n v="4122.97"/>
  </r>
  <r>
    <x v="177"/>
    <s v="31103"/>
    <n v="31103"/>
    <s v="Monroe School District"/>
    <n v="1777"/>
    <x v="499"/>
    <s v="N"/>
    <s v="N"/>
    <s v="Y"/>
    <s v="Y"/>
    <s v="N"/>
    <n v="14"/>
    <n v="8.9523797343701037E-5"/>
    <n v="121.26"/>
  </r>
  <r>
    <x v="177"/>
    <s v="31103"/>
    <n v="31103"/>
    <s v="Monroe School District"/>
    <n v="5154"/>
    <x v="500"/>
    <s v="N"/>
    <s v="Y"/>
    <s v="N"/>
    <s v="Y"/>
    <s v="N"/>
    <n v="10.5"/>
    <n v="6.7142848007775778E-5"/>
    <n v="90.95"/>
  </r>
  <r>
    <x v="177"/>
    <s v="31103"/>
    <n v="31103"/>
    <s v="Monroe School District"/>
    <n v="1806"/>
    <x v="501"/>
    <s v="N"/>
    <s v="N"/>
    <s v="N"/>
    <s v="Y"/>
    <s v="N"/>
    <n v="3"/>
    <n v="1.9183670859364509E-5"/>
    <n v="25.99"/>
  </r>
  <r>
    <x v="177"/>
    <s v="31103"/>
    <n v="31103"/>
    <s v="Monroe School District"/>
    <n v="1883"/>
    <x v="502"/>
    <s v="N"/>
    <s v="N"/>
    <s v="N"/>
    <s v="Y"/>
    <s v="N"/>
    <n v="2"/>
    <n v="1.2789113906243006E-5"/>
    <n v="17.32"/>
  </r>
  <r>
    <x v="178"/>
    <s v="31201"/>
    <n v="31201"/>
    <s v="Snohomish School District"/>
    <n v="5128"/>
    <x v="503"/>
    <s v="Y"/>
    <s v="N"/>
    <s v="Y"/>
    <s v="Y"/>
    <s v="N"/>
    <n v="1099"/>
    <n v="7.0276180914805317E-3"/>
    <n v="9519.2199999999993"/>
  </r>
  <r>
    <x v="178"/>
    <s v="31201"/>
    <n v="31201"/>
    <s v="Snohomish School District"/>
    <n v="2428"/>
    <x v="504"/>
    <s v="Y"/>
    <s v="N"/>
    <s v="Y"/>
    <s v="Y"/>
    <s v="N"/>
    <n v="823.75"/>
    <n v="5.2675162901338378E-3"/>
    <n v="7135.08"/>
  </r>
  <r>
    <x v="178"/>
    <s v="31201"/>
    <n v="31201"/>
    <s v="Snohomish School District"/>
    <n v="4265"/>
    <x v="505"/>
    <s v="Y"/>
    <s v="N"/>
    <s v="Y"/>
    <s v="Y"/>
    <s v="N"/>
    <n v="97.25"/>
    <n v="6.2187066369106614E-4"/>
    <n v="842.35"/>
  </r>
  <r>
    <x v="178"/>
    <s v="31201"/>
    <n v="31201"/>
    <s v="Snohomish School District"/>
    <n v="3981"/>
    <x v="506"/>
    <s v="N"/>
    <s v="N"/>
    <s v="N"/>
    <s v="Y"/>
    <s v="N"/>
    <n v="3"/>
    <n v="1.9183670859364509E-5"/>
    <n v="25.99"/>
  </r>
  <r>
    <x v="178"/>
    <s v="31201"/>
    <n v="31201"/>
    <s v="Snohomish School District"/>
    <n v="1730"/>
    <x v="507"/>
    <s v="N"/>
    <s v="N"/>
    <s v="N"/>
    <s v="Y"/>
    <s v="N"/>
    <n v="2"/>
    <n v="1.2789113906243006E-5"/>
    <n v="17.32"/>
  </r>
  <r>
    <x v="179"/>
    <s v="31306"/>
    <n v="31306"/>
    <s v="Lakewood School District"/>
    <n v="4204"/>
    <x v="508"/>
    <s v="N"/>
    <s v="N"/>
    <s v="Y"/>
    <s v="Y"/>
    <s v="N"/>
    <n v="353.25"/>
    <n v="2.2588772436901708E-3"/>
    <n v="3059.75"/>
  </r>
  <r>
    <x v="179"/>
    <s v="31306"/>
    <n v="31306"/>
    <s v="Lakewood School District"/>
    <n v="3893"/>
    <x v="509"/>
    <s v="N"/>
    <s v="N"/>
    <s v="N"/>
    <s v="Y"/>
    <s v="N"/>
    <n v="1"/>
    <n v="6.3945569531215032E-6"/>
    <n v="8.66"/>
  </r>
  <r>
    <x v="180"/>
    <s v="31311"/>
    <n v="31311"/>
    <s v="Sultan School District"/>
    <n v="4274"/>
    <x v="510"/>
    <s v="Y"/>
    <s v="N"/>
    <s v="Y"/>
    <s v="Y"/>
    <s v="N"/>
    <n v="284"/>
    <n v="1.8160541746865069E-3"/>
    <n v="2459.9299999999998"/>
  </r>
  <r>
    <x v="180"/>
    <s v="31311"/>
    <n v="31311"/>
    <s v="Sultan School District"/>
    <n v="5114"/>
    <x v="511"/>
    <s v="N"/>
    <s v="N"/>
    <s v="N"/>
    <s v="Y"/>
    <s v="N"/>
    <n v="7.25"/>
    <n v="4.6360537910130897E-5"/>
    <n v="62.8"/>
  </r>
  <r>
    <x v="180"/>
    <s v="31311"/>
    <n v="31311"/>
    <s v="Sultan School District"/>
    <n v="5152"/>
    <x v="512"/>
    <s v="N"/>
    <s v="N"/>
    <s v="N"/>
    <s v="Y"/>
    <s v="N"/>
    <n v="1"/>
    <n v="6.3945569531215032E-6"/>
    <n v="8.66"/>
  </r>
  <r>
    <x v="180"/>
    <s v="31311"/>
    <n v="31311"/>
    <s v="Sultan School District"/>
    <n v="2105"/>
    <x v="513"/>
    <s v="N"/>
    <s v="N"/>
    <s v="N"/>
    <s v="Y"/>
    <s v="N"/>
    <n v="1"/>
    <n v="6.3945569531215032E-6"/>
    <n v="8.66"/>
  </r>
  <r>
    <x v="181"/>
    <s v="31330"/>
    <n v="31330"/>
    <s v="Darrington School District"/>
    <n v="3188"/>
    <x v="514"/>
    <s v="N"/>
    <s v="N"/>
    <s v="Y"/>
    <s v="Y"/>
    <s v="N"/>
    <n v="8.5"/>
    <n v="5.4353734101532776E-5"/>
    <n v="73.62"/>
  </r>
  <r>
    <x v="182"/>
    <s v="31332"/>
    <n v="31332"/>
    <s v="Granite Falls School District"/>
    <n v="2580"/>
    <x v="515"/>
    <s v="Y"/>
    <s v="N"/>
    <s v="Y"/>
    <s v="Y"/>
    <s v="N"/>
    <n v="383.25"/>
    <n v="2.4507139522838158E-3"/>
    <n v="3319.6"/>
  </r>
  <r>
    <x v="182"/>
    <s v="31332"/>
    <n v="31332"/>
    <s v="Granite Falls School District"/>
    <n v="5171"/>
    <x v="516"/>
    <s v="N"/>
    <s v="N"/>
    <s v="N"/>
    <s v="Y"/>
    <s v="N"/>
    <n v="5.5"/>
    <n v="3.5170063242168267E-5"/>
    <n v="47.64"/>
  </r>
  <r>
    <x v="183"/>
    <s v="31401"/>
    <n v="31401"/>
    <s v="Stanwood-Camano School District"/>
    <n v="2581"/>
    <x v="517"/>
    <s v="Y"/>
    <s v="N"/>
    <s v="Y"/>
    <s v="Y"/>
    <s v="N"/>
    <n v="472"/>
    <n v="3.0182308818733493E-3"/>
    <n v="4088.33"/>
  </r>
  <r>
    <x v="183"/>
    <s v="31401"/>
    <n v="31401"/>
    <s v="Stanwood-Camano School District"/>
    <n v="1707"/>
    <x v="518"/>
    <s v="N"/>
    <s v="N"/>
    <s v="Y"/>
    <s v="Y"/>
    <s v="N"/>
    <n v="28.5"/>
    <n v="1.8224487316396284E-4"/>
    <n v="246.86"/>
  </r>
  <r>
    <x v="183"/>
    <s v="31401"/>
    <n v="31401"/>
    <s v="Stanwood-Camano School District"/>
    <n v="5004"/>
    <x v="519"/>
    <s v="N"/>
    <s v="N"/>
    <s v="Y"/>
    <s v="Y"/>
    <s v="N"/>
    <n v="3"/>
    <n v="1.9183670859364509E-5"/>
    <n v="25.99"/>
  </r>
  <r>
    <x v="184"/>
    <s v="32081"/>
    <n v="32081"/>
    <s v="Spokane School District"/>
    <n v="2172"/>
    <x v="520"/>
    <s v="Y"/>
    <s v="N"/>
    <s v="N"/>
    <s v="Y"/>
    <s v="N"/>
    <n v="733"/>
    <n v="4.6872102466380614E-3"/>
    <n v="6349.03"/>
  </r>
  <r>
    <x v="184"/>
    <s v="32081"/>
    <n v="32081"/>
    <s v="Spokane School District"/>
    <n v="3412"/>
    <x v="521"/>
    <s v="Y"/>
    <s v="N"/>
    <s v="N"/>
    <s v="Y"/>
    <s v="N"/>
    <n v="710.25"/>
    <n v="4.5417340759545477E-3"/>
    <n v="6151.98"/>
  </r>
  <r>
    <x v="184"/>
    <s v="32081"/>
    <n v="32081"/>
    <s v="Spokane School District"/>
    <n v="4191"/>
    <x v="522"/>
    <s v="Y"/>
    <s v="N"/>
    <s v="Y"/>
    <s v="Y"/>
    <s v="N"/>
    <n v="617.25"/>
    <n v="3.9470402793142477E-3"/>
    <n v="5346.44"/>
  </r>
  <r>
    <x v="184"/>
    <s v="32081"/>
    <n v="32081"/>
    <s v="Spokane School District"/>
    <n v="2106"/>
    <x v="523"/>
    <s v="Y"/>
    <s v="N"/>
    <s v="N"/>
    <s v="Y"/>
    <s v="N"/>
    <n v="493.75"/>
    <n v="3.1573124956037423E-3"/>
    <n v="4276.72"/>
  </r>
  <r>
    <x v="184"/>
    <s v="32081"/>
    <n v="32081"/>
    <s v="Spokane School District"/>
    <n v="2479"/>
    <x v="524"/>
    <s v="Y"/>
    <s v="N"/>
    <s v="Y"/>
    <s v="Y"/>
    <s v="N"/>
    <n v="459.25"/>
    <n v="2.9367002807210501E-3"/>
    <n v="3977.89"/>
  </r>
  <r>
    <x v="184"/>
    <s v="32081"/>
    <n v="32081"/>
    <s v="Spokane School District"/>
    <n v="3189"/>
    <x v="525"/>
    <s v="Y"/>
    <s v="N"/>
    <s v="N"/>
    <s v="Y"/>
    <s v="N"/>
    <n v="430.25"/>
    <n v="2.7512581290805266E-3"/>
    <n v="3726.7"/>
  </r>
  <r>
    <x v="184"/>
    <s v="32081"/>
    <n v="32081"/>
    <s v="Spokane School District"/>
    <n v="5250"/>
    <x v="526"/>
    <s v="Y"/>
    <s v="N"/>
    <s v="N"/>
    <s v="Y"/>
    <s v="N"/>
    <n v="116.25"/>
    <n v="7.4336724580037472E-4"/>
    <n v="1006.92"/>
  </r>
  <r>
    <x v="184"/>
    <s v="32081"/>
    <n v="32081"/>
    <s v="Spokane School District"/>
    <n v="3008"/>
    <x v="527"/>
    <s v="N"/>
    <s v="N"/>
    <s v="N"/>
    <s v="Y"/>
    <s v="N"/>
    <n v="29"/>
    <n v="1.8544215164052359E-4"/>
    <n v="251.19"/>
  </r>
  <r>
    <x v="184"/>
    <s v="32081"/>
    <n v="32081"/>
    <s v="Spokane School District"/>
    <n v="2401"/>
    <x v="528"/>
    <s v="Y"/>
    <s v="N"/>
    <s v="N"/>
    <s v="Y"/>
    <s v="N"/>
    <n v="27"/>
    <n v="1.7265303773428059E-4"/>
    <n v="233.87"/>
  </r>
  <r>
    <x v="184"/>
    <s v="32081"/>
    <n v="32081"/>
    <s v="Spokane School District"/>
    <n v="1698"/>
    <x v="529"/>
    <s v="N"/>
    <s v="N"/>
    <s v="N"/>
    <s v="Y"/>
    <s v="N"/>
    <n v="13.75"/>
    <n v="8.7925158105420665E-5"/>
    <n v="119.1"/>
  </r>
  <r>
    <x v="184"/>
    <s v="32081"/>
    <n v="32081"/>
    <s v="Spokane School District"/>
    <n v="5301"/>
    <x v="530"/>
    <s v="Y"/>
    <s v="N"/>
    <s v="N"/>
    <s v="Y"/>
    <s v="N"/>
    <n v="8.75"/>
    <n v="5.5952373339813148E-5"/>
    <n v="75.790000000000006"/>
  </r>
  <r>
    <x v="184"/>
    <s v="32081"/>
    <n v="32081"/>
    <s v="Spokane School District"/>
    <n v="1603"/>
    <x v="531"/>
    <s v="N"/>
    <s v="N"/>
    <s v="N"/>
    <s v="Y"/>
    <s v="N"/>
    <n v="8.25"/>
    <n v="5.2755094863252398E-5"/>
    <n v="71.459999999999994"/>
  </r>
  <r>
    <x v="184"/>
    <s v="32081"/>
    <n v="32081"/>
    <s v="Spokane School District"/>
    <n v="1533"/>
    <x v="532"/>
    <s v="N"/>
    <s v="N"/>
    <s v="N"/>
    <s v="Y"/>
    <s v="N"/>
    <n v="6"/>
    <n v="3.8367341718729018E-5"/>
    <n v="51.97"/>
  </r>
  <r>
    <x v="184"/>
    <s v="32081"/>
    <n v="32081"/>
    <s v="Spokane School District"/>
    <n v="1767"/>
    <x v="533"/>
    <s v="N"/>
    <s v="N"/>
    <s v="N"/>
    <s v="Y"/>
    <s v="N"/>
    <n v="5.75"/>
    <n v="3.6768702480448639E-5"/>
    <n v="49.8"/>
  </r>
  <r>
    <x v="184"/>
    <s v="32081"/>
    <n v="32081"/>
    <s v="Spokane School District"/>
    <n v="1604"/>
    <x v="534"/>
    <s v="N"/>
    <s v="N"/>
    <s v="N"/>
    <s v="Y"/>
    <s v="N"/>
    <n v="5.25"/>
    <n v="3.3571424003887889E-5"/>
    <n v="45.47"/>
  </r>
  <r>
    <x v="184"/>
    <s v="32081"/>
    <n v="32081"/>
    <s v="Spokane School District"/>
    <n v="3819"/>
    <x v="535"/>
    <s v="N"/>
    <s v="N"/>
    <s v="N"/>
    <s v="Y"/>
    <s v="N"/>
    <n v="5.25"/>
    <n v="3.3571424003887889E-5"/>
    <n v="45.47"/>
  </r>
  <r>
    <x v="184"/>
    <s v="32081"/>
    <n v="32081"/>
    <s v="Spokane School District"/>
    <n v="5344"/>
    <x v="53"/>
    <s v="N"/>
    <s v="N"/>
    <s v="N"/>
    <s v="Y"/>
    <s v="N"/>
    <n v="3.5"/>
    <n v="2.2380949335925259E-5"/>
    <n v="30.32"/>
  </r>
  <r>
    <x v="184"/>
    <s v="32081"/>
    <n v="32081"/>
    <s v="Spokane School District"/>
    <n v="1567"/>
    <x v="536"/>
    <s v="Y"/>
    <s v="N"/>
    <s v="N"/>
    <s v="Y"/>
    <s v="N"/>
    <n v="3.25"/>
    <n v="2.0782310097644884E-5"/>
    <n v="28.15"/>
  </r>
  <r>
    <x v="184"/>
    <s v="32081"/>
    <n v="32081"/>
    <s v="Spokane School District"/>
    <n v="3758"/>
    <x v="537"/>
    <s v="N"/>
    <s v="N"/>
    <s v="N"/>
    <s v="Y"/>
    <s v="N"/>
    <n v="2.5"/>
    <n v="1.5986392382803759E-5"/>
    <n v="21.65"/>
  </r>
  <r>
    <x v="184"/>
    <s v="32081"/>
    <n v="32081"/>
    <s v="Spokane School District"/>
    <n v="3257"/>
    <x v="538"/>
    <s v="Y"/>
    <s v="N"/>
    <s v="N"/>
    <s v="N"/>
    <s v="N"/>
    <n v="1.25"/>
    <n v="7.9931961914018793E-6"/>
    <n v="10.83"/>
  </r>
  <r>
    <x v="185"/>
    <s v="32325"/>
    <n v="32325"/>
    <s v="Nine Mile Falls School District"/>
    <n v="4333"/>
    <x v="539"/>
    <s v="Y"/>
    <s v="N"/>
    <s v="Y"/>
    <s v="Y"/>
    <s v="N"/>
    <n v="171.5"/>
    <n v="1.0966665174603379E-3"/>
    <n v="1485.48"/>
  </r>
  <r>
    <x v="186"/>
    <s v="32326"/>
    <n v="32326"/>
    <s v="Medical Lake School District"/>
    <n v="2890"/>
    <x v="540"/>
    <s v="Y"/>
    <s v="N"/>
    <s v="N"/>
    <s v="Y"/>
    <s v="N"/>
    <n v="453"/>
    <n v="2.896734299764041E-3"/>
    <n v="3923.75"/>
  </r>
  <r>
    <x v="186"/>
    <s v="32326"/>
    <n v="32326"/>
    <s v="Medical Lake School District"/>
    <n v="5042"/>
    <x v="541"/>
    <s v="N"/>
    <s v="N"/>
    <s v="N"/>
    <s v="Y"/>
    <s v="N"/>
    <n v="8"/>
    <n v="5.1156455624972026E-5"/>
    <n v="69.290000000000006"/>
  </r>
  <r>
    <x v="187"/>
    <s v="32354"/>
    <n v="32354"/>
    <s v="Mead School District"/>
    <n v="4491"/>
    <x v="542"/>
    <s v="Y"/>
    <s v="N"/>
    <s v="N"/>
    <s v="Y"/>
    <s v="N"/>
    <n v="355.25"/>
    <n v="2.2716663575964137E-3"/>
    <n v="3077.07"/>
  </r>
  <r>
    <x v="187"/>
    <s v="32354"/>
    <n v="32354"/>
    <s v="Mead School District"/>
    <n v="2402"/>
    <x v="543"/>
    <s v="Y"/>
    <s v="N"/>
    <s v="N"/>
    <s v="Y"/>
    <s v="N"/>
    <n v="112.75"/>
    <n v="7.2098629646444941E-4"/>
    <n v="976.61"/>
  </r>
  <r>
    <x v="187"/>
    <s v="32354"/>
    <n v="32354"/>
    <s v="Mead School District"/>
    <n v="5268"/>
    <x v="544"/>
    <s v="Y"/>
    <s v="N"/>
    <s v="N"/>
    <s v="N"/>
    <s v="N"/>
    <n v="7.25"/>
    <n v="4.6360537910130897E-5"/>
    <n v="62.8"/>
  </r>
  <r>
    <x v="187"/>
    <s v="32354"/>
    <n v="32354"/>
    <s v="Mead School District"/>
    <n v="1803"/>
    <x v="545"/>
    <s v="N"/>
    <s v="N"/>
    <s v="N"/>
    <s v="Y"/>
    <s v="N"/>
    <n v="4.5"/>
    <n v="2.8775506289046763E-5"/>
    <n v="38.979999999999997"/>
  </r>
  <r>
    <x v="187"/>
    <s v="32354"/>
    <n v="32354"/>
    <s v="Mead School District"/>
    <n v="1858"/>
    <x v="546"/>
    <s v="N"/>
    <s v="N"/>
    <s v="N"/>
    <s v="Y"/>
    <s v="N"/>
    <n v="4"/>
    <n v="2.5578227812486013E-5"/>
    <n v="34.65"/>
  </r>
  <r>
    <x v="188"/>
    <s v="32356"/>
    <n v="32356"/>
    <s v="Central Valley School District"/>
    <n v="3065"/>
    <x v="547"/>
    <s v="Y"/>
    <s v="N"/>
    <s v="N"/>
    <s v="Y"/>
    <s v="N"/>
    <n v="784.25"/>
    <n v="5.0149312904855387E-3"/>
    <n v="6792.95"/>
  </r>
  <r>
    <x v="188"/>
    <s v="32356"/>
    <n v="32356"/>
    <s v="Central Valley School District"/>
    <n v="3415"/>
    <x v="548"/>
    <s v="Y"/>
    <s v="N"/>
    <s v="Y"/>
    <s v="Y"/>
    <s v="N"/>
    <n v="675.5"/>
    <n v="4.3195232218335754E-3"/>
    <n v="5850.98"/>
  </r>
  <r>
    <x v="188"/>
    <s v="32356"/>
    <n v="32356"/>
    <s v="Central Valley School District"/>
    <n v="5278"/>
    <x v="549"/>
    <s v="Y"/>
    <s v="N"/>
    <s v="N"/>
    <s v="Y"/>
    <s v="N"/>
    <n v="34"/>
    <n v="2.174149364061311E-4"/>
    <n v="294.5"/>
  </r>
  <r>
    <x v="188"/>
    <s v="32356"/>
    <n v="32356"/>
    <s v="Central Valley School District"/>
    <n v="3918"/>
    <x v="550"/>
    <s v="N"/>
    <s v="N"/>
    <s v="N"/>
    <s v="Y"/>
    <s v="N"/>
    <n v="32.5"/>
    <n v="2.0782310097644885E-4"/>
    <n v="281.51"/>
  </r>
  <r>
    <x v="188"/>
    <s v="32356"/>
    <n v="32356"/>
    <s v="Central Valley School District"/>
    <n v="5328"/>
    <x v="551"/>
    <s v="N"/>
    <s v="N"/>
    <s v="N"/>
    <s v="Y"/>
    <s v="N"/>
    <n v="5.25"/>
    <n v="3.3571424003887889E-5"/>
    <n v="45.47"/>
  </r>
  <r>
    <x v="189"/>
    <s v="32358"/>
    <n v="32358"/>
    <s v="Freeman School District"/>
    <n v="3192"/>
    <x v="552"/>
    <s v="Y"/>
    <s v="N"/>
    <s v="N"/>
    <s v="Y"/>
    <s v="N"/>
    <n v="163.5"/>
    <n v="1.0455100618353657E-3"/>
    <n v="1416.19"/>
  </r>
  <r>
    <x v="190"/>
    <s v="32360"/>
    <n v="32360"/>
    <s v="Cheney School District"/>
    <n v="3610"/>
    <x v="553"/>
    <s v="Y"/>
    <s v="N"/>
    <s v="N"/>
    <s v="Y"/>
    <s v="N"/>
    <n v="232.25"/>
    <n v="1.4851358523624691E-3"/>
    <n v="2011.68"/>
  </r>
  <r>
    <x v="190"/>
    <s v="32360"/>
    <n v="32360"/>
    <s v="Cheney School District"/>
    <n v="1769"/>
    <x v="554"/>
    <s v="N"/>
    <s v="N"/>
    <s v="N"/>
    <s v="Y"/>
    <s v="N"/>
    <n v="1"/>
    <n v="6.3945569531215032E-6"/>
    <n v="8.66"/>
  </r>
  <r>
    <x v="191"/>
    <s v="32361"/>
    <n v="32361"/>
    <s v="East Valley School District (Spokane)"/>
    <n v="3360"/>
    <x v="555"/>
    <s v="Y"/>
    <s v="N"/>
    <s v="N"/>
    <s v="Y"/>
    <s v="N"/>
    <n v="347"/>
    <n v="2.2189112627331617E-3"/>
    <n v="3005.61"/>
  </r>
  <r>
    <x v="191"/>
    <s v="32361"/>
    <n v="32361"/>
    <s v="East Valley School District (Spokane)"/>
    <n v="5432"/>
    <x v="556"/>
    <s v="Y"/>
    <s v="N"/>
    <s v="N"/>
    <s v="Y"/>
    <s v="N"/>
    <n v="8.5"/>
    <n v="5.4353734101532776E-5"/>
    <n v="73.62"/>
  </r>
  <r>
    <x v="191"/>
    <s v="32361"/>
    <n v="32361"/>
    <s v="East Valley School District (Spokane)"/>
    <n v="5433"/>
    <x v="557"/>
    <s v="Y"/>
    <s v="N"/>
    <s v="N"/>
    <s v="Y"/>
    <s v="N"/>
    <n v="5.25"/>
    <n v="3.3571424003887889E-5"/>
    <n v="45.47"/>
  </r>
  <r>
    <x v="192"/>
    <s v="32362"/>
    <n v="32362"/>
    <s v="Liberty School District"/>
    <n v="3416"/>
    <x v="558"/>
    <s v="N"/>
    <s v="N"/>
    <s v="N"/>
    <s v="Y"/>
    <s v="N"/>
    <n v="2.25"/>
    <n v="1.4387753144523382E-5"/>
    <n v="19.489999999999998"/>
  </r>
  <r>
    <x v="193"/>
    <s v="32363"/>
    <n v="32363"/>
    <s v="West Valley School District (Spokane)"/>
    <n v="3195"/>
    <x v="559"/>
    <s v="Y"/>
    <s v="N"/>
    <s v="N"/>
    <s v="Y"/>
    <s v="N"/>
    <n v="95.75"/>
    <n v="6.1227882826138391E-4"/>
    <n v="829.36"/>
  </r>
  <r>
    <x v="193"/>
    <s v="32363"/>
    <n v="32363"/>
    <s v="West Valley School District (Spokane)"/>
    <n v="1628"/>
    <x v="560"/>
    <s v="Y"/>
    <s v="N"/>
    <s v="N"/>
    <s v="Y"/>
    <s v="N"/>
    <n v="6.5"/>
    <n v="4.1564620195289768E-5"/>
    <n v="56.3"/>
  </r>
  <r>
    <x v="193"/>
    <s v="32363"/>
    <n v="32363"/>
    <s v="West Valley School District (Spokane)"/>
    <n v="1842"/>
    <x v="561"/>
    <s v="N"/>
    <s v="N"/>
    <s v="N"/>
    <s v="Y"/>
    <s v="N"/>
    <n v="3.5"/>
    <n v="2.2380949335925259E-5"/>
    <n v="30.32"/>
  </r>
  <r>
    <x v="194"/>
    <s v="32414"/>
    <n v="32414"/>
    <s v="Deer Park School District"/>
    <n v="4123"/>
    <x v="562"/>
    <s v="Y"/>
    <s v="N"/>
    <s v="N"/>
    <s v="Y"/>
    <s v="N"/>
    <n v="399"/>
    <n v="2.5514282242954799E-3"/>
    <n v="3456.02"/>
  </r>
  <r>
    <x v="194"/>
    <s v="32414"/>
    <n v="32414"/>
    <s v="Deer Park School District"/>
    <n v="1852"/>
    <x v="563"/>
    <s v="N"/>
    <s v="N"/>
    <s v="N"/>
    <s v="Y"/>
    <s v="N"/>
    <n v="14"/>
    <n v="8.9523797343701037E-5"/>
    <n v="121.26"/>
  </r>
  <r>
    <x v="195"/>
    <s v="32416"/>
    <n v="32416"/>
    <s v="Riverside School District"/>
    <n v="4228"/>
    <x v="564"/>
    <s v="Y"/>
    <s v="N"/>
    <s v="N"/>
    <s v="Y"/>
    <s v="N"/>
    <n v="62"/>
    <n v="3.9646253109353318E-4"/>
    <n v="537.03"/>
  </r>
  <r>
    <x v="195"/>
    <s v="32416"/>
    <n v="32416"/>
    <s v="Riverside School District"/>
    <n v="1919"/>
    <x v="565"/>
    <s v="N"/>
    <s v="N"/>
    <s v="N"/>
    <s v="Y"/>
    <s v="N"/>
    <n v="1.25"/>
    <n v="7.9931961914018793E-6"/>
    <n v="10.83"/>
  </r>
  <r>
    <x v="196"/>
    <s v="32801"/>
    <n v="32801"/>
    <s v="ESD 101 acting as a school district"/>
    <n v="3352"/>
    <x v="566"/>
    <s v="Y"/>
    <s v="N"/>
    <s v="N"/>
    <s v="Y"/>
    <s v="N"/>
    <n v="27"/>
    <n v="1.7265303773428059E-4"/>
    <n v="233.87"/>
  </r>
  <r>
    <x v="196"/>
    <s v="32801"/>
    <n v="32801"/>
    <s v="ESD 101 acting as a school district"/>
    <n v="3526"/>
    <x v="567"/>
    <s v="Y"/>
    <s v="N"/>
    <s v="N"/>
    <s v="Y"/>
    <s v="N"/>
    <n v="14.75"/>
    <n v="9.4319715058542166E-5"/>
    <n v="127.76"/>
  </r>
  <r>
    <x v="196"/>
    <s v="32801"/>
    <n v="32801"/>
    <s v="ESD 101 acting as a school district"/>
    <n v="5434"/>
    <x v="568"/>
    <s v="Y"/>
    <s v="N"/>
    <s v="N"/>
    <s v="Y"/>
    <s v="N"/>
    <n v="3"/>
    <n v="1.9183670859364509E-5"/>
    <n v="25.99"/>
  </r>
  <r>
    <x v="197"/>
    <s v="33036"/>
    <n v="33036"/>
    <s v="Chewelah School District"/>
    <n v="2404"/>
    <x v="569"/>
    <s v="Y"/>
    <s v="N"/>
    <s v="N"/>
    <s v="Y"/>
    <s v="N"/>
    <n v="3.25"/>
    <n v="2.0782310097644884E-5"/>
    <n v="28.15"/>
  </r>
  <r>
    <x v="198"/>
    <s v="33049"/>
    <n v="33049"/>
    <s v="Wellpinit School District #49"/>
    <n v="5461"/>
    <x v="570"/>
    <s v="N"/>
    <s v="N"/>
    <s v="N"/>
    <s v="Y"/>
    <s v="N"/>
    <n v="2.25"/>
    <n v="1.4387753144523382E-5"/>
    <n v="19.489999999999998"/>
  </r>
  <r>
    <x v="199"/>
    <s v="33070"/>
    <n v="33070"/>
    <s v="Valley School District"/>
    <n v="5223"/>
    <x v="571"/>
    <s v="N"/>
    <s v="N"/>
    <s v="N"/>
    <s v="Y"/>
    <s v="N"/>
    <n v="2.5"/>
    <n v="1.5986392382803759E-5"/>
    <n v="21.65"/>
  </r>
  <r>
    <x v="200"/>
    <s v="33115"/>
    <n v="33115"/>
    <s v="Colville School District"/>
    <n v="3310"/>
    <x v="572"/>
    <s v="Y"/>
    <s v="N"/>
    <s v="Y"/>
    <s v="Y"/>
    <s v="N"/>
    <n v="57.75"/>
    <n v="3.692856640427668E-4"/>
    <n v="500.21"/>
  </r>
  <r>
    <x v="200"/>
    <s v="33115"/>
    <n v="33115"/>
    <s v="Colville School District"/>
    <n v="1594"/>
    <x v="573"/>
    <s v="Y"/>
    <s v="N"/>
    <s v="N"/>
    <s v="Y"/>
    <s v="N"/>
    <n v="3.5"/>
    <n v="2.2380949335925259E-5"/>
    <n v="30.32"/>
  </r>
  <r>
    <x v="201"/>
    <s v="33206"/>
    <n v="33206"/>
    <s v="Columbia (Stevens) School District"/>
    <n v="3508"/>
    <x v="574"/>
    <s v="N"/>
    <s v="N"/>
    <s v="N"/>
    <s v="Y"/>
    <s v="N"/>
    <n v="2.5"/>
    <n v="1.5986392382803759E-5"/>
    <n v="21.65"/>
  </r>
  <r>
    <x v="202"/>
    <s v="33207"/>
    <n v="33207"/>
    <s v="Mary Walker School District"/>
    <n v="3311"/>
    <x v="575"/>
    <s v="Y"/>
    <s v="N"/>
    <s v="Y"/>
    <s v="Y"/>
    <s v="N"/>
    <n v="20.5"/>
    <n v="1.3108841753899081E-4"/>
    <n v="177.57"/>
  </r>
  <r>
    <x v="203"/>
    <s v="33211"/>
    <n v="33211"/>
    <s v="Northport School District"/>
    <n v="2958"/>
    <x v="576"/>
    <s v="Y"/>
    <s v="N"/>
    <s v="N"/>
    <s v="N"/>
    <s v="N"/>
    <n v="10.25"/>
    <n v="6.5544208769495406E-5"/>
    <n v="88.78"/>
  </r>
  <r>
    <x v="203"/>
    <s v="33211"/>
    <n v="33211"/>
    <s v="Northport School District"/>
    <n v="5252"/>
    <x v="577"/>
    <s v="N"/>
    <s v="N"/>
    <s v="N"/>
    <s v="Y"/>
    <s v="N"/>
    <n v="1"/>
    <n v="6.3945569531215032E-6"/>
    <n v="8.66"/>
  </r>
  <r>
    <x v="204"/>
    <s v="33212"/>
    <n v="33212"/>
    <s v="Kettle Falls School District"/>
    <n v="5180"/>
    <x v="578"/>
    <s v="Y"/>
    <s v="N"/>
    <s v="N"/>
    <s v="Y"/>
    <s v="N"/>
    <n v="17.25"/>
    <n v="1.1030610744134592E-4"/>
    <n v="149.41"/>
  </r>
  <r>
    <x v="205"/>
    <s v="34002"/>
    <n v="34002"/>
    <s v="Yelm School District"/>
    <n v="2633"/>
    <x v="579"/>
    <s v="Y"/>
    <s v="N"/>
    <s v="N"/>
    <s v="Y"/>
    <s v="N"/>
    <n v="790.5"/>
    <n v="5.0548972714425482E-3"/>
    <n v="6847.08"/>
  </r>
  <r>
    <x v="205"/>
    <s v="34002"/>
    <n v="34002"/>
    <s v="Yelm School District"/>
    <n v="1627"/>
    <x v="580"/>
    <s v="N"/>
    <s v="N"/>
    <s v="N"/>
    <s v="Y"/>
    <s v="N"/>
    <n v="24.25"/>
    <n v="1.5506800611319644E-4"/>
    <n v="210.05"/>
  </r>
  <r>
    <x v="206"/>
    <s v="34003"/>
    <n v="34003"/>
    <s v="North Thurston Public Schools"/>
    <n v="3010"/>
    <x v="581"/>
    <s v="Y"/>
    <s v="N"/>
    <s v="N"/>
    <s v="Y"/>
    <s v="N"/>
    <n v="535.25"/>
    <n v="3.4226866091582844E-3"/>
    <n v="4636.18"/>
  </r>
  <r>
    <x v="206"/>
    <s v="34003"/>
    <n v="34003"/>
    <s v="North Thurston Public Schools"/>
    <n v="3710"/>
    <x v="582"/>
    <s v="Y"/>
    <s v="N"/>
    <s v="N"/>
    <s v="Y"/>
    <s v="N"/>
    <n v="462.5"/>
    <n v="2.9574825908186952E-3"/>
    <n v="4006.04"/>
  </r>
  <r>
    <x v="206"/>
    <s v="34003"/>
    <n v="34003"/>
    <s v="North Thurston Public Schools"/>
    <n v="4427"/>
    <x v="583"/>
    <s v="Y"/>
    <s v="N"/>
    <s v="N"/>
    <s v="Y"/>
    <s v="N"/>
    <n v="199"/>
    <n v="1.2725168336711792E-3"/>
    <n v="1723.68"/>
  </r>
  <r>
    <x v="206"/>
    <s v="34003"/>
    <n v="34003"/>
    <s v="North Thurston Public Schools"/>
    <n v="4314"/>
    <x v="584"/>
    <s v="N"/>
    <s v="N"/>
    <s v="N"/>
    <s v="Y"/>
    <s v="N"/>
    <n v="43.75"/>
    <n v="2.7976186669906577E-4"/>
    <n v="378.95"/>
  </r>
  <r>
    <x v="207"/>
    <s v="34033"/>
    <n v="34033"/>
    <s v="Tumwater School District"/>
    <n v="4225"/>
    <x v="585"/>
    <s v="Y"/>
    <s v="N"/>
    <s v="N"/>
    <s v="Y"/>
    <s v="N"/>
    <n v="490.25"/>
    <n v="3.1349315462678167E-3"/>
    <n v="4246.3999999999996"/>
  </r>
  <r>
    <x v="207"/>
    <s v="34033"/>
    <n v="34033"/>
    <s v="Tumwater School District"/>
    <n v="4500"/>
    <x v="586"/>
    <s v="Y"/>
    <s v="N"/>
    <s v="N"/>
    <s v="Y"/>
    <s v="N"/>
    <n v="251.25"/>
    <n v="1.6066324344717775E-3"/>
    <n v="2176.25"/>
  </r>
  <r>
    <x v="207"/>
    <s v="34033"/>
    <n v="34033"/>
    <s v="Tumwater School District"/>
    <n v="3362"/>
    <x v="587"/>
    <s v="Y"/>
    <s v="N"/>
    <s v="N"/>
    <s v="Y"/>
    <s v="N"/>
    <n v="242.75"/>
    <n v="1.5522787003702449E-3"/>
    <n v="2102.63"/>
  </r>
  <r>
    <x v="207"/>
    <s v="34033"/>
    <n v="34033"/>
    <s v="Tumwater School District"/>
    <n v="5014"/>
    <x v="588"/>
    <s v="N"/>
    <s v="N"/>
    <s v="N"/>
    <s v="Y"/>
    <s v="N"/>
    <n v="41"/>
    <n v="2.6217683507798162E-4"/>
    <n v="355.13"/>
  </r>
  <r>
    <x v="207"/>
    <s v="34033"/>
    <n v="34033"/>
    <s v="Tumwater School District"/>
    <n v="1713"/>
    <x v="589"/>
    <s v="N"/>
    <s v="N"/>
    <s v="N"/>
    <s v="Y"/>
    <s v="N"/>
    <n v="21.5"/>
    <n v="1.3748297449211233E-4"/>
    <n v="186.23"/>
  </r>
  <r>
    <x v="207"/>
    <s v="34033"/>
    <n v="34033"/>
    <s v="Tumwater School District"/>
    <n v="3925"/>
    <x v="590"/>
    <s v="Y"/>
    <s v="N"/>
    <s v="N"/>
    <s v="Y"/>
    <s v="N"/>
    <n v="19.25"/>
    <n v="1.2309522134758893E-4"/>
    <n v="166.74"/>
  </r>
  <r>
    <x v="208"/>
    <s v="34111"/>
    <n v="34111"/>
    <s v="Olympia School District"/>
    <n v="3132"/>
    <x v="591"/>
    <s v="Y"/>
    <s v="N"/>
    <s v="N"/>
    <s v="Y"/>
    <s v="N"/>
    <n v="646.5"/>
    <n v="4.1340810701930514E-3"/>
    <n v="5599.79"/>
  </r>
  <r>
    <x v="208"/>
    <s v="34111"/>
    <n v="34111"/>
    <s v="Olympia School District"/>
    <n v="3960"/>
    <x v="592"/>
    <s v="Y"/>
    <s v="Y"/>
    <s v="N"/>
    <s v="Y"/>
    <s v="N"/>
    <n v="202.5"/>
    <n v="1.2948977830071044E-3"/>
    <n v="1754"/>
  </r>
  <r>
    <x v="208"/>
    <s v="34111"/>
    <n v="34111"/>
    <s v="Olympia School District"/>
    <n v="5078"/>
    <x v="593"/>
    <s v="Y"/>
    <s v="N"/>
    <s v="N"/>
    <s v="Y"/>
    <s v="N"/>
    <n v="33.5"/>
    <n v="2.1421765792957036E-4"/>
    <n v="290.17"/>
  </r>
  <r>
    <x v="208"/>
    <s v="34111"/>
    <n v="34111"/>
    <s v="Olympia School District"/>
    <n v="1768"/>
    <x v="594"/>
    <s v="Y"/>
    <s v="N"/>
    <s v="N"/>
    <s v="Y"/>
    <s v="N"/>
    <n v="17.75"/>
    <n v="1.1350338591790668E-4"/>
    <n v="153.75"/>
  </r>
  <r>
    <x v="208"/>
    <s v="34111"/>
    <n v="34111"/>
    <s v="Olympia School District"/>
    <n v="5259"/>
    <x v="595"/>
    <s v="N"/>
    <s v="N"/>
    <s v="N"/>
    <s v="Y"/>
    <s v="N"/>
    <n v="2.25"/>
    <n v="1.4387753144523382E-5"/>
    <n v="19.489999999999998"/>
  </r>
  <r>
    <x v="209"/>
    <s v="34307"/>
    <n v="34307"/>
    <s v="Rainier School District"/>
    <n v="2468"/>
    <x v="596"/>
    <s v="Y"/>
    <s v="N"/>
    <s v="N"/>
    <s v="Y"/>
    <s v="N"/>
    <n v="117.5"/>
    <n v="7.5136044199177658E-4"/>
    <n v="1017.75"/>
  </r>
  <r>
    <x v="210"/>
    <s v="34401"/>
    <n v="34401"/>
    <s v="Rochester School District"/>
    <n v="4326"/>
    <x v="597"/>
    <s v="Y"/>
    <s v="N"/>
    <s v="N"/>
    <s v="Y"/>
    <s v="N"/>
    <n v="32.75"/>
    <n v="2.0942174021472922E-4"/>
    <n v="283.67"/>
  </r>
  <r>
    <x v="210"/>
    <s v="34401"/>
    <n v="34401"/>
    <s v="Rochester School District"/>
    <n v="1735"/>
    <x v="598"/>
    <s v="N"/>
    <s v="N"/>
    <s v="N"/>
    <s v="Y"/>
    <s v="N"/>
    <n v="3.5"/>
    <n v="2.2380949335925259E-5"/>
    <n v="30.32"/>
  </r>
  <r>
    <x v="211"/>
    <s v="34402"/>
    <n v="34402"/>
    <s v="Tenino School District"/>
    <n v="3509"/>
    <x v="599"/>
    <s v="Y"/>
    <s v="N"/>
    <s v="N"/>
    <s v="Y"/>
    <s v="N"/>
    <n v="140.5"/>
    <n v="8.9843525191357122E-4"/>
    <n v="1216.97"/>
  </r>
  <r>
    <x v="212"/>
    <s v="34801"/>
    <n v="34801"/>
    <s v="ESD 113 acting as a school district"/>
    <n v="5305"/>
    <x v="600"/>
    <s v="Y"/>
    <s v="N"/>
    <s v="N"/>
    <s v="Y"/>
    <s v="N"/>
    <n v="42"/>
    <n v="2.6857139203110311E-4"/>
    <n v="363.79"/>
  </r>
  <r>
    <x v="213"/>
    <s v="34975"/>
    <n v="34975"/>
    <s v="WA State Center for Childhood Deafness and Hearing Loss"/>
    <n v="4246"/>
    <x v="601"/>
    <s v="N"/>
    <s v="N"/>
    <s v="N"/>
    <s v="Y"/>
    <s v="N"/>
    <n v="1"/>
    <n v="6.3945569531215032E-6"/>
    <n v="8.66"/>
  </r>
  <r>
    <x v="214"/>
    <s v="34979"/>
    <n v="34979"/>
    <s v="Washington Military Department"/>
    <n v="5302"/>
    <x v="602"/>
    <s v="N"/>
    <s v="N"/>
    <s v="N"/>
    <s v="Y"/>
    <s v="N"/>
    <n v="37.5"/>
    <n v="2.3979588574205636E-4"/>
    <n v="324.81"/>
  </r>
  <r>
    <x v="215"/>
    <s v="35200"/>
    <n v="35200"/>
    <s v="Wahkiakum School District"/>
    <n v="3467"/>
    <x v="603"/>
    <s v="N"/>
    <s v="N"/>
    <s v="N"/>
    <s v="Y"/>
    <s v="N"/>
    <n v="76.5"/>
    <n v="4.8918360691379496E-4"/>
    <n v="662.62"/>
  </r>
  <r>
    <x v="215"/>
    <s v="35200"/>
    <n v="35200"/>
    <s v="Wahkiakum School District"/>
    <n v="2893"/>
    <x v="604"/>
    <s v="N"/>
    <s v="N"/>
    <s v="N"/>
    <s v="Y"/>
    <s v="N"/>
    <n v="6.75"/>
    <n v="4.3163259433570147E-5"/>
    <n v="58.47"/>
  </r>
  <r>
    <x v="216"/>
    <s v="36140"/>
    <n v="36140"/>
    <s v="Walla Walla Public Schools"/>
    <n v="3468"/>
    <x v="605"/>
    <s v="Y"/>
    <s v="N"/>
    <s v="N"/>
    <s v="Y"/>
    <s v="N"/>
    <n v="843.25"/>
    <n v="5.3922101507197073E-3"/>
    <n v="7303.99"/>
  </r>
  <r>
    <x v="216"/>
    <s v="36140"/>
    <n v="36140"/>
    <s v="Walla Walla Public Schools"/>
    <n v="5337"/>
    <x v="606"/>
    <s v="Y"/>
    <s v="N"/>
    <s v="Y"/>
    <s v="Y"/>
    <s v="N"/>
    <n v="32.75"/>
    <n v="2.0942174021472922E-4"/>
    <n v="283.67"/>
  </r>
  <r>
    <x v="216"/>
    <s v="36140"/>
    <n v="36140"/>
    <s v="Walla Walla Public Schools"/>
    <n v="4071"/>
    <x v="37"/>
    <s v="N"/>
    <s v="N"/>
    <s v="N"/>
    <s v="Y"/>
    <s v="N"/>
    <n v="4.5"/>
    <n v="2.8775506289046763E-5"/>
    <n v="38.979999999999997"/>
  </r>
  <r>
    <x v="216"/>
    <s v="36140"/>
    <n v="36140"/>
    <s v="Walla Walla Public Schools"/>
    <n v="2407"/>
    <x v="607"/>
    <s v="N"/>
    <s v="N"/>
    <s v="N"/>
    <s v="Y"/>
    <s v="N"/>
    <n v="3"/>
    <n v="1.9183670859364509E-5"/>
    <n v="25.99"/>
  </r>
  <r>
    <x v="217"/>
    <s v="36250"/>
    <n v="36250"/>
    <s v="College Place School District"/>
    <n v="5362"/>
    <x v="608"/>
    <s v="Y"/>
    <s v="N"/>
    <s v="N"/>
    <s v="Y"/>
    <s v="N"/>
    <n v="178.75"/>
    <n v="1.1430270553704686E-3"/>
    <n v="1548.28"/>
  </r>
  <r>
    <x v="218"/>
    <s v="36300"/>
    <n v="36300"/>
    <s v="Touchet School District"/>
    <n v="2160"/>
    <x v="609"/>
    <s v="N"/>
    <s v="N"/>
    <s v="N"/>
    <s v="Y"/>
    <s v="N"/>
    <n v="39.5"/>
    <n v="2.5258499964829939E-4"/>
    <n v="342.14"/>
  </r>
  <r>
    <x v="219"/>
    <s v="36400"/>
    <n v="36400"/>
    <s v="Columbia (Walla Walla) School District"/>
    <n v="4049"/>
    <x v="319"/>
    <s v="N"/>
    <s v="N"/>
    <s v="N"/>
    <s v="Y"/>
    <s v="N"/>
    <n v="103.25"/>
    <n v="6.6023800540979517E-4"/>
    <n v="894.32"/>
  </r>
  <r>
    <x v="220"/>
    <s v="36401"/>
    <n v="36401"/>
    <s v="Waitsburg School District"/>
    <n v="2386"/>
    <x v="610"/>
    <s v="N"/>
    <s v="N"/>
    <s v="N"/>
    <s v="Y"/>
    <s v="N"/>
    <n v="19.5"/>
    <n v="1.246938605858693E-4"/>
    <n v="168.9"/>
  </r>
  <r>
    <x v="221"/>
    <s v="36402"/>
    <n v="36402"/>
    <s v="Prescott School District"/>
    <n v="3575"/>
    <x v="611"/>
    <s v="N"/>
    <s v="N"/>
    <s v="N"/>
    <s v="Y"/>
    <s v="N"/>
    <n v="1.25"/>
    <n v="7.9931961914018793E-6"/>
    <n v="10.83"/>
  </r>
  <r>
    <x v="222"/>
    <s v="37501"/>
    <n v="37501"/>
    <s v="Bellingham School District"/>
    <n v="4515"/>
    <x v="612"/>
    <s v="Y"/>
    <s v="N"/>
    <s v="N"/>
    <s v="Y"/>
    <s v="N"/>
    <n v="818.5"/>
    <n v="5.2339448661299498E-3"/>
    <n v="7089.61"/>
  </r>
  <r>
    <x v="222"/>
    <s v="37501"/>
    <n v="37501"/>
    <s v="Bellingham School District"/>
    <n v="3576"/>
    <x v="613"/>
    <s v="Y"/>
    <s v="N"/>
    <s v="Y"/>
    <s v="Y"/>
    <s v="N"/>
    <n v="698.25"/>
    <n v="4.464999392517089E-3"/>
    <n v="6048.04"/>
  </r>
  <r>
    <x v="222"/>
    <s v="37501"/>
    <n v="37501"/>
    <s v="Bellingham School District"/>
    <n v="2553"/>
    <x v="614"/>
    <s v="Y"/>
    <s v="N"/>
    <s v="Y"/>
    <s v="Y"/>
    <s v="N"/>
    <n v="590"/>
    <n v="3.772788602341687E-3"/>
    <n v="5110.41"/>
  </r>
  <r>
    <x v="222"/>
    <s v="37501"/>
    <n v="37501"/>
    <s v="Bellingham School District"/>
    <n v="1647"/>
    <x v="615"/>
    <s v="Y"/>
    <s v="N"/>
    <s v="Y"/>
    <s v="Y"/>
    <s v="N"/>
    <n v="74.75"/>
    <n v="4.7799313224583236E-4"/>
    <n v="647.46"/>
  </r>
  <r>
    <x v="222"/>
    <s v="37501"/>
    <n v="37501"/>
    <s v="Bellingham School District"/>
    <n v="1799"/>
    <x v="616"/>
    <s v="N"/>
    <s v="N"/>
    <s v="N"/>
    <s v="Y"/>
    <s v="N"/>
    <n v="7.25"/>
    <n v="4.6360537910130897E-5"/>
    <n v="62.8"/>
  </r>
  <r>
    <x v="222"/>
    <s v="37501"/>
    <n v="37501"/>
    <s v="Bellingham School District"/>
    <n v="5340"/>
    <x v="617"/>
    <s v="N"/>
    <s v="N"/>
    <s v="N"/>
    <s v="Y"/>
    <s v="N"/>
    <n v="4.75"/>
    <n v="3.0374145527327138E-5"/>
    <n v="41.14"/>
  </r>
  <r>
    <x v="223"/>
    <s v="37502"/>
    <n v="37502"/>
    <s v="Ferndale School District"/>
    <n v="2488"/>
    <x v="618"/>
    <s v="Y"/>
    <s v="N"/>
    <s v="N"/>
    <s v="Y"/>
    <s v="N"/>
    <n v="410.5"/>
    <n v="2.624965629256377E-3"/>
    <n v="3555.63"/>
  </r>
  <r>
    <x v="223"/>
    <s v="37502"/>
    <n v="37502"/>
    <s v="Ferndale School District"/>
    <n v="5245"/>
    <x v="619"/>
    <s v="N"/>
    <s v="N"/>
    <s v="N"/>
    <s v="Y"/>
    <s v="N"/>
    <n v="3"/>
    <n v="1.9183670859364509E-5"/>
    <n v="25.99"/>
  </r>
  <r>
    <x v="224"/>
    <s v="37503"/>
    <n v="37503"/>
    <s v="Blaine School District"/>
    <n v="3136"/>
    <x v="620"/>
    <s v="Y"/>
    <s v="N"/>
    <s v="Y"/>
    <s v="Y"/>
    <s v="N"/>
    <n v="217"/>
    <n v="1.3876188588273662E-3"/>
    <n v="1879.59"/>
  </r>
  <r>
    <x v="225"/>
    <s v="37504"/>
    <n v="37504"/>
    <s v="Lynden School District"/>
    <n v="4201"/>
    <x v="621"/>
    <s v="Y"/>
    <s v="N"/>
    <s v="Y"/>
    <s v="Y"/>
    <s v="N"/>
    <n v="418"/>
    <n v="2.6729248064047881E-3"/>
    <n v="3620.59"/>
  </r>
  <r>
    <x v="225"/>
    <s v="37504"/>
    <n v="37504"/>
    <s v="Lynden School District"/>
    <n v="1983"/>
    <x v="622"/>
    <s v="N"/>
    <s v="N"/>
    <s v="N"/>
    <s v="Y"/>
    <s v="N"/>
    <n v="1"/>
    <n v="6.3945569531215032E-6"/>
    <n v="8.66"/>
  </r>
  <r>
    <x v="226"/>
    <s v="37505"/>
    <n v="37505"/>
    <s v="Meridian School District"/>
    <n v="2554"/>
    <x v="623"/>
    <s v="Y"/>
    <s v="N"/>
    <s v="Y"/>
    <s v="Y"/>
    <s v="N"/>
    <n v="87.5"/>
    <n v="5.5952373339813153E-4"/>
    <n v="757.9"/>
  </r>
  <r>
    <x v="226"/>
    <s v="37505"/>
    <n v="37505"/>
    <s v="Meridian School District"/>
    <n v="5448"/>
    <x v="624"/>
    <s v="N"/>
    <s v="N"/>
    <s v="N"/>
    <s v="Y"/>
    <s v="N"/>
    <n v="1.25"/>
    <n v="7.9931961914018793E-6"/>
    <n v="10.83"/>
  </r>
  <r>
    <x v="227"/>
    <s v="37506"/>
    <n v="37506"/>
    <s v="Nooksack Valley School District"/>
    <n v="2459"/>
    <x v="625"/>
    <s v="N"/>
    <s v="N"/>
    <s v="Y"/>
    <s v="Y"/>
    <s v="N"/>
    <n v="237.75"/>
    <n v="1.5203059156046373E-3"/>
    <n v="2059.3200000000002"/>
  </r>
  <r>
    <x v="228"/>
    <s v="37507"/>
    <n v="37507"/>
    <s v="Mount Baker School District"/>
    <n v="2343"/>
    <x v="626"/>
    <s v="N"/>
    <s v="N"/>
    <s v="Y"/>
    <s v="Y"/>
    <s v="N"/>
    <n v="60"/>
    <n v="3.836734171872902E-4"/>
    <n v="519.70000000000005"/>
  </r>
  <r>
    <x v="229"/>
    <s v="38267"/>
    <n v="38267"/>
    <s v="Pullman School District"/>
    <n v="2499"/>
    <x v="627"/>
    <s v="Y"/>
    <s v="N"/>
    <s v="Y"/>
    <s v="Y"/>
    <s v="N"/>
    <n v="349.75"/>
    <n v="2.2364962943542455E-3"/>
    <n v="3029.43"/>
  </r>
  <r>
    <x v="230"/>
    <s v="38300"/>
    <n v="38300"/>
    <s v="Colfax School District"/>
    <n v="3366"/>
    <x v="628"/>
    <s v="N"/>
    <s v="N"/>
    <s v="N"/>
    <s v="Y"/>
    <s v="N"/>
    <n v="100.75"/>
    <n v="6.4425161302699146E-4"/>
    <n v="872.67"/>
  </r>
  <r>
    <x v="231"/>
    <s v="38301"/>
    <n v="38301"/>
    <s v="Palouse School District"/>
    <n v="2634"/>
    <x v="629"/>
    <s v="N"/>
    <s v="N"/>
    <s v="N"/>
    <s v="Y"/>
    <s v="N"/>
    <n v="42.5"/>
    <n v="2.7176867050766385E-4"/>
    <n v="368.12"/>
  </r>
  <r>
    <x v="232"/>
    <s v="38302"/>
    <n v="38302"/>
    <s v="Garfield School District"/>
    <n v="1962"/>
    <x v="630"/>
    <s v="N"/>
    <s v="N"/>
    <s v="N"/>
    <s v="Y"/>
    <s v="N"/>
    <n v="27"/>
    <n v="1.7265303773428059E-4"/>
    <n v="233.87"/>
  </r>
  <r>
    <x v="233"/>
    <s v="38306"/>
    <n v="38306"/>
    <s v="Colton School District"/>
    <n v="2588"/>
    <x v="631"/>
    <s v="N"/>
    <s v="N"/>
    <s v="N"/>
    <s v="Y"/>
    <s v="N"/>
    <n v="27.25"/>
    <n v="1.7425167697256096E-4"/>
    <n v="236.03"/>
  </r>
  <r>
    <x v="234"/>
    <s v="38320"/>
    <n v="38320"/>
    <s v="Rosalia School District"/>
    <n v="3204"/>
    <x v="632"/>
    <s v="N"/>
    <s v="N"/>
    <s v="N"/>
    <s v="Y"/>
    <s v="N"/>
    <n v="3"/>
    <n v="1.9183670859364509E-5"/>
    <n v="25.99"/>
  </r>
  <r>
    <x v="235"/>
    <s v="38322"/>
    <n v="38322"/>
    <s v="St. John School District"/>
    <n v="3068"/>
    <x v="633"/>
    <s v="N"/>
    <s v="N"/>
    <s v="N"/>
    <s v="Y"/>
    <s v="N"/>
    <n v="2.25"/>
    <n v="1.4387753144523382E-5"/>
    <n v="19.489999999999998"/>
  </r>
  <r>
    <x v="236"/>
    <s v="38324"/>
    <n v="38324"/>
    <s v="Oakesdale School District"/>
    <n v="2432"/>
    <x v="634"/>
    <s v="Y"/>
    <s v="N"/>
    <s v="N"/>
    <s v="Y"/>
    <s v="N"/>
    <n v="4.25"/>
    <n v="2.7176867050766388E-5"/>
    <n v="36.81"/>
  </r>
  <r>
    <x v="237"/>
    <s v="39003"/>
    <n v="39003"/>
    <s v="Naches Valley School District"/>
    <n v="2591"/>
    <x v="635"/>
    <s v="Y"/>
    <s v="N"/>
    <s v="N"/>
    <s v="Y"/>
    <s v="N"/>
    <n v="68"/>
    <n v="4.3482987281226221E-4"/>
    <n v="589"/>
  </r>
  <r>
    <x v="238"/>
    <s v="39007"/>
    <n v="39007"/>
    <s v="Yakima School District"/>
    <n v="4020"/>
    <x v="636"/>
    <s v="Y"/>
    <s v="Y"/>
    <s v="N"/>
    <s v="Y"/>
    <s v="N"/>
    <n v="925.75"/>
    <n v="5.9197610993522312E-3"/>
    <n v="8018.58"/>
  </r>
  <r>
    <x v="238"/>
    <s v="39007"/>
    <n v="39007"/>
    <s v="Yakima School District"/>
    <n v="2116"/>
    <x v="637"/>
    <s v="Y"/>
    <s v="Y"/>
    <s v="N"/>
    <s v="Y"/>
    <s v="N"/>
    <n v="598.5"/>
    <n v="3.8271423364432196E-3"/>
    <n v="5184.03"/>
  </r>
  <r>
    <x v="238"/>
    <s v="39007"/>
    <n v="39007"/>
    <s v="Yakima School District"/>
    <n v="3206"/>
    <x v="638"/>
    <s v="Y"/>
    <s v="N"/>
    <s v="N"/>
    <s v="Y"/>
    <s v="N"/>
    <n v="552"/>
    <n v="3.5297954381230696E-3"/>
    <n v="4781.26"/>
  </r>
  <r>
    <x v="238"/>
    <s v="39007"/>
    <n v="39007"/>
    <s v="Yakima School District"/>
    <n v="5224"/>
    <x v="639"/>
    <s v="Y"/>
    <s v="N"/>
    <s v="N"/>
    <s v="Y"/>
    <s v="N"/>
    <n v="143"/>
    <n v="9.1442164429637494E-4"/>
    <n v="1238.6199999999999"/>
  </r>
  <r>
    <x v="238"/>
    <s v="39007"/>
    <n v="39007"/>
    <s v="Yakima School District"/>
    <n v="4093"/>
    <x v="640"/>
    <s v="N"/>
    <s v="N"/>
    <s v="N"/>
    <s v="Y"/>
    <s v="N"/>
    <n v="33.25"/>
    <n v="2.1261901869128996E-4"/>
    <n v="288"/>
  </r>
  <r>
    <x v="238"/>
    <s v="39007"/>
    <n v="39007"/>
    <s v="Yakima School District"/>
    <n v="5153"/>
    <x v="641"/>
    <s v="N"/>
    <s v="N"/>
    <s v="N"/>
    <s v="Y"/>
    <s v="N"/>
    <n v="30.25"/>
    <n v="1.9343534783192547E-4"/>
    <n v="262.02"/>
  </r>
  <r>
    <x v="238"/>
    <s v="39007"/>
    <n v="39007"/>
    <s v="Yakima School District"/>
    <n v="4092"/>
    <x v="642"/>
    <s v="Y"/>
    <s v="N"/>
    <s v="N"/>
    <s v="Y"/>
    <s v="N"/>
    <n v="24.75"/>
    <n v="1.5826528458975719E-4"/>
    <n v="214.38"/>
  </r>
  <r>
    <x v="238"/>
    <s v="39007"/>
    <n v="39007"/>
    <s v="Yakima School District"/>
    <n v="5355"/>
    <x v="643"/>
    <s v="N"/>
    <s v="N"/>
    <s v="N"/>
    <s v="Y"/>
    <s v="N"/>
    <n v="18.75"/>
    <n v="1.1989794287102818E-4"/>
    <n v="162.41"/>
  </r>
  <r>
    <x v="238"/>
    <s v="39007"/>
    <n v="39007"/>
    <s v="Yakima School District"/>
    <n v="5264"/>
    <x v="644"/>
    <s v="N"/>
    <s v="N"/>
    <s v="N"/>
    <s v="Y"/>
    <s v="N"/>
    <n v="1"/>
    <n v="6.3945569531215032E-6"/>
    <n v="8.66"/>
  </r>
  <r>
    <x v="239"/>
    <s v="39090"/>
    <n v="39090"/>
    <s v="East Valley School District (Yakima)"/>
    <n v="2344"/>
    <x v="555"/>
    <s v="Y"/>
    <s v="N"/>
    <s v="N"/>
    <s v="Y"/>
    <s v="N"/>
    <n v="358.25"/>
    <n v="2.2908500284557786E-3"/>
    <n v="3103.06"/>
  </r>
  <r>
    <x v="240"/>
    <s v="39119"/>
    <n v="39119"/>
    <s v="Selah School District"/>
    <n v="2388"/>
    <x v="645"/>
    <s v="Y"/>
    <s v="N"/>
    <s v="N"/>
    <s v="Y"/>
    <s v="N"/>
    <n v="268.75"/>
    <n v="1.718537181151404E-3"/>
    <n v="2327.83"/>
  </r>
  <r>
    <x v="240"/>
    <s v="39119"/>
    <n v="39119"/>
    <s v="Selah School District"/>
    <n v="4272"/>
    <x v="646"/>
    <s v="N"/>
    <s v="N"/>
    <s v="N"/>
    <s v="Y"/>
    <s v="N"/>
    <n v="29.25"/>
    <n v="1.8704079087880396E-4"/>
    <n v="253.35"/>
  </r>
  <r>
    <x v="241"/>
    <s v="39120"/>
    <n v="39120"/>
    <s v="Mabton School District"/>
    <n v="5289"/>
    <x v="647"/>
    <s v="Y"/>
    <s v="N"/>
    <s v="N"/>
    <s v="Y"/>
    <s v="N"/>
    <n v="176.75"/>
    <n v="1.1302379414642257E-3"/>
    <n v="1530.96"/>
  </r>
  <r>
    <x v="242"/>
    <s v="39200"/>
    <n v="39200"/>
    <s v="Grandview School District"/>
    <n v="2555"/>
    <x v="648"/>
    <s v="Y"/>
    <s v="N"/>
    <s v="N"/>
    <s v="Y"/>
    <s v="N"/>
    <n v="57.25"/>
    <n v="3.6608838556620606E-4"/>
    <n v="495.88"/>
  </r>
  <r>
    <x v="242"/>
    <s v="39200"/>
    <n v="39200"/>
    <s v="Grandview School District"/>
    <n v="1776"/>
    <x v="649"/>
    <s v="N"/>
    <s v="N"/>
    <s v="N"/>
    <s v="Y"/>
    <s v="N"/>
    <n v="2.5"/>
    <n v="1.5986392382803759E-5"/>
    <n v="21.65"/>
  </r>
  <r>
    <x v="243"/>
    <s v="39201"/>
    <n v="39201"/>
    <s v="Sunnyside School District"/>
    <n v="2959"/>
    <x v="650"/>
    <s v="Y"/>
    <s v="N"/>
    <s v="N"/>
    <s v="Y"/>
    <s v="N"/>
    <n v="193.25"/>
    <n v="1.2357481311907304E-3"/>
    <n v="1673.88"/>
  </r>
  <r>
    <x v="243"/>
    <s v="39201"/>
    <n v="39201"/>
    <s v="Sunnyside School District"/>
    <n v="3313"/>
    <x v="651"/>
    <s v="Y"/>
    <s v="N"/>
    <s v="N"/>
    <s v="Y"/>
    <s v="N"/>
    <n v="12"/>
    <n v="7.6734683437458035E-5"/>
    <n v="103.94"/>
  </r>
  <r>
    <x v="243"/>
    <s v="39201"/>
    <n v="39201"/>
    <s v="Sunnyside School District"/>
    <n v="5049"/>
    <x v="652"/>
    <s v="Y"/>
    <s v="N"/>
    <s v="N"/>
    <s v="Y"/>
    <s v="N"/>
    <n v="6"/>
    <n v="3.8367341718729018E-5"/>
    <n v="51.97"/>
  </r>
  <r>
    <x v="244"/>
    <s v="39202"/>
    <n v="39202"/>
    <s v="Toppenish School District"/>
    <n v="2900"/>
    <x v="653"/>
    <s v="N"/>
    <s v="N"/>
    <s v="N"/>
    <s v="Y"/>
    <s v="N"/>
    <n v="125.25"/>
    <n v="8.0091825837846822E-4"/>
    <n v="1084.8800000000001"/>
  </r>
  <r>
    <x v="244"/>
    <s v="39202"/>
    <n v="39202"/>
    <s v="Toppenish School District"/>
    <n v="5262"/>
    <x v="654"/>
    <s v="N"/>
    <s v="N"/>
    <s v="N"/>
    <s v="Y"/>
    <s v="N"/>
    <n v="13"/>
    <n v="8.3129240390579536E-5"/>
    <n v="112.6"/>
  </r>
  <r>
    <x v="244"/>
    <s v="39202"/>
    <n v="39202"/>
    <s v="Toppenish School District"/>
    <n v="1508"/>
    <x v="655"/>
    <s v="N"/>
    <s v="N"/>
    <s v="N"/>
    <s v="Y"/>
    <s v="N"/>
    <n v="11.75"/>
    <n v="7.5136044199177664E-5"/>
    <n v="101.78"/>
  </r>
  <r>
    <x v="245"/>
    <s v="39203"/>
    <n v="39203"/>
    <s v="Highland School District"/>
    <n v="4559"/>
    <x v="656"/>
    <s v="N"/>
    <s v="N"/>
    <s v="N"/>
    <s v="Y"/>
    <s v="N"/>
    <n v="27"/>
    <n v="1.7265303773428059E-4"/>
    <n v="233.87"/>
  </r>
  <r>
    <x v="246"/>
    <s v="39204"/>
    <n v="39204"/>
    <s v="Granger School District"/>
    <n v="3314"/>
    <x v="657"/>
    <s v="N"/>
    <s v="N"/>
    <s v="N"/>
    <s v="Y"/>
    <s v="N"/>
    <n v="152.25"/>
    <n v="9.735712961127488E-4"/>
    <n v="1318.75"/>
  </r>
  <r>
    <x v="247"/>
    <s v="39205"/>
    <n v="39205"/>
    <s v="Zillah School District"/>
    <n v="2240"/>
    <x v="658"/>
    <s v="N"/>
    <s v="N"/>
    <s v="N"/>
    <s v="Y"/>
    <s v="N"/>
    <n v="21.5"/>
    <n v="1.3748297449211233E-4"/>
    <n v="186.23"/>
  </r>
  <r>
    <x v="248"/>
    <s v="39207"/>
    <n v="39207"/>
    <s v="Wapato School District"/>
    <n v="3141"/>
    <x v="659"/>
    <s v="Y"/>
    <s v="N"/>
    <s v="N"/>
    <s v="Y"/>
    <s v="N"/>
    <n v="516"/>
    <n v="3.2995913878106956E-3"/>
    <n v="4469.4399999999996"/>
  </r>
  <r>
    <x v="249"/>
    <s v="39208"/>
    <n v="39208"/>
    <s v="West Valley School District (Yakima)"/>
    <n v="3074"/>
    <x v="559"/>
    <s v="Y"/>
    <s v="N"/>
    <s v="N"/>
    <s v="Y"/>
    <s v="N"/>
    <n v="382"/>
    <n v="2.4427207560924142E-3"/>
    <n v="3308.77"/>
  </r>
  <r>
    <x v="249"/>
    <s v="39208"/>
    <n v="39208"/>
    <s v="West Valley School District (Yakima)"/>
    <n v="5506"/>
    <x v="660"/>
    <s v="N"/>
    <s v="N"/>
    <s v="N"/>
    <s v="Y"/>
    <s v="N"/>
    <n v="11.25"/>
    <n v="7.1938765722616907E-5"/>
    <n v="97.44"/>
  </r>
  <r>
    <x v="249"/>
    <s v="39208"/>
    <n v="39208"/>
    <s v="West Valley School District (Yakima)"/>
    <n v="5221"/>
    <x v="661"/>
    <s v="N"/>
    <s v="N"/>
    <s v="N"/>
    <s v="Y"/>
    <s v="N"/>
    <n v="1.25"/>
    <n v="7.9931961914018793E-6"/>
    <n v="10.83"/>
  </r>
  <r>
    <x v="250"/>
    <s v="39209"/>
    <n v="39209"/>
    <s v="Mount Adams School District"/>
    <n v="2532"/>
    <x v="662"/>
    <s v="Y"/>
    <s v="N"/>
    <s v="N"/>
    <s v="Y"/>
    <s v="N"/>
    <n v="101"/>
    <n v="6.4585025226527183E-4"/>
    <n v="874.8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B927" firstHeaderRow="1" firstDataRow="1" firstDataCol="1"/>
  <pivotFields count="14">
    <pivotField axis="axisRow" showAll="0">
      <items count="503">
        <item m="1" x="348"/>
        <item m="1" x="397"/>
        <item m="1" x="424"/>
        <item m="1" x="451"/>
        <item m="1" x="501"/>
        <item m="1" x="493"/>
        <item m="1" x="480"/>
        <item m="1" x="279"/>
        <item m="1" x="278"/>
        <item m="1" x="491"/>
        <item m="1" x="259"/>
        <item m="1" x="274"/>
        <item m="1" x="320"/>
        <item m="1" x="340"/>
        <item m="1" x="336"/>
        <item m="1" x="364"/>
        <item m="1" x="374"/>
        <item m="1" x="396"/>
        <item m="1" x="383"/>
        <item m="1" x="382"/>
        <item m="1" x="443"/>
        <item m="1" x="273"/>
        <item m="1" x="395"/>
        <item m="1" x="421"/>
        <item m="1" x="418"/>
        <item m="1" x="416"/>
        <item m="1" x="414"/>
        <item m="1" x="449"/>
        <item m="1" x="260"/>
        <item m="1" x="462"/>
        <item m="1" x="318"/>
        <item m="1" x="334"/>
        <item m="1" x="338"/>
        <item m="1" x="337"/>
        <item m="1" x="335"/>
        <item m="1" x="392"/>
        <item m="1" x="439"/>
        <item m="1" x="362"/>
        <item m="1" x="361"/>
        <item m="1" x="360"/>
        <item m="1" x="476"/>
        <item m="1" x="482"/>
        <item m="1" x="256"/>
        <item m="1" x="269"/>
        <item m="1" x="293"/>
        <item m="1" x="328"/>
        <item m="1" x="365"/>
        <item m="1" x="479"/>
        <item m="1" x="481"/>
        <item m="1" x="486"/>
        <item m="1" x="470"/>
        <item m="1" x="489"/>
        <item m="1" x="468"/>
        <item m="1" x="474"/>
        <item m="1" x="488"/>
        <item m="1" x="497"/>
        <item m="1" x="465"/>
        <item m="1" x="272"/>
        <item m="1" x="304"/>
        <item m="1" x="295"/>
        <item m="1" x="311"/>
        <item m="1" x="325"/>
        <item m="1" x="324"/>
        <item m="1" x="332"/>
        <item m="1" x="300"/>
        <item m="1" x="298"/>
        <item m="1" x="283"/>
        <item m="1" x="356"/>
        <item m="1" x="366"/>
        <item m="1" x="373"/>
        <item m="1" x="475"/>
        <item m="1" x="478"/>
        <item m="1" x="429"/>
        <item m="1" x="496"/>
        <item m="1" x="251"/>
        <item m="1" x="280"/>
        <item m="1" x="257"/>
        <item m="1" x="263"/>
        <item m="1" x="271"/>
        <item m="1" x="277"/>
        <item m="1" x="285"/>
        <item m="1" x="289"/>
        <item m="1" x="296"/>
        <item m="1" x="306"/>
        <item m="1" x="312"/>
        <item m="1" x="317"/>
        <item m="1" x="262"/>
        <item m="1" x="267"/>
        <item m="1" x="276"/>
        <item m="1" x="288"/>
        <item m="1" x="292"/>
        <item m="1" x="309"/>
        <item m="1" x="327"/>
        <item m="1" x="331"/>
        <item m="1" x="341"/>
        <item m="1" x="343"/>
        <item m="1" x="358"/>
        <item m="1" x="329"/>
        <item m="1" x="354"/>
        <item m="1" x="347"/>
        <item m="1" x="352"/>
        <item m="1" x="359"/>
        <item m="1" x="378"/>
        <item m="1" x="384"/>
        <item m="1" x="419"/>
        <item m="1" x="428"/>
        <item m="1" x="446"/>
        <item m="1" x="452"/>
        <item m="1" x="372"/>
        <item m="1" x="375"/>
        <item m="1" x="379"/>
        <item m="1" x="422"/>
        <item m="1" x="453"/>
        <item m="1" x="450"/>
        <item m="1" x="461"/>
        <item m="1" x="444"/>
        <item m="1" x="472"/>
        <item m="1" x="423"/>
        <item m="1" x="430"/>
        <item m="1" x="437"/>
        <item m="1" x="448"/>
        <item m="1" x="442"/>
        <item m="1" x="261"/>
        <item m="1" x="253"/>
        <item m="1" x="498"/>
        <item m="1" x="268"/>
        <item m="1" x="371"/>
        <item m="1" x="345"/>
        <item m="1" x="353"/>
        <item m="1" x="432"/>
        <item m="1" x="406"/>
        <item m="1" x="387"/>
        <item m="1" x="394"/>
        <item m="1" x="425"/>
        <item m="1" x="436"/>
        <item m="1" x="412"/>
        <item m="1" x="483"/>
        <item m="1" x="500"/>
        <item m="1" x="254"/>
        <item m="1" x="255"/>
        <item m="1" x="494"/>
        <item m="1" x="342"/>
        <item m="1" x="350"/>
        <item m="1" x="321"/>
        <item m="1" x="368"/>
        <item m="1" x="376"/>
        <item m="1" x="367"/>
        <item m="1" x="398"/>
        <item m="1" x="385"/>
        <item m="1" x="417"/>
        <item m="1" x="386"/>
        <item m="1" x="388"/>
        <item m="1" x="391"/>
        <item m="1" x="400"/>
        <item m="1" x="407"/>
        <item m="1" x="431"/>
        <item m="1" x="438"/>
        <item m="1" x="471"/>
        <item m="1" x="460"/>
        <item m="1" x="466"/>
        <item m="1" x="499"/>
        <item m="1" x="490"/>
        <item m="1" x="252"/>
        <item m="1" x="270"/>
        <item m="1" x="266"/>
        <item m="1" x="275"/>
        <item m="1" x="287"/>
        <item m="1" x="305"/>
        <item m="1" x="301"/>
        <item m="1" x="344"/>
        <item m="1" x="492"/>
        <item m="1" x="284"/>
        <item m="1" x="294"/>
        <item m="1" x="310"/>
        <item m="1" x="308"/>
        <item m="1" x="316"/>
        <item m="1" x="313"/>
        <item m="1" x="299"/>
        <item m="1" x="297"/>
        <item m="1" x="339"/>
        <item m="1" x="314"/>
        <item m="1" x="319"/>
        <item m="1" x="330"/>
        <item m="1" x="322"/>
        <item m="1" x="380"/>
        <item m="1" x="401"/>
        <item m="1" x="408"/>
        <item m="1" x="411"/>
        <item m="1" x="427"/>
        <item m="1" x="441"/>
        <item m="1" x="390"/>
        <item m="1" x="393"/>
        <item m="1" x="403"/>
        <item m="1" x="409"/>
        <item m="1" x="399"/>
        <item m="1" x="413"/>
        <item m="1" x="420"/>
        <item m="1" x="484"/>
        <item m="1" x="495"/>
        <item m="1" x="469"/>
        <item m="1" x="477"/>
        <item m="1" x="485"/>
        <item m="1" x="487"/>
        <item m="1" x="467"/>
        <item m="1" x="473"/>
        <item m="1" x="258"/>
        <item m="1" x="264"/>
        <item m="1" x="281"/>
        <item m="1" x="265"/>
        <item m="1" x="326"/>
        <item m="1" x="291"/>
        <item m="1" x="303"/>
        <item m="1" x="333"/>
        <item m="1" x="377"/>
        <item m="1" x="389"/>
        <item m="1" x="357"/>
        <item m="1" x="445"/>
        <item m="1" x="456"/>
        <item m="1" x="447"/>
        <item m="1" x="454"/>
        <item m="1" x="457"/>
        <item m="1" x="463"/>
        <item m="1" x="282"/>
        <item m="1" x="286"/>
        <item m="1" x="290"/>
        <item m="1" x="302"/>
        <item m="1" x="307"/>
        <item m="1" x="315"/>
        <item m="1" x="323"/>
        <item m="1" x="381"/>
        <item m="1" x="346"/>
        <item m="1" x="349"/>
        <item m="1" x="355"/>
        <item m="1" x="370"/>
        <item m="1" x="351"/>
        <item m="1" x="363"/>
        <item m="1" x="369"/>
        <item m="1" x="402"/>
        <item m="1" x="433"/>
        <item m="1" x="434"/>
        <item m="1" x="459"/>
        <item m="1" x="404"/>
        <item m="1" x="405"/>
        <item m="1" x="410"/>
        <item m="1" x="415"/>
        <item m="1" x="426"/>
        <item m="1" x="435"/>
        <item m="1" x="440"/>
        <item m="1" x="455"/>
        <item m="1" x="458"/>
        <item m="1" x="464"/>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t="default"/>
      </items>
    </pivotField>
    <pivotField showAll="0"/>
    <pivotField showAll="0"/>
    <pivotField showAll="0"/>
    <pivotField showAll="0"/>
    <pivotField axis="axisRow" showAll="0">
      <items count="664">
        <item x="415"/>
        <item x="67"/>
        <item x="586"/>
        <item x="532"/>
        <item x="431"/>
        <item x="479"/>
        <item x="325"/>
        <item x="505"/>
        <item x="418"/>
        <item x="116"/>
        <item x="607"/>
        <item x="404"/>
        <item x="534"/>
        <item x="454"/>
        <item x="489"/>
        <item x="491"/>
        <item x="7"/>
        <item x="228"/>
        <item x="229"/>
        <item x="230"/>
        <item x="594"/>
        <item x="382"/>
        <item x="293"/>
        <item x="295"/>
        <item x="159"/>
        <item x="384"/>
        <item x="303"/>
        <item x="442"/>
        <item x="70"/>
        <item x="222"/>
        <item x="219"/>
        <item x="614"/>
        <item x="617"/>
        <item x="14"/>
        <item x="427"/>
        <item x="434"/>
        <item x="203"/>
        <item x="620"/>
        <item x="411"/>
        <item x="270"/>
        <item x="289"/>
        <item x="360"/>
        <item x="359"/>
        <item x="95"/>
        <item x="94"/>
        <item x="527"/>
        <item x="450"/>
        <item x="451"/>
        <item x="276"/>
        <item x="74"/>
        <item x="68"/>
        <item x="98"/>
        <item x="455"/>
        <item x="592"/>
        <item x="292"/>
        <item x="186"/>
        <item x="223"/>
        <item x="26"/>
        <item x="62"/>
        <item x="25"/>
        <item x="86"/>
        <item x="473"/>
        <item x="266"/>
        <item x="226"/>
        <item x="224"/>
        <item x="300"/>
        <item x="547"/>
        <item x="336"/>
        <item x="430"/>
        <item x="5"/>
        <item x="30"/>
        <item x="24"/>
        <item x="553"/>
        <item x="104"/>
        <item x="309"/>
        <item x="387"/>
        <item x="168"/>
        <item x="155"/>
        <item x="201"/>
        <item x="344"/>
        <item x="308"/>
        <item x="78"/>
        <item x="315"/>
        <item x="166"/>
        <item x="227"/>
        <item x="414"/>
        <item x="628"/>
        <item x="608"/>
        <item x="631"/>
        <item x="121"/>
        <item x="574"/>
        <item x="319"/>
        <item x="440"/>
        <item x="47"/>
        <item x="578"/>
        <item x="512"/>
        <item x="572"/>
        <item x="407"/>
        <item x="655"/>
        <item x="449"/>
        <item x="107"/>
        <item x="649"/>
        <item x="254"/>
        <item x="148"/>
        <item x="79"/>
        <item x="328"/>
        <item x="416"/>
        <item x="154"/>
        <item x="516"/>
        <item x="277"/>
        <item x="101"/>
        <item x="409"/>
        <item x="408"/>
        <item x="375"/>
        <item x="551"/>
        <item x="514"/>
        <item x="341"/>
        <item x="637"/>
        <item x="403"/>
        <item x="531"/>
        <item x="75"/>
        <item x="81"/>
        <item x="181"/>
        <item x="562"/>
        <item x="563"/>
        <item x="2"/>
        <item x="305"/>
        <item x="84"/>
        <item x="55"/>
        <item x="560"/>
        <item x="390"/>
        <item x="389"/>
        <item x="294"/>
        <item x="139"/>
        <item x="282"/>
        <item x="555"/>
        <item x="247"/>
        <item x="97"/>
        <item x="96"/>
        <item x="435"/>
        <item x="240"/>
        <item x="386"/>
        <item x="487"/>
        <item x="485"/>
        <item x="488"/>
        <item x="482"/>
        <item x="6"/>
        <item x="638"/>
        <item x="470"/>
        <item x="311"/>
        <item x="138"/>
        <item x="379"/>
        <item x="252"/>
        <item x="255"/>
        <item x="191"/>
        <item x="123"/>
        <item x="80"/>
        <item x="600"/>
        <item x="436"/>
        <item x="556"/>
        <item x="557"/>
        <item x="467"/>
        <item x="469"/>
        <item x="61"/>
        <item x="258"/>
        <item x="286"/>
        <item x="535"/>
        <item x="306"/>
        <item x="207"/>
        <item x="180"/>
        <item x="187"/>
        <item x="618"/>
        <item x="281"/>
        <item x="521"/>
        <item x="383"/>
        <item x="439"/>
        <item x="419"/>
        <item x="33"/>
        <item x="43"/>
        <item x="46"/>
        <item x="396"/>
        <item x="225"/>
        <item x="162"/>
        <item x="423"/>
        <item x="552"/>
        <item x="402"/>
        <item x="447"/>
        <item x="433"/>
        <item x="253"/>
        <item x="337"/>
        <item x="630"/>
        <item x="161"/>
        <item x="537"/>
        <item x="54"/>
        <item x="425"/>
        <item x="190"/>
        <item x="241"/>
        <item x="421"/>
        <item x="503"/>
        <item x="385"/>
        <item x="318"/>
        <item x="378"/>
        <item x="426"/>
        <item x="648"/>
        <item x="657"/>
        <item x="515"/>
        <item x="126"/>
        <item x="131"/>
        <item x="332"/>
        <item x="448"/>
        <item x="598"/>
        <item x="215"/>
        <item x="19"/>
        <item x="132"/>
        <item x="651"/>
        <item x="69"/>
        <item x="208"/>
        <item x="422"/>
        <item x="65"/>
        <item x="466"/>
        <item x="63"/>
        <item x="506"/>
        <item x="656"/>
        <item x="353"/>
        <item x="196"/>
        <item x="204"/>
        <item x="202"/>
        <item x="56"/>
        <item x="146"/>
        <item x="474"/>
        <item x="72"/>
        <item x="133"/>
        <item x="134"/>
        <item x="135"/>
        <item x="45"/>
        <item x="178"/>
        <item x="147"/>
        <item x="366"/>
        <item x="102"/>
        <item x="565"/>
        <item x="265"/>
        <item x="399"/>
        <item x="269"/>
        <item x="163"/>
        <item x="42"/>
        <item x="175"/>
        <item x="177"/>
        <item x="173"/>
        <item x="218"/>
        <item x="251"/>
        <item x="221"/>
        <item x="183"/>
        <item x="149"/>
        <item x="237"/>
        <item x="242"/>
        <item x="129"/>
        <item x="349"/>
        <item x="569"/>
        <item x="248"/>
        <item x="604"/>
        <item x="642"/>
        <item x="312"/>
        <item x="109"/>
        <item x="87"/>
        <item x="381"/>
        <item x="476"/>
        <item x="10"/>
        <item x="257"/>
        <item x="91"/>
        <item x="92"/>
        <item x="280"/>
        <item x="11"/>
        <item x="264"/>
        <item x="263"/>
        <item x="262"/>
        <item x="260"/>
        <item x="259"/>
        <item x="261"/>
        <item x="297"/>
        <item x="16"/>
        <item x="307"/>
        <item x="313"/>
        <item x="302"/>
        <item x="57"/>
        <item x="58"/>
        <item x="456"/>
        <item x="141"/>
        <item x="128"/>
        <item x="472"/>
        <item x="246"/>
        <item x="288"/>
        <item x="413"/>
        <item x="539"/>
        <item x="508"/>
        <item x="509"/>
        <item x="501"/>
        <item x="12"/>
        <item x="520"/>
        <item x="51"/>
        <item x="334"/>
        <item x="333"/>
        <item x="90"/>
        <item x="528"/>
        <item x="362"/>
        <item x="558"/>
        <item x="239"/>
        <item x="392"/>
        <item x="37"/>
        <item x="518"/>
        <item x="209"/>
        <item x="3"/>
        <item x="93"/>
        <item x="446"/>
        <item x="321"/>
        <item x="622"/>
        <item x="621"/>
        <item x="483"/>
        <item x="647"/>
        <item x="99"/>
        <item x="23"/>
        <item x="477"/>
        <item x="82"/>
        <item x="566"/>
        <item x="347"/>
        <item x="575"/>
        <item x="494"/>
        <item x="495"/>
        <item x="497"/>
        <item x="493"/>
        <item x="496"/>
        <item x="345"/>
        <item x="214"/>
        <item x="545"/>
        <item x="546"/>
        <item x="543"/>
        <item x="481"/>
        <item x="541"/>
        <item x="540"/>
        <item x="192"/>
        <item x="623"/>
        <item x="624"/>
        <item x="363"/>
        <item x="550"/>
        <item x="13"/>
        <item x="174"/>
        <item x="498"/>
        <item x="137"/>
        <item x="324"/>
        <item x="120"/>
        <item x="323"/>
        <item x="626"/>
        <item x="193"/>
        <item x="234"/>
        <item x="457"/>
        <item x="459"/>
        <item x="460"/>
        <item x="64"/>
        <item x="484"/>
        <item x="542"/>
        <item x="393"/>
        <item x="284"/>
        <item x="480"/>
        <item x="635"/>
        <item x="322"/>
        <item x="371"/>
        <item x="164"/>
        <item x="41"/>
        <item x="106"/>
        <item x="588"/>
        <item x="585"/>
        <item x="199"/>
        <item x="568"/>
        <item x="373"/>
        <item x="217"/>
        <item x="249"/>
        <item x="625"/>
        <item x="136"/>
        <item x="523"/>
        <item x="271"/>
        <item x="296"/>
        <item x="350"/>
        <item x="348"/>
        <item x="581"/>
        <item x="576"/>
        <item x="577"/>
        <item x="272"/>
        <item x="278"/>
        <item x="279"/>
        <item x="654"/>
        <item x="458"/>
        <item x="443"/>
        <item x="176"/>
        <item x="145"/>
        <item x="634"/>
        <item x="343"/>
        <item x="400"/>
        <item x="417"/>
        <item x="144"/>
        <item x="444"/>
        <item x="158"/>
        <item x="367"/>
        <item x="143"/>
        <item x="339"/>
        <item x="358"/>
        <item x="356"/>
        <item x="357"/>
        <item x="591"/>
        <item x="593"/>
        <item x="301"/>
        <item x="40"/>
        <item x="352"/>
        <item x="526"/>
        <item x="329"/>
        <item x="150"/>
        <item x="212"/>
        <item x="53"/>
        <item x="287"/>
        <item x="76"/>
        <item x="66"/>
        <item x="35"/>
        <item x="185"/>
        <item x="615"/>
        <item x="445"/>
        <item x="365"/>
        <item x="412"/>
        <item x="1"/>
        <item x="475"/>
        <item x="370"/>
        <item x="571"/>
        <item x="298"/>
        <item x="629"/>
        <item x="108"/>
        <item x="573"/>
        <item x="314"/>
        <item x="355"/>
        <item x="105"/>
        <item x="361"/>
        <item x="330"/>
        <item x="405"/>
        <item x="374"/>
        <item x="420"/>
        <item x="15"/>
        <item x="156"/>
        <item x="429"/>
        <item x="32"/>
        <item x="110"/>
        <item x="36"/>
        <item x="471"/>
        <item x="157"/>
        <item x="71"/>
        <item x="536"/>
        <item x="611"/>
        <item x="18"/>
        <item x="198"/>
        <item x="195"/>
        <item x="627"/>
        <item x="380"/>
        <item x="388"/>
        <item x="391"/>
        <item x="153"/>
        <item x="113"/>
        <item x="114"/>
        <item x="83"/>
        <item x="167"/>
        <item x="596"/>
        <item x="197"/>
        <item x="368"/>
        <item x="338"/>
        <item x="245"/>
        <item x="267"/>
        <item x="401"/>
        <item x="291"/>
        <item x="213"/>
        <item x="210"/>
        <item x="103"/>
        <item x="20"/>
        <item x="77"/>
        <item x="644"/>
        <item x="118"/>
        <item x="4"/>
        <item x="583"/>
        <item x="17"/>
        <item x="544"/>
        <item x="21"/>
        <item x="564"/>
        <item x="597"/>
        <item x="524"/>
        <item x="160"/>
        <item x="632"/>
        <item x="256"/>
        <item x="119"/>
        <item x="189"/>
        <item x="124"/>
        <item x="125"/>
        <item x="220"/>
        <item x="519"/>
        <item x="200"/>
        <item x="529"/>
        <item x="398"/>
        <item x="486"/>
        <item x="606"/>
        <item x="172"/>
        <item x="169"/>
        <item x="273"/>
        <item x="589"/>
        <item x="452"/>
        <item x="613"/>
        <item x="646"/>
        <item x="645"/>
        <item x="376"/>
        <item x="112"/>
        <item x="39"/>
        <item x="468"/>
        <item x="525"/>
        <item x="538"/>
        <item x="342"/>
        <item x="243"/>
        <item x="500"/>
        <item x="244"/>
        <item x="652"/>
        <item x="461"/>
        <item x="463"/>
        <item x="34"/>
        <item x="122"/>
        <item x="499"/>
        <item x="511"/>
        <item x="216"/>
        <item x="238"/>
        <item x="44"/>
        <item x="507"/>
        <item x="462"/>
        <item x="504"/>
        <item x="478"/>
        <item x="236"/>
        <item x="117"/>
        <item x="369"/>
        <item x="304"/>
        <item x="170"/>
        <item x="584"/>
        <item x="152"/>
        <item x="151"/>
        <item x="8"/>
        <item x="428"/>
        <item x="432"/>
        <item x="232"/>
        <item x="299"/>
        <item x="406"/>
        <item x="522"/>
        <item x="567"/>
        <item x="549"/>
        <item x="561"/>
        <item x="612"/>
        <item x="633"/>
        <item x="394"/>
        <item x="640"/>
        <item x="517"/>
        <item x="453"/>
        <item x="377"/>
        <item x="38"/>
        <item x="465"/>
        <item x="492"/>
        <item x="206"/>
        <item x="513"/>
        <item x="510"/>
        <item x="285"/>
        <item x="441"/>
        <item x="283"/>
        <item x="73"/>
        <item x="410"/>
        <item x="650"/>
        <item x="188"/>
        <item x="316"/>
        <item x="397"/>
        <item x="140"/>
        <item x="233"/>
        <item x="211"/>
        <item x="184"/>
        <item x="599"/>
        <item x="171"/>
        <item x="530"/>
        <item x="533"/>
        <item x="179"/>
        <item x="310"/>
        <item x="22"/>
        <item x="554"/>
        <item x="590"/>
        <item x="582"/>
        <item x="182"/>
        <item x="327"/>
        <item x="364"/>
        <item x="653"/>
        <item x="609"/>
        <item x="595"/>
        <item x="85"/>
        <item x="9"/>
        <item x="587"/>
        <item x="130"/>
        <item x="235"/>
        <item x="194"/>
        <item x="60"/>
        <item x="548"/>
        <item x="31"/>
        <item x="52"/>
        <item x="49"/>
        <item x="48"/>
        <item x="50"/>
        <item x="205"/>
        <item x="616"/>
        <item x="331"/>
        <item x="603"/>
        <item x="111"/>
        <item x="610"/>
        <item x="605"/>
        <item x="317"/>
        <item x="659"/>
        <item x="115"/>
        <item x="346"/>
        <item x="424"/>
        <item x="250"/>
        <item x="601"/>
        <item x="351"/>
        <item x="354"/>
        <item x="602"/>
        <item x="59"/>
        <item x="0"/>
        <item x="100"/>
        <item x="570"/>
        <item x="27"/>
        <item x="28"/>
        <item x="231"/>
        <item x="165"/>
        <item x="290"/>
        <item x="559"/>
        <item x="661"/>
        <item x="660"/>
        <item x="275"/>
        <item x="490"/>
        <item x="29"/>
        <item x="464"/>
        <item x="335"/>
        <item x="437"/>
        <item x="438"/>
        <item x="320"/>
        <item x="662"/>
        <item x="340"/>
        <item x="372"/>
        <item x="395"/>
        <item x="127"/>
        <item x="619"/>
        <item x="326"/>
        <item x="142"/>
        <item x="274"/>
        <item x="268"/>
        <item x="89"/>
        <item x="88"/>
        <item x="641"/>
        <item x="643"/>
        <item x="639"/>
        <item x="636"/>
        <item x="580"/>
        <item x="579"/>
        <item x="502"/>
        <item x="658"/>
        <item t="default"/>
      </items>
    </pivotField>
    <pivotField showAll="0"/>
    <pivotField showAll="0"/>
    <pivotField showAll="0"/>
    <pivotField showAll="0"/>
    <pivotField showAll="0"/>
    <pivotField showAll="0"/>
    <pivotField numFmtId="10" showAll="0"/>
    <pivotField dataField="1" numFmtId="43" showAll="0"/>
  </pivotFields>
  <rowFields count="2">
    <field x="0"/>
    <field x="5"/>
  </rowFields>
  <rowItems count="924">
    <i>
      <x v="251"/>
    </i>
    <i r="1">
      <x v="624"/>
    </i>
    <i>
      <x v="252"/>
    </i>
    <i r="1">
      <x v="125"/>
    </i>
    <i r="1">
      <x v="425"/>
    </i>
    <i>
      <x v="253"/>
    </i>
    <i r="1">
      <x v="310"/>
    </i>
    <i>
      <x v="254"/>
    </i>
    <i r="1">
      <x v="479"/>
    </i>
    <i>
      <x v="255"/>
    </i>
    <i r="1">
      <x v="69"/>
    </i>
    <i r="1">
      <x v="146"/>
    </i>
    <i>
      <x v="256"/>
    </i>
    <i r="1">
      <x v="16"/>
    </i>
    <i>
      <x v="257"/>
    </i>
    <i r="1">
      <x v="33"/>
    </i>
    <i r="1">
      <x v="266"/>
    </i>
    <i r="1">
      <x v="271"/>
    </i>
    <i r="1">
      <x v="296"/>
    </i>
    <i r="1">
      <x v="343"/>
    </i>
    <i r="1">
      <x v="441"/>
    </i>
    <i r="1">
      <x v="541"/>
    </i>
    <i r="1">
      <x v="594"/>
    </i>
    <i>
      <x v="258"/>
    </i>
    <i r="1">
      <x v="279"/>
    </i>
    <i>
      <x v="259"/>
    </i>
    <i r="1">
      <x v="481"/>
    </i>
    <i>
      <x v="260"/>
    </i>
    <i r="1">
      <x v="452"/>
    </i>
    <i>
      <x v="261"/>
    </i>
    <i r="1">
      <x v="212"/>
    </i>
    <i r="1">
      <x v="475"/>
    </i>
    <i r="1">
      <x v="483"/>
    </i>
    <i r="1">
      <x v="583"/>
    </i>
    <i>
      <x v="262"/>
    </i>
    <i r="1">
      <x v="319"/>
    </i>
    <i>
      <x v="263"/>
    </i>
    <i r="1">
      <x v="71"/>
    </i>
    <i>
      <x v="264"/>
    </i>
    <i r="1">
      <x v="59"/>
    </i>
    <i>
      <x v="265"/>
    </i>
    <i r="1">
      <x v="57"/>
    </i>
    <i>
      <x v="266"/>
    </i>
    <i r="1">
      <x v="70"/>
    </i>
    <i r="1">
      <x v="177"/>
    </i>
    <i r="1">
      <x v="419"/>
    </i>
    <i r="1">
      <x v="444"/>
    </i>
    <i r="1">
      <x v="522"/>
    </i>
    <i r="1">
      <x v="601"/>
    </i>
    <i r="1">
      <x v="627"/>
    </i>
    <i r="1">
      <x v="628"/>
    </i>
    <i r="1">
      <x v="637"/>
    </i>
    <i>
      <x v="267"/>
    </i>
    <i r="1">
      <x v="307"/>
    </i>
    <i r="1">
      <x v="446"/>
    </i>
    <i r="1">
      <x v="558"/>
    </i>
    <i>
      <x v="268"/>
    </i>
    <i r="1">
      <x v="409"/>
    </i>
    <i r="1">
      <x v="511"/>
    </i>
    <i>
      <x v="269"/>
    </i>
    <i r="1">
      <x v="366"/>
    </i>
    <i>
      <x v="270"/>
    </i>
    <i r="1">
      <x v="178"/>
    </i>
    <i r="1">
      <x v="244"/>
    </i>
    <i>
      <x v="271"/>
    </i>
    <i r="1">
      <x v="93"/>
    </i>
    <i r="1">
      <x v="128"/>
    </i>
    <i r="1">
      <x v="179"/>
    </i>
    <i r="1">
      <x v="193"/>
    </i>
    <i r="1">
      <x v="234"/>
    </i>
    <i r="1">
      <x v="298"/>
    </i>
    <i r="1">
      <x v="415"/>
    </i>
    <i r="1">
      <x v="528"/>
    </i>
    <i r="1">
      <x v="602"/>
    </i>
    <i r="1">
      <x v="603"/>
    </i>
    <i r="1">
      <x v="604"/>
    </i>
    <i r="1">
      <x v="605"/>
    </i>
    <i>
      <x v="272"/>
    </i>
    <i r="1">
      <x v="227"/>
    </i>
    <i>
      <x v="273"/>
    </i>
    <i r="1">
      <x v="283"/>
    </i>
    <i r="1">
      <x v="284"/>
    </i>
    <i>
      <x v="274"/>
    </i>
    <i r="1">
      <x v="623"/>
    </i>
    <i>
      <x v="275"/>
    </i>
    <i r="1">
      <x v="1"/>
    </i>
    <i r="1">
      <x v="58"/>
    </i>
    <i r="1">
      <x v="163"/>
    </i>
    <i r="1">
      <x v="218"/>
    </i>
    <i r="1">
      <x v="220"/>
    </i>
    <i r="1">
      <x v="296"/>
    </i>
    <i r="1">
      <x v="356"/>
    </i>
    <i r="1">
      <x v="418"/>
    </i>
    <i r="1">
      <x v="599"/>
    </i>
    <i>
      <x v="276"/>
    </i>
    <i r="1">
      <x v="50"/>
    </i>
    <i r="1">
      <x v="215"/>
    </i>
    <i>
      <x v="277"/>
    </i>
    <i r="1">
      <x v="28"/>
    </i>
    <i r="1">
      <x v="49"/>
    </i>
    <i r="1">
      <x v="120"/>
    </i>
    <i r="1">
      <x v="230"/>
    </i>
    <i r="1">
      <x v="417"/>
    </i>
    <i r="1">
      <x v="449"/>
    </i>
    <i r="1">
      <x v="567"/>
    </i>
    <i>
      <x v="278"/>
    </i>
    <i r="1">
      <x v="476"/>
    </i>
    <i>
      <x v="279"/>
    </i>
    <i r="1">
      <x v="81"/>
    </i>
    <i r="1">
      <x v="104"/>
    </i>
    <i r="1">
      <x v="156"/>
    </i>
    <i>
      <x v="280"/>
    </i>
    <i r="1">
      <x v="121"/>
    </i>
    <i>
      <x v="281"/>
    </i>
    <i r="1">
      <x v="127"/>
    </i>
    <i r="1">
      <x v="321"/>
    </i>
    <i r="1">
      <x v="462"/>
    </i>
    <i>
      <x v="282"/>
    </i>
    <i r="1">
      <x v="593"/>
    </i>
    <i>
      <x v="283"/>
    </i>
    <i r="1">
      <x v="60"/>
    </i>
    <i>
      <x v="284"/>
    </i>
    <i r="1">
      <x v="263"/>
    </i>
    <i>
      <x v="285"/>
    </i>
    <i r="1">
      <x v="301"/>
    </i>
    <i r="1">
      <x v="653"/>
    </i>
    <i r="1">
      <x v="654"/>
    </i>
    <i>
      <x v="286"/>
    </i>
    <i r="1">
      <x v="268"/>
    </i>
    <i r="1">
      <x v="269"/>
    </i>
    <i r="1">
      <x v="311"/>
    </i>
    <i>
      <x v="287"/>
    </i>
    <i r="1">
      <x v="43"/>
    </i>
    <i r="1">
      <x v="44"/>
    </i>
    <i>
      <x v="288"/>
    </i>
    <i r="1">
      <x v="51"/>
    </i>
    <i r="1">
      <x v="137"/>
    </i>
    <i r="1">
      <x v="138"/>
    </i>
    <i>
      <x v="289"/>
    </i>
    <i r="1">
      <x v="318"/>
    </i>
    <i>
      <x v="290"/>
    </i>
    <i r="1">
      <x v="625"/>
    </i>
    <i>
      <x v="291"/>
    </i>
    <i r="1">
      <x v="110"/>
    </i>
    <i>
      <x v="292"/>
    </i>
    <i r="1">
      <x v="238"/>
    </i>
    <i>
      <x v="293"/>
    </i>
    <i r="1">
      <x v="474"/>
    </i>
    <i>
      <x v="294"/>
    </i>
    <i r="1">
      <x v="73"/>
    </i>
    <i r="1">
      <x v="367"/>
    </i>
    <i r="1">
      <x v="435"/>
    </i>
    <i>
      <x v="295"/>
    </i>
    <i r="1">
      <x v="100"/>
    </i>
    <i r="1">
      <x v="431"/>
    </i>
    <i>
      <x v="296"/>
    </i>
    <i r="1">
      <x v="262"/>
    </i>
    <i>
      <x v="297"/>
    </i>
    <i r="1">
      <x v="445"/>
    </i>
    <i>
      <x v="298"/>
    </i>
    <i r="1">
      <x v="510"/>
    </i>
    <i r="1">
      <x v="610"/>
    </i>
    <i>
      <x v="299"/>
    </i>
    <i r="1">
      <x v="460"/>
    </i>
    <i r="1">
      <x v="461"/>
    </i>
    <i>
      <x v="300"/>
    </i>
    <i r="1">
      <x v="615"/>
    </i>
    <i>
      <x v="301"/>
    </i>
    <i r="1">
      <x v="9"/>
    </i>
    <i>
      <x v="302"/>
    </i>
    <i r="1">
      <x v="478"/>
    </i>
    <i r="1">
      <x v="534"/>
    </i>
    <i>
      <x v="303"/>
    </i>
    <i r="1">
      <x v="490"/>
    </i>
    <i>
      <x v="304"/>
    </i>
    <i r="1">
      <x v="89"/>
    </i>
    <i r="1">
      <x v="348"/>
    </i>
    <i r="1">
      <x v="523"/>
    </i>
    <i>
      <x v="305"/>
    </i>
    <i r="1">
      <x v="155"/>
    </i>
    <i r="1">
      <x v="206"/>
    </i>
    <i r="1">
      <x v="492"/>
    </i>
    <i r="1">
      <x v="493"/>
    </i>
    <i>
      <x v="306"/>
    </i>
    <i r="1">
      <x v="647"/>
    </i>
    <i>
      <x v="307"/>
    </i>
    <i r="1">
      <x v="287"/>
    </i>
    <i>
      <x v="308"/>
    </i>
    <i r="1">
      <x v="207"/>
    </i>
    <i r="1">
      <x v="213"/>
    </i>
    <i r="1">
      <x v="255"/>
    </i>
    <i r="1">
      <x v="596"/>
    </i>
    <i>
      <x v="309"/>
    </i>
    <i r="1">
      <x v="231"/>
    </i>
    <i r="1">
      <x v="232"/>
    </i>
    <i r="1">
      <x v="233"/>
    </i>
    <i>
      <x v="310"/>
    </i>
    <i r="1">
      <x v="376"/>
    </i>
    <i>
      <x v="311"/>
    </i>
    <i r="1">
      <x v="346"/>
    </i>
    <i>
      <x v="312"/>
    </i>
    <i r="1">
      <x v="133"/>
    </i>
    <i r="1">
      <x v="150"/>
    </i>
    <i>
      <x v="313"/>
    </i>
    <i r="1">
      <x v="573"/>
    </i>
    <i>
      <x v="314"/>
    </i>
    <i r="1">
      <x v="286"/>
    </i>
    <i>
      <x v="315"/>
    </i>
    <i r="1">
      <x v="650"/>
    </i>
    <i>
      <x v="316"/>
    </i>
    <i r="1">
      <x v="401"/>
    </i>
    <i>
      <x v="317"/>
    </i>
    <i r="1">
      <x v="397"/>
    </i>
    <i>
      <x v="318"/>
    </i>
    <i r="1">
      <x v="228"/>
    </i>
    <i r="1">
      <x v="236"/>
    </i>
    <i r="1">
      <x v="392"/>
    </i>
    <i>
      <x v="319"/>
    </i>
    <i r="1">
      <x v="103"/>
    </i>
    <i r="1">
      <x v="252"/>
    </i>
    <i r="1">
      <x v="413"/>
    </i>
    <i>
      <x v="320"/>
    </i>
    <i r="1">
      <x v="539"/>
    </i>
    <i r="1">
      <x v="540"/>
    </i>
    <i>
      <x v="321"/>
    </i>
    <i r="1">
      <x v="107"/>
    </i>
    <i r="1">
      <x v="459"/>
    </i>
    <i>
      <x v="322"/>
    </i>
    <i r="1">
      <x v="77"/>
    </i>
    <i r="1">
      <x v="442"/>
    </i>
    <i>
      <x v="323"/>
    </i>
    <i r="1">
      <x v="399"/>
    </i>
    <i r="1">
      <x v="448"/>
    </i>
    <i>
      <x v="324"/>
    </i>
    <i r="1">
      <x v="24"/>
    </i>
    <i r="1">
      <x v="76"/>
    </i>
    <i r="1">
      <x v="83"/>
    </i>
    <i r="1">
      <x v="182"/>
    </i>
    <i r="1">
      <x v="191"/>
    </i>
    <i r="1">
      <x v="235"/>
    </i>
    <i r="1">
      <x v="243"/>
    </i>
    <i r="1">
      <x v="245"/>
    </i>
    <i r="1">
      <x v="246"/>
    </i>
    <i r="1">
      <x v="247"/>
    </i>
    <i r="1">
      <x v="344"/>
    </i>
    <i r="1">
      <x v="365"/>
    </i>
    <i r="1">
      <x v="391"/>
    </i>
    <i r="1">
      <x v="463"/>
    </i>
    <i r="1">
      <x v="487"/>
    </i>
    <i r="1">
      <x v="501"/>
    </i>
    <i r="1">
      <x v="502"/>
    </i>
    <i r="1">
      <x v="537"/>
    </i>
    <i r="1">
      <x v="578"/>
    </i>
    <i r="1">
      <x v="630"/>
    </i>
    <i>
      <x v="325"/>
    </i>
    <i r="1">
      <x v="55"/>
    </i>
    <i r="1">
      <x v="122"/>
    </i>
    <i r="1">
      <x v="169"/>
    </i>
    <i r="1">
      <x v="170"/>
    </i>
    <i r="1">
      <x v="195"/>
    </i>
    <i r="1">
      <x v="251"/>
    </i>
    <i r="1">
      <x v="420"/>
    </i>
    <i r="1">
      <x v="491"/>
    </i>
    <i r="1">
      <x v="570"/>
    </i>
    <i r="1">
      <x v="576"/>
    </i>
    <i r="1">
      <x v="581"/>
    </i>
    <i r="1">
      <x v="587"/>
    </i>
    <i>
      <x v="326"/>
    </i>
    <i r="1">
      <x v="154"/>
    </i>
    <i>
      <x v="327"/>
    </i>
    <i r="1">
      <x v="338"/>
    </i>
    <i>
      <x v="328"/>
    </i>
    <i r="1">
      <x v="36"/>
    </i>
    <i r="1">
      <x v="78"/>
    </i>
    <i r="1">
      <x v="163"/>
    </i>
    <i r="1">
      <x v="224"/>
    </i>
    <i r="1">
      <x v="225"/>
    </i>
    <i r="1">
      <x v="226"/>
    </i>
    <i r="1">
      <x v="351"/>
    </i>
    <i r="1">
      <x v="370"/>
    </i>
    <i r="1">
      <x v="453"/>
    </i>
    <i r="1">
      <x v="454"/>
    </i>
    <i r="1">
      <x v="465"/>
    </i>
    <i r="1">
      <x v="496"/>
    </i>
    <i r="1">
      <x v="598"/>
    </i>
    <i>
      <x v="329"/>
    </i>
    <i r="1">
      <x v="168"/>
    </i>
    <i r="1">
      <x v="561"/>
    </i>
    <i r="1">
      <x v="606"/>
    </i>
    <i>
      <x v="330"/>
    </i>
    <i r="1">
      <x v="211"/>
    </i>
    <i r="1">
      <x v="216"/>
    </i>
    <i r="1">
      <x v="309"/>
    </i>
    <i r="1">
      <x v="331"/>
    </i>
    <i r="1">
      <x v="414"/>
    </i>
    <i r="1">
      <x v="472"/>
    </i>
    <i r="1">
      <x v="473"/>
    </i>
    <i r="1">
      <x v="575"/>
    </i>
    <i>
      <x v="331"/>
    </i>
    <i r="1">
      <x v="526"/>
    </i>
    <i>
      <x v="332"/>
    </i>
    <i r="1">
      <x v="29"/>
    </i>
    <i r="1">
      <x v="30"/>
    </i>
    <i r="1">
      <x v="56"/>
    </i>
    <i r="1">
      <x v="64"/>
    </i>
    <i r="1">
      <x v="248"/>
    </i>
    <i r="1">
      <x v="250"/>
    </i>
    <i r="1">
      <x v="373"/>
    </i>
    <i r="1">
      <x v="494"/>
    </i>
    <i>
      <x v="333"/>
    </i>
    <i r="1">
      <x v="181"/>
    </i>
    <i>
      <x v="334"/>
    </i>
    <i r="1">
      <x v="63"/>
    </i>
    <i r="1">
      <x v="84"/>
    </i>
    <i>
      <x v="335"/>
    </i>
    <i r="1">
      <x v="17"/>
    </i>
    <i r="1">
      <x v="18"/>
    </i>
    <i r="1">
      <x v="19"/>
    </i>
    <i r="1">
      <x v="544"/>
    </i>
    <i r="1">
      <x v="629"/>
    </i>
    <i>
      <x v="336"/>
    </i>
    <i r="1">
      <x v="574"/>
    </i>
    <i>
      <x v="337"/>
    </i>
    <i r="1">
      <x v="352"/>
    </i>
    <i r="1">
      <x v="533"/>
    </i>
    <i r="1">
      <x v="597"/>
    </i>
    <i>
      <x v="338"/>
    </i>
    <i r="1">
      <x v="140"/>
    </i>
    <i r="1">
      <x v="196"/>
    </i>
    <i r="1">
      <x v="253"/>
    </i>
    <i r="1">
      <x v="254"/>
    </i>
    <i r="1">
      <x v="305"/>
    </i>
    <i r="1">
      <x v="527"/>
    </i>
    <i>
      <x v="339"/>
    </i>
    <i r="1">
      <x v="516"/>
    </i>
    <i r="1">
      <x v="518"/>
    </i>
    <i>
      <x v="340"/>
    </i>
    <i r="1">
      <x v="102"/>
    </i>
    <i r="1">
      <x v="136"/>
    </i>
    <i r="1">
      <x v="152"/>
    </i>
    <i r="1">
      <x v="153"/>
    </i>
    <i r="1">
      <x v="164"/>
    </i>
    <i r="1">
      <x v="188"/>
    </i>
    <i r="1">
      <x v="249"/>
    </i>
    <i r="1">
      <x v="258"/>
    </i>
    <i r="1">
      <x v="267"/>
    </i>
    <i r="1">
      <x v="289"/>
    </i>
    <i r="1">
      <x v="374"/>
    </i>
    <i r="1">
      <x v="468"/>
    </i>
    <i r="1">
      <x v="489"/>
    </i>
    <i r="1">
      <x v="618"/>
    </i>
    <i>
      <x v="341"/>
    </i>
    <i r="1">
      <x v="62"/>
    </i>
    <i r="1">
      <x v="240"/>
    </i>
    <i r="1">
      <x v="272"/>
    </i>
    <i r="1">
      <x v="273"/>
    </i>
    <i r="1">
      <x v="274"/>
    </i>
    <i r="1">
      <x v="275"/>
    </i>
    <i r="1">
      <x v="276"/>
    </i>
    <i r="1">
      <x v="277"/>
    </i>
    <i r="1">
      <x v="469"/>
    </i>
    <i>
      <x v="342"/>
    </i>
    <i r="1">
      <x v="39"/>
    </i>
    <i r="1">
      <x v="48"/>
    </i>
    <i r="1">
      <x v="109"/>
    </i>
    <i r="1">
      <x v="134"/>
    </i>
    <i r="1">
      <x v="172"/>
    </i>
    <i r="1">
      <x v="242"/>
    </i>
    <i r="1">
      <x v="270"/>
    </i>
    <i r="1">
      <x v="378"/>
    </i>
    <i r="1">
      <x v="385"/>
    </i>
    <i r="1">
      <x v="386"/>
    </i>
    <i r="1">
      <x v="387"/>
    </i>
    <i r="1">
      <x v="503"/>
    </i>
    <i r="1">
      <x v="635"/>
    </i>
    <i r="1">
      <x v="651"/>
    </i>
    <i r="1">
      <x v="652"/>
    </i>
    <i>
      <x v="343"/>
    </i>
    <i r="1">
      <x v="566"/>
    </i>
    <i>
      <x v="344"/>
    </i>
    <i r="1">
      <x v="360"/>
    </i>
    <i>
      <x v="345"/>
    </i>
    <i r="1">
      <x v="564"/>
    </i>
    <i>
      <x v="346"/>
    </i>
    <i r="1">
      <x v="165"/>
    </i>
    <i>
      <x v="347"/>
    </i>
    <i r="1">
      <x v="290"/>
    </i>
    <i r="1">
      <x v="416"/>
    </i>
    <i>
      <x v="348"/>
    </i>
    <i r="1">
      <x v="40"/>
    </i>
    <i r="1">
      <x v="54"/>
    </i>
    <i r="1">
      <x v="471"/>
    </i>
    <i r="1">
      <x v="631"/>
    </i>
    <i>
      <x v="349"/>
    </i>
    <i r="1">
      <x v="22"/>
    </i>
    <i r="1">
      <x v="23"/>
    </i>
    <i r="1">
      <x v="132"/>
    </i>
    <i>
      <x v="350"/>
    </i>
    <i r="1">
      <x v="278"/>
    </i>
    <i r="1">
      <x v="379"/>
    </i>
    <i r="1">
      <x v="429"/>
    </i>
    <i r="1">
      <x v="545"/>
    </i>
    <i>
      <x v="351"/>
    </i>
    <i r="1">
      <x v="26"/>
    </i>
    <i r="1">
      <x v="65"/>
    </i>
    <i r="1">
      <x v="282"/>
    </i>
    <i r="1">
      <x v="408"/>
    </i>
    <i>
      <x v="352"/>
    </i>
    <i r="1">
      <x v="126"/>
    </i>
    <i r="1">
      <x v="167"/>
    </i>
    <i r="1">
      <x v="536"/>
    </i>
    <i>
      <x v="353"/>
    </i>
    <i r="1">
      <x v="80"/>
    </i>
    <i r="1">
      <x v="280"/>
    </i>
    <i>
      <x v="354"/>
    </i>
    <i r="1">
      <x v="74"/>
    </i>
    <i>
      <x v="355"/>
    </i>
    <i r="1">
      <x v="582"/>
    </i>
    <i>
      <x v="356"/>
    </i>
    <i r="1">
      <x v="149"/>
    </i>
    <i r="1">
      <x v="261"/>
    </i>
    <i>
      <x v="357"/>
    </i>
    <i r="1">
      <x v="281"/>
    </i>
    <i r="1">
      <x v="433"/>
    </i>
    <i>
      <x v="358"/>
    </i>
    <i r="1">
      <x v="82"/>
    </i>
    <i r="1">
      <x v="571"/>
    </i>
    <i r="1">
      <x v="613"/>
    </i>
    <i>
      <x v="359"/>
    </i>
    <i r="1">
      <x v="200"/>
    </i>
    <i>
      <x v="360"/>
    </i>
    <i r="1">
      <x v="91"/>
    </i>
    <i r="1">
      <x v="642"/>
    </i>
    <i>
      <x v="361"/>
    </i>
    <i r="1">
      <x v="313"/>
    </i>
    <i>
      <x v="362"/>
    </i>
    <i r="1">
      <x v="363"/>
    </i>
    <i>
      <x v="363"/>
    </i>
    <i r="1">
      <x v="349"/>
    </i>
    <i>
      <x v="364"/>
    </i>
    <i r="1">
      <x v="347"/>
    </i>
    <i>
      <x v="365"/>
    </i>
    <i r="1">
      <x v="6"/>
    </i>
    <i>
      <x v="366"/>
    </i>
    <i r="1">
      <x v="649"/>
    </i>
    <i>
      <x v="367"/>
    </i>
    <i r="1">
      <x v="105"/>
    </i>
    <i r="1">
      <x v="588"/>
    </i>
    <i>
      <x v="368"/>
    </i>
    <i r="1">
      <x v="412"/>
    </i>
    <i>
      <x v="369"/>
    </i>
    <i r="1">
      <x v="437"/>
    </i>
    <i>
      <x v="370"/>
    </i>
    <i r="1">
      <x v="208"/>
    </i>
    <i r="1">
      <x v="299"/>
    </i>
    <i r="1">
      <x v="300"/>
    </i>
    <i r="1">
      <x v="608"/>
    </i>
    <i>
      <x v="371"/>
    </i>
    <i r="1">
      <x v="639"/>
    </i>
    <i>
      <x v="372"/>
    </i>
    <i r="1">
      <x v="67"/>
    </i>
    <i r="1">
      <x v="189"/>
    </i>
    <i>
      <x v="373"/>
    </i>
    <i r="1">
      <x v="467"/>
    </i>
    <i>
      <x v="374"/>
    </i>
    <i r="1">
      <x v="402"/>
    </i>
    <i>
      <x v="375"/>
    </i>
    <i r="1">
      <x v="644"/>
    </i>
    <i>
      <x v="376"/>
    </i>
    <i r="1">
      <x v="116"/>
    </i>
    <i>
      <x v="377"/>
    </i>
    <i r="1">
      <x v="79"/>
    </i>
    <i r="1">
      <x v="330"/>
    </i>
    <i r="1">
      <x v="394"/>
    </i>
    <i r="1">
      <x v="515"/>
    </i>
    <i>
      <x v="378"/>
    </i>
    <i r="1">
      <x v="323"/>
    </i>
    <i r="1">
      <x v="616"/>
    </i>
    <i>
      <x v="379"/>
    </i>
    <i r="1">
      <x v="256"/>
    </i>
    <i r="1">
      <x v="380"/>
    </i>
    <i r="1">
      <x v="381"/>
    </i>
    <i>
      <x v="380"/>
    </i>
    <i r="1">
      <x v="223"/>
    </i>
    <i r="1">
      <x v="410"/>
    </i>
    <i r="1">
      <x v="434"/>
    </i>
    <i r="1">
      <x v="620"/>
    </i>
    <i r="1">
      <x v="621"/>
    </i>
    <i>
      <x v="381"/>
    </i>
    <i r="1">
      <x v="403"/>
    </i>
    <i r="1">
      <x v="404"/>
    </i>
    <i r="1">
      <x v="405"/>
    </i>
    <i>
      <x v="382"/>
    </i>
    <i r="1">
      <x v="41"/>
    </i>
    <i r="1">
      <x v="42"/>
    </i>
    <i>
      <x v="383"/>
    </i>
    <i r="1">
      <x v="436"/>
    </i>
    <i>
      <x v="384"/>
    </i>
    <i r="1">
      <x v="303"/>
    </i>
    <i r="1">
      <x v="341"/>
    </i>
    <i>
      <x v="385"/>
    </i>
    <i r="1">
      <x v="589"/>
    </i>
    <i>
      <x v="386"/>
    </i>
    <i r="1">
      <x v="423"/>
    </i>
    <i>
      <x v="387"/>
    </i>
    <i r="1">
      <x v="237"/>
    </i>
    <i r="1">
      <x v="400"/>
    </i>
    <i>
      <x v="388"/>
    </i>
    <i r="1">
      <x v="466"/>
    </i>
    <i>
      <x v="389"/>
    </i>
    <i r="1">
      <x v="427"/>
    </i>
    <i r="1">
      <x v="535"/>
    </i>
    <i>
      <x v="390"/>
    </i>
    <i r="1">
      <x v="364"/>
    </i>
    <i>
      <x v="391"/>
    </i>
    <i r="1">
      <x v="645"/>
    </i>
    <i>
      <x v="392"/>
    </i>
    <i r="1">
      <x v="372"/>
    </i>
    <i r="1">
      <x v="439"/>
    </i>
    <i>
      <x v="393"/>
    </i>
    <i r="1">
      <x v="113"/>
    </i>
    <i>
      <x v="394"/>
    </i>
    <i r="1">
      <x v="509"/>
    </i>
    <i>
      <x v="395"/>
    </i>
    <i r="1">
      <x v="557"/>
    </i>
    <i>
      <x v="396"/>
    </i>
    <i r="1">
      <x v="21"/>
    </i>
    <i r="1">
      <x v="25"/>
    </i>
    <i r="1">
      <x v="75"/>
    </i>
    <i r="1">
      <x v="130"/>
    </i>
    <i r="1">
      <x v="131"/>
    </i>
    <i r="1">
      <x v="141"/>
    </i>
    <i r="1">
      <x v="151"/>
    </i>
    <i r="1">
      <x v="174"/>
    </i>
    <i r="1">
      <x v="199"/>
    </i>
    <i r="1">
      <x v="201"/>
    </i>
    <i r="1">
      <x v="264"/>
    </i>
    <i r="1">
      <x v="456"/>
    </i>
    <i r="1">
      <x v="457"/>
    </i>
    <i r="1">
      <x v="458"/>
    </i>
    <i>
      <x v="397"/>
    </i>
    <i r="1">
      <x v="11"/>
    </i>
    <i r="1">
      <x v="97"/>
    </i>
    <i r="1">
      <x v="118"/>
    </i>
    <i r="1">
      <x v="180"/>
    </i>
    <i r="1">
      <x v="185"/>
    </i>
    <i r="1">
      <x v="241"/>
    </i>
    <i r="1">
      <x v="306"/>
    </i>
    <i r="1">
      <x v="359"/>
    </i>
    <i r="1">
      <x v="395"/>
    </i>
    <i r="1">
      <x v="438"/>
    </i>
    <i r="1">
      <x v="470"/>
    </i>
    <i r="1">
      <x v="498"/>
    </i>
    <i r="1">
      <x v="546"/>
    </i>
    <i r="1">
      <x v="553"/>
    </i>
    <i r="1">
      <x v="572"/>
    </i>
    <i r="1">
      <x v="646"/>
    </i>
    <i>
      <x v="398"/>
    </i>
    <i r="1">
      <x v="111"/>
    </i>
    <i r="1">
      <x v="112"/>
    </i>
    <i>
      <x v="399"/>
    </i>
    <i r="1">
      <x v="38"/>
    </i>
    <i r="1">
      <x v="568"/>
    </i>
    <i>
      <x v="400"/>
    </i>
    <i r="1">
      <x v="424"/>
    </i>
    <i>
      <x v="401"/>
    </i>
    <i r="1">
      <x/>
    </i>
    <i r="1">
      <x v="8"/>
    </i>
    <i r="1">
      <x v="85"/>
    </i>
    <i r="1">
      <x v="106"/>
    </i>
    <i r="1">
      <x v="176"/>
    </i>
    <i r="1">
      <x v="291"/>
    </i>
    <i r="1">
      <x v="396"/>
    </i>
    <i>
      <x v="402"/>
    </i>
    <i r="1">
      <x v="197"/>
    </i>
    <i r="1">
      <x v="217"/>
    </i>
    <i r="1">
      <x v="440"/>
    </i>
    <i>
      <x v="403"/>
    </i>
    <i r="1">
      <x v="183"/>
    </i>
    <i r="1">
      <x v="194"/>
    </i>
    <i r="1">
      <x v="617"/>
    </i>
    <i>
      <x v="404"/>
    </i>
    <i r="1">
      <x v="4"/>
    </i>
    <i r="1">
      <x v="34"/>
    </i>
    <i r="1">
      <x v="35"/>
    </i>
    <i r="1">
      <x v="68"/>
    </i>
    <i r="1">
      <x v="187"/>
    </i>
    <i r="1">
      <x v="202"/>
    </i>
    <i r="1">
      <x v="443"/>
    </i>
    <i r="1">
      <x v="542"/>
    </i>
    <i r="1">
      <x v="543"/>
    </i>
    <i>
      <x v="405"/>
    </i>
    <i r="1">
      <x v="139"/>
    </i>
    <i r="1">
      <x v="158"/>
    </i>
    <i>
      <x v="406"/>
    </i>
    <i r="1">
      <x v="640"/>
    </i>
    <i r="1">
      <x v="641"/>
    </i>
    <i>
      <x v="407"/>
    </i>
    <i r="1">
      <x v="92"/>
    </i>
    <i r="1">
      <x v="175"/>
    </i>
    <i>
      <x v="408"/>
    </i>
    <i r="1">
      <x v="565"/>
    </i>
    <i>
      <x v="409"/>
    </i>
    <i r="1">
      <x v="27"/>
    </i>
    <i>
      <x v="410"/>
    </i>
    <i r="1">
      <x v="390"/>
    </i>
    <i>
      <x v="411"/>
    </i>
    <i r="1">
      <x v="398"/>
    </i>
    <i r="1">
      <x v="422"/>
    </i>
    <i>
      <x v="412"/>
    </i>
    <i r="1">
      <x v="312"/>
    </i>
    <i>
      <x v="413"/>
    </i>
    <i r="1">
      <x v="186"/>
    </i>
    <i r="1">
      <x v="209"/>
    </i>
    <i>
      <x v="414"/>
    </i>
    <i r="1">
      <x v="99"/>
    </i>
    <i>
      <x v="415"/>
    </i>
    <i r="1">
      <x v="46"/>
    </i>
    <i r="1">
      <x v="47"/>
    </i>
    <i>
      <x v="416"/>
    </i>
    <i r="1">
      <x v="505"/>
    </i>
    <i r="1">
      <x v="556"/>
    </i>
    <i>
      <x v="417"/>
    </i>
    <i r="1">
      <x v="13"/>
    </i>
    <i r="1">
      <x v="52"/>
    </i>
    <i>
      <x v="418"/>
    </i>
    <i r="1">
      <x v="285"/>
    </i>
    <i>
      <x v="419"/>
    </i>
    <i r="1">
      <x v="353"/>
    </i>
    <i r="1">
      <x v="354"/>
    </i>
    <i r="1">
      <x v="355"/>
    </i>
    <i r="1">
      <x v="389"/>
    </i>
    <i r="1">
      <x v="520"/>
    </i>
    <i>
      <x v="420"/>
    </i>
    <i r="1">
      <x v="521"/>
    </i>
    <i r="1">
      <x v="530"/>
    </i>
    <i r="1">
      <x v="638"/>
    </i>
    <i>
      <x v="421"/>
    </i>
    <i r="1">
      <x v="559"/>
    </i>
    <i>
      <x v="422"/>
    </i>
    <i r="1">
      <x v="57"/>
    </i>
    <i r="1">
      <x v="148"/>
    </i>
    <i r="1">
      <x v="161"/>
    </i>
    <i r="1">
      <x v="162"/>
    </i>
    <i r="1">
      <x v="219"/>
    </i>
    <i r="1">
      <x v="447"/>
    </i>
    <i r="1">
      <x v="512"/>
    </i>
    <i>
      <x v="423"/>
    </i>
    <i r="1">
      <x v="61"/>
    </i>
    <i r="1">
      <x v="229"/>
    </i>
    <i r="1">
      <x v="288"/>
    </i>
    <i r="1">
      <x v="426"/>
    </i>
    <i>
      <x v="424"/>
    </i>
    <i r="1">
      <x v="5"/>
    </i>
    <i r="1">
      <x v="265"/>
    </i>
    <i r="1">
      <x v="320"/>
    </i>
    <i r="1">
      <x v="361"/>
    </i>
    <i r="1">
      <x v="532"/>
    </i>
    <i>
      <x v="425"/>
    </i>
    <i r="1">
      <x v="142"/>
    </i>
    <i r="1">
      <x v="143"/>
    </i>
    <i r="1">
      <x v="144"/>
    </i>
    <i r="1">
      <x v="145"/>
    </i>
    <i r="1">
      <x v="316"/>
    </i>
    <i r="1">
      <x v="335"/>
    </i>
    <i r="1">
      <x v="357"/>
    </i>
    <i r="1">
      <x v="499"/>
    </i>
    <i>
      <x v="426"/>
    </i>
    <i r="1">
      <x v="14"/>
    </i>
    <i r="1">
      <x v="15"/>
    </i>
    <i r="1">
      <x v="560"/>
    </i>
    <i r="1">
      <x v="636"/>
    </i>
    <i>
      <x v="427"/>
    </i>
    <i r="1">
      <x v="296"/>
    </i>
    <i r="1">
      <x v="325"/>
    </i>
    <i r="1">
      <x v="326"/>
    </i>
    <i r="1">
      <x v="327"/>
    </i>
    <i r="1">
      <x v="328"/>
    </i>
    <i r="1">
      <x v="329"/>
    </i>
    <i>
      <x v="428"/>
    </i>
    <i r="1">
      <x v="295"/>
    </i>
    <i r="1">
      <x v="345"/>
    </i>
    <i r="1">
      <x v="517"/>
    </i>
    <i r="1">
      <x v="524"/>
    </i>
    <i r="1">
      <x v="661"/>
    </i>
    <i>
      <x v="429"/>
    </i>
    <i r="1">
      <x v="7"/>
    </i>
    <i r="1">
      <x v="198"/>
    </i>
    <i r="1">
      <x v="221"/>
    </i>
    <i r="1">
      <x v="529"/>
    </i>
    <i r="1">
      <x v="531"/>
    </i>
    <i>
      <x v="430"/>
    </i>
    <i r="1">
      <x v="293"/>
    </i>
    <i r="1">
      <x v="294"/>
    </i>
    <i>
      <x v="431"/>
    </i>
    <i r="1">
      <x v="95"/>
    </i>
    <i r="1">
      <x v="525"/>
    </i>
    <i r="1">
      <x v="562"/>
    </i>
    <i r="1">
      <x v="563"/>
    </i>
    <i>
      <x v="432"/>
    </i>
    <i r="1">
      <x v="115"/>
    </i>
    <i>
      <x v="433"/>
    </i>
    <i r="1">
      <x v="108"/>
    </i>
    <i r="1">
      <x v="205"/>
    </i>
    <i>
      <x v="434"/>
    </i>
    <i r="1">
      <x v="308"/>
    </i>
    <i r="1">
      <x v="495"/>
    </i>
    <i r="1">
      <x v="555"/>
    </i>
    <i>
      <x v="435"/>
    </i>
    <i r="1">
      <x v="3"/>
    </i>
    <i r="1">
      <x v="12"/>
    </i>
    <i r="1">
      <x v="45"/>
    </i>
    <i r="1">
      <x v="119"/>
    </i>
    <i r="1">
      <x v="166"/>
    </i>
    <i r="1">
      <x v="173"/>
    </i>
    <i r="1">
      <x v="192"/>
    </i>
    <i r="1">
      <x v="297"/>
    </i>
    <i r="1">
      <x v="302"/>
    </i>
    <i r="1">
      <x v="377"/>
    </i>
    <i r="1">
      <x v="411"/>
    </i>
    <i r="1">
      <x v="415"/>
    </i>
    <i r="1">
      <x v="450"/>
    </i>
    <i r="1">
      <x v="486"/>
    </i>
    <i r="1">
      <x v="497"/>
    </i>
    <i r="1">
      <x v="513"/>
    </i>
    <i r="1">
      <x v="514"/>
    </i>
    <i r="1">
      <x v="547"/>
    </i>
    <i r="1">
      <x v="579"/>
    </i>
    <i r="1">
      <x v="580"/>
    </i>
    <i>
      <x v="436"/>
    </i>
    <i r="1">
      <x v="292"/>
    </i>
    <i>
      <x v="437"/>
    </i>
    <i r="1">
      <x v="336"/>
    </i>
    <i r="1">
      <x v="337"/>
    </i>
    <i>
      <x v="438"/>
    </i>
    <i r="1">
      <x v="332"/>
    </i>
    <i r="1">
      <x v="333"/>
    </i>
    <i r="1">
      <x v="334"/>
    </i>
    <i r="1">
      <x v="358"/>
    </i>
    <i r="1">
      <x v="482"/>
    </i>
    <i>
      <x v="439"/>
    </i>
    <i r="1">
      <x v="66"/>
    </i>
    <i r="1">
      <x v="114"/>
    </i>
    <i r="1">
      <x v="342"/>
    </i>
    <i r="1">
      <x v="549"/>
    </i>
    <i r="1">
      <x v="600"/>
    </i>
    <i>
      <x v="440"/>
    </i>
    <i r="1">
      <x v="184"/>
    </i>
    <i>
      <x v="441"/>
    </i>
    <i r="1">
      <x v="72"/>
    </i>
    <i r="1">
      <x v="584"/>
    </i>
    <i>
      <x v="442"/>
    </i>
    <i r="1">
      <x v="135"/>
    </i>
    <i r="1">
      <x v="159"/>
    </i>
    <i r="1">
      <x v="160"/>
    </i>
    <i>
      <x v="443"/>
    </i>
    <i r="1">
      <x v="304"/>
    </i>
    <i>
      <x v="444"/>
    </i>
    <i r="1">
      <x v="129"/>
    </i>
    <i r="1">
      <x v="550"/>
    </i>
    <i r="1">
      <x v="632"/>
    </i>
    <i>
      <x v="445"/>
    </i>
    <i r="1">
      <x v="123"/>
    </i>
    <i r="1">
      <x v="124"/>
    </i>
    <i>
      <x v="446"/>
    </i>
    <i r="1">
      <x v="239"/>
    </i>
    <i r="1">
      <x v="484"/>
    </i>
    <i>
      <x v="447"/>
    </i>
    <i r="1">
      <x v="322"/>
    </i>
    <i r="1">
      <x v="371"/>
    </i>
    <i r="1">
      <x v="548"/>
    </i>
    <i>
      <x v="448"/>
    </i>
    <i r="1">
      <x v="257"/>
    </i>
    <i>
      <x v="449"/>
    </i>
    <i r="1">
      <x v="626"/>
    </i>
    <i>
      <x v="450"/>
    </i>
    <i r="1">
      <x v="428"/>
    </i>
    <i>
      <x v="451"/>
    </i>
    <i r="1">
      <x v="96"/>
    </i>
    <i r="1">
      <x v="432"/>
    </i>
    <i>
      <x v="452"/>
    </i>
    <i r="1">
      <x v="90"/>
    </i>
    <i>
      <x v="453"/>
    </i>
    <i r="1">
      <x v="324"/>
    </i>
    <i>
      <x v="454"/>
    </i>
    <i r="1">
      <x v="383"/>
    </i>
    <i r="1">
      <x v="384"/>
    </i>
    <i>
      <x v="455"/>
    </i>
    <i r="1">
      <x v="94"/>
    </i>
    <i>
      <x v="456"/>
    </i>
    <i r="1">
      <x v="659"/>
    </i>
    <i r="1">
      <x v="660"/>
    </i>
    <i>
      <x v="457"/>
    </i>
    <i r="1">
      <x v="382"/>
    </i>
    <i r="1">
      <x v="480"/>
    </i>
    <i r="1">
      <x v="538"/>
    </i>
    <i r="1">
      <x v="586"/>
    </i>
    <i>
      <x v="458"/>
    </i>
    <i r="1">
      <x v="2"/>
    </i>
    <i r="1">
      <x v="368"/>
    </i>
    <i r="1">
      <x v="369"/>
    </i>
    <i r="1">
      <x v="504"/>
    </i>
    <i r="1">
      <x v="585"/>
    </i>
    <i r="1">
      <x v="595"/>
    </i>
    <i>
      <x v="459"/>
    </i>
    <i r="1">
      <x v="20"/>
    </i>
    <i r="1">
      <x v="53"/>
    </i>
    <i r="1">
      <x v="406"/>
    </i>
    <i r="1">
      <x v="407"/>
    </i>
    <i r="1">
      <x v="592"/>
    </i>
    <i>
      <x v="460"/>
    </i>
    <i r="1">
      <x v="464"/>
    </i>
    <i>
      <x v="461"/>
    </i>
    <i r="1">
      <x v="210"/>
    </i>
    <i r="1">
      <x v="485"/>
    </i>
    <i>
      <x v="462"/>
    </i>
    <i r="1">
      <x v="577"/>
    </i>
    <i>
      <x v="463"/>
    </i>
    <i r="1">
      <x v="157"/>
    </i>
    <i>
      <x v="464"/>
    </i>
    <i r="1">
      <x v="619"/>
    </i>
    <i>
      <x v="465"/>
    </i>
    <i r="1">
      <x v="622"/>
    </i>
    <i>
      <x v="466"/>
    </i>
    <i r="1">
      <x v="259"/>
    </i>
    <i r="1">
      <x v="609"/>
    </i>
    <i>
      <x v="467"/>
    </i>
    <i r="1">
      <x v="10"/>
    </i>
    <i r="1">
      <x v="307"/>
    </i>
    <i r="1">
      <x v="500"/>
    </i>
    <i r="1">
      <x v="612"/>
    </i>
    <i>
      <x v="468"/>
    </i>
    <i r="1">
      <x v="87"/>
    </i>
    <i>
      <x v="469"/>
    </i>
    <i r="1">
      <x v="591"/>
    </i>
    <i>
      <x v="470"/>
    </i>
    <i r="1">
      <x v="91"/>
    </i>
    <i>
      <x v="471"/>
    </i>
    <i r="1">
      <x v="611"/>
    </i>
    <i>
      <x v="472"/>
    </i>
    <i r="1">
      <x v="451"/>
    </i>
    <i>
      <x v="473"/>
    </i>
    <i r="1">
      <x v="31"/>
    </i>
    <i r="1">
      <x v="32"/>
    </i>
    <i r="1">
      <x v="421"/>
    </i>
    <i r="1">
      <x v="506"/>
    </i>
    <i r="1">
      <x v="551"/>
    </i>
    <i r="1">
      <x v="607"/>
    </i>
    <i>
      <x v="474"/>
    </i>
    <i r="1">
      <x v="171"/>
    </i>
    <i r="1">
      <x v="648"/>
    </i>
    <i>
      <x v="475"/>
    </i>
    <i r="1">
      <x v="37"/>
    </i>
    <i>
      <x v="476"/>
    </i>
    <i r="1">
      <x v="314"/>
    </i>
    <i r="1">
      <x v="315"/>
    </i>
    <i>
      <x v="477"/>
    </i>
    <i r="1">
      <x v="339"/>
    </i>
    <i r="1">
      <x v="340"/>
    </i>
    <i>
      <x v="478"/>
    </i>
    <i r="1">
      <x v="375"/>
    </i>
    <i>
      <x v="479"/>
    </i>
    <i r="1">
      <x v="350"/>
    </i>
    <i>
      <x v="480"/>
    </i>
    <i r="1">
      <x v="455"/>
    </i>
    <i>
      <x v="481"/>
    </i>
    <i r="1">
      <x v="86"/>
    </i>
    <i>
      <x v="482"/>
    </i>
    <i r="1">
      <x v="430"/>
    </i>
    <i>
      <x v="483"/>
    </i>
    <i r="1">
      <x v="190"/>
    </i>
    <i>
      <x v="484"/>
    </i>
    <i r="1">
      <x v="88"/>
    </i>
    <i>
      <x v="485"/>
    </i>
    <i r="1">
      <x v="488"/>
    </i>
    <i>
      <x v="486"/>
    </i>
    <i r="1">
      <x v="552"/>
    </i>
    <i>
      <x v="487"/>
    </i>
    <i r="1">
      <x v="393"/>
    </i>
    <i>
      <x v="488"/>
    </i>
    <i r="1">
      <x v="362"/>
    </i>
    <i>
      <x v="489"/>
    </i>
    <i r="1">
      <x v="117"/>
    </i>
    <i r="1">
      <x v="147"/>
    </i>
    <i r="1">
      <x v="260"/>
    </i>
    <i r="1">
      <x v="477"/>
    </i>
    <i r="1">
      <x v="554"/>
    </i>
    <i r="1">
      <x v="655"/>
    </i>
    <i r="1">
      <x v="656"/>
    </i>
    <i r="1">
      <x v="657"/>
    </i>
    <i r="1">
      <x v="658"/>
    </i>
    <i>
      <x v="490"/>
    </i>
    <i r="1">
      <x v="135"/>
    </i>
    <i>
      <x v="491"/>
    </i>
    <i r="1">
      <x v="507"/>
    </i>
    <i r="1">
      <x v="508"/>
    </i>
    <i>
      <x v="492"/>
    </i>
    <i r="1">
      <x v="317"/>
    </i>
    <i>
      <x v="493"/>
    </i>
    <i r="1">
      <x v="101"/>
    </i>
    <i r="1">
      <x v="203"/>
    </i>
    <i>
      <x v="494"/>
    </i>
    <i r="1">
      <x v="214"/>
    </i>
    <i r="1">
      <x v="519"/>
    </i>
    <i r="1">
      <x v="569"/>
    </i>
    <i>
      <x v="495"/>
    </i>
    <i r="1">
      <x v="98"/>
    </i>
    <i r="1">
      <x v="388"/>
    </i>
    <i r="1">
      <x v="590"/>
    </i>
    <i>
      <x v="496"/>
    </i>
    <i r="1">
      <x v="222"/>
    </i>
    <i>
      <x v="497"/>
    </i>
    <i r="1">
      <x v="204"/>
    </i>
    <i>
      <x v="498"/>
    </i>
    <i r="1">
      <x v="662"/>
    </i>
    <i>
      <x v="499"/>
    </i>
    <i r="1">
      <x v="614"/>
    </i>
    <i>
      <x v="500"/>
    </i>
    <i r="1">
      <x v="632"/>
    </i>
    <i r="1">
      <x v="633"/>
    </i>
    <i r="1">
      <x v="634"/>
    </i>
    <i>
      <x v="501"/>
    </i>
    <i r="1">
      <x v="643"/>
    </i>
    <i t="grand">
      <x/>
    </i>
  </rowItems>
  <colItems count="1">
    <i/>
  </colItems>
  <dataFields count="1">
    <dataField name="Sum of Total Funds" fld="13" baseField="0" baseItem="251" numFmtId="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2018-19 Academic Acceleration Incentive Awards" altTextSummary="Pivot table listing acceleration incentive award amounts by school district, then by school." hideValuesRow="1"/>
    </ext>
  </extLst>
</pivotTableDefinition>
</file>

<file path=xl/pivotTables/pivotTable2.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6" minRefreshableVersion="3" useAutoFormatting="1" itemPrintTitles="1" createdVersion="5" indent="0" outline="1" outlineData="1" multipleFieldFilters="0" rowHeaderCaption="CCDDD">
  <location ref="A3:B255" firstHeaderRow="1" firstDataRow="1" firstDataCol="1"/>
  <pivotFields count="13">
    <pivotField axis="axisRow" showAll="0">
      <items count="252">
        <item x="0"/>
        <item x="1"/>
        <item x="3"/>
        <item x="4"/>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2"/>
        <item x="43"/>
        <item x="44"/>
        <item x="45"/>
        <item x="46"/>
        <item x="47"/>
        <item x="48"/>
        <item x="49"/>
        <item x="50"/>
        <item x="51"/>
        <item x="52"/>
        <item x="53"/>
        <item x="54"/>
        <item x="55"/>
        <item x="56"/>
        <item x="57"/>
        <item x="58"/>
        <item x="59"/>
        <item x="60"/>
        <item x="61"/>
        <item x="65"/>
        <item x="67"/>
        <item x="68"/>
        <item x="69"/>
        <item x="70"/>
        <item x="71"/>
        <item x="72"/>
        <item x="73"/>
        <item x="74"/>
        <item x="75"/>
        <item x="76"/>
        <item x="77"/>
        <item x="78"/>
        <item x="79"/>
        <item x="80"/>
        <item x="81"/>
        <item x="82"/>
        <item x="83"/>
        <item x="84"/>
        <item x="85"/>
        <item x="86"/>
        <item x="87"/>
        <item x="88"/>
        <item x="89"/>
        <item x="90"/>
        <item x="91"/>
        <item x="92"/>
        <item x="96"/>
        <item x="97"/>
        <item x="98"/>
        <item x="99"/>
        <item x="100"/>
        <item x="101"/>
        <item x="102"/>
        <item x="103"/>
        <item x="104"/>
        <item x="105"/>
        <item x="106"/>
        <item x="107"/>
        <item x="108"/>
        <item x="109"/>
        <item x="111"/>
        <item x="113"/>
        <item x="115"/>
        <item x="116"/>
        <item x="117"/>
        <item x="119"/>
        <item x="120"/>
        <item x="121"/>
        <item x="125"/>
        <item x="126"/>
        <item x="127"/>
        <item x="128"/>
        <item x="129"/>
        <item x="130"/>
        <item x="131"/>
        <item x="132"/>
        <item x="133"/>
        <item x="134"/>
        <item x="135"/>
        <item x="136"/>
        <item x="137"/>
        <item x="138"/>
        <item x="139"/>
        <item x="141"/>
        <item x="143"/>
        <item x="144"/>
        <item x="145"/>
        <item x="146"/>
        <item x="147"/>
        <item x="148"/>
        <item x="149"/>
        <item x="150"/>
        <item x="151"/>
        <item x="152"/>
        <item x="153"/>
        <item x="154"/>
        <item x="155"/>
        <item x="156"/>
        <item x="157"/>
        <item x="159"/>
        <item x="160"/>
        <item x="161"/>
        <item x="162"/>
        <item x="163"/>
        <item x="164"/>
        <item x="165"/>
        <item x="166"/>
        <item x="167"/>
        <item x="168"/>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200"/>
        <item x="202"/>
        <item x="203"/>
        <item x="204"/>
        <item x="205"/>
        <item x="206"/>
        <item x="207"/>
        <item x="208"/>
        <item x="209"/>
        <item x="210"/>
        <item x="211"/>
        <item x="212"/>
        <item x="214"/>
        <item x="215"/>
        <item x="216"/>
        <item x="217"/>
        <item x="218"/>
        <item x="219"/>
        <item x="220"/>
        <item x="221"/>
        <item x="222"/>
        <item x="223"/>
        <item x="224"/>
        <item x="225"/>
        <item x="226"/>
        <item x="227"/>
        <item x="228"/>
        <item x="229"/>
        <item x="230"/>
        <item x="233"/>
        <item x="234"/>
        <item x="236"/>
        <item x="237"/>
        <item x="238"/>
        <item x="239"/>
        <item x="240"/>
        <item x="241"/>
        <item x="242"/>
        <item x="243"/>
        <item x="244"/>
        <item x="245"/>
        <item x="246"/>
        <item x="247"/>
        <item x="248"/>
        <item x="249"/>
        <item x="250"/>
        <item x="2"/>
        <item x="5"/>
        <item x="41"/>
        <item x="62"/>
        <item x="63"/>
        <item x="64"/>
        <item x="66"/>
        <item x="93"/>
        <item x="94"/>
        <item x="95"/>
        <item x="110"/>
        <item x="112"/>
        <item x="114"/>
        <item x="118"/>
        <item x="122"/>
        <item x="123"/>
        <item x="124"/>
        <item x="140"/>
        <item x="142"/>
        <item x="158"/>
        <item x="169"/>
        <item x="199"/>
        <item x="201"/>
        <item x="213"/>
        <item x="231"/>
        <item x="232"/>
        <item x="235"/>
        <item t="default"/>
      </items>
    </pivotField>
    <pivotField showAll="0" defaultSubtotal="0"/>
    <pivotField showAll="0"/>
    <pivotField showAll="0"/>
    <pivotField showAll="0"/>
    <pivotField showAll="0"/>
    <pivotField showAll="0"/>
    <pivotField showAll="0"/>
    <pivotField showAll="0" defaultSubtotal="0"/>
    <pivotField showAll="0"/>
    <pivotField showAll="0" defaultSubtotal="0"/>
    <pivotField numFmtId="10" showAll="0" defaultSubtotal="0"/>
    <pivotField dataField="1" numFmtId="43" showAll="0"/>
  </pivotFields>
  <rowFields count="1">
    <field x="0"/>
  </rowFields>
  <rowItems count="252">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x v="191"/>
    </i>
    <i>
      <x v="192"/>
    </i>
    <i>
      <x v="193"/>
    </i>
    <i>
      <x v="194"/>
    </i>
    <i>
      <x v="195"/>
    </i>
    <i>
      <x v="196"/>
    </i>
    <i>
      <x v="197"/>
    </i>
    <i>
      <x v="198"/>
    </i>
    <i>
      <x v="199"/>
    </i>
    <i>
      <x v="200"/>
    </i>
    <i>
      <x v="201"/>
    </i>
    <i>
      <x v="202"/>
    </i>
    <i>
      <x v="203"/>
    </i>
    <i>
      <x v="204"/>
    </i>
    <i>
      <x v="205"/>
    </i>
    <i>
      <x v="206"/>
    </i>
    <i>
      <x v="207"/>
    </i>
    <i>
      <x v="208"/>
    </i>
    <i>
      <x v="209"/>
    </i>
    <i>
      <x v="210"/>
    </i>
    <i>
      <x v="211"/>
    </i>
    <i>
      <x v="212"/>
    </i>
    <i>
      <x v="213"/>
    </i>
    <i>
      <x v="214"/>
    </i>
    <i>
      <x v="215"/>
    </i>
    <i>
      <x v="216"/>
    </i>
    <i>
      <x v="217"/>
    </i>
    <i>
      <x v="218"/>
    </i>
    <i>
      <x v="219"/>
    </i>
    <i>
      <x v="220"/>
    </i>
    <i>
      <x v="221"/>
    </i>
    <i>
      <x v="222"/>
    </i>
    <i>
      <x v="223"/>
    </i>
    <i>
      <x v="224"/>
    </i>
    <i>
      <x v="225"/>
    </i>
    <i>
      <x v="226"/>
    </i>
    <i>
      <x v="227"/>
    </i>
    <i>
      <x v="228"/>
    </i>
    <i>
      <x v="229"/>
    </i>
    <i>
      <x v="230"/>
    </i>
    <i>
      <x v="231"/>
    </i>
    <i>
      <x v="232"/>
    </i>
    <i>
      <x v="233"/>
    </i>
    <i>
      <x v="234"/>
    </i>
    <i>
      <x v="235"/>
    </i>
    <i>
      <x v="236"/>
    </i>
    <i>
      <x v="237"/>
    </i>
    <i>
      <x v="238"/>
    </i>
    <i>
      <x v="239"/>
    </i>
    <i>
      <x v="240"/>
    </i>
    <i>
      <x v="241"/>
    </i>
    <i>
      <x v="242"/>
    </i>
    <i>
      <x v="243"/>
    </i>
    <i>
      <x v="244"/>
    </i>
    <i>
      <x v="245"/>
    </i>
    <i>
      <x v="246"/>
    </i>
    <i>
      <x v="247"/>
    </i>
    <i>
      <x v="248"/>
    </i>
    <i>
      <x v="249"/>
    </i>
    <i>
      <x v="250"/>
    </i>
    <i t="grand">
      <x/>
    </i>
  </rowItems>
  <colItems count="1">
    <i/>
  </colItems>
  <dataFields count="1">
    <dataField name="Sum of Total Funds" fld="12" baseField="0" baseItem="0" numFmtId="43"/>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7"/>
  <sheetViews>
    <sheetView zoomScaleNormal="100" workbookViewId="0">
      <selection sqref="A1:C1"/>
    </sheetView>
  </sheetViews>
  <sheetFormatPr defaultRowHeight="15" x14ac:dyDescent="0.25"/>
  <cols>
    <col min="1" max="2" width="3.7109375" style="12" customWidth="1"/>
    <col min="3" max="3" width="127.140625" style="12" bestFit="1" customWidth="1"/>
    <col min="4" max="16384" width="9.140625" style="12"/>
  </cols>
  <sheetData>
    <row r="1" spans="1:3" ht="18.75" x14ac:dyDescent="0.3">
      <c r="A1" s="36" t="s">
        <v>1528</v>
      </c>
      <c r="B1" s="36"/>
      <c r="C1" s="36"/>
    </row>
    <row r="2" spans="1:3" x14ac:dyDescent="0.25">
      <c r="C2" s="16"/>
    </row>
    <row r="3" spans="1:3" ht="15" customHeight="1" x14ac:dyDescent="0.25">
      <c r="B3" s="37" t="s">
        <v>1529</v>
      </c>
      <c r="C3" s="37"/>
    </row>
    <row r="4" spans="1:3" ht="9.9499999999999993" customHeight="1" x14ac:dyDescent="0.25">
      <c r="B4" s="17"/>
      <c r="C4" s="17"/>
    </row>
    <row r="5" spans="1:3" ht="30" customHeight="1" x14ac:dyDescent="0.25">
      <c r="B5" s="37" t="s">
        <v>1530</v>
      </c>
      <c r="C5" s="37"/>
    </row>
    <row r="6" spans="1:3" ht="9.9499999999999993" customHeight="1" x14ac:dyDescent="0.25">
      <c r="B6" s="17"/>
      <c r="C6" s="17"/>
    </row>
    <row r="7" spans="1:3" ht="30" customHeight="1" x14ac:dyDescent="0.25">
      <c r="B7" s="38" t="s">
        <v>1515</v>
      </c>
      <c r="C7" s="38"/>
    </row>
    <row r="8" spans="1:3" ht="9.9499999999999993" customHeight="1" x14ac:dyDescent="0.25">
      <c r="B8" s="18"/>
      <c r="C8" s="18"/>
    </row>
    <row r="9" spans="1:3" ht="45" customHeight="1" x14ac:dyDescent="0.25">
      <c r="B9" s="39" t="s">
        <v>1531</v>
      </c>
      <c r="C9" s="39"/>
    </row>
    <row r="10" spans="1:3" ht="15" customHeight="1" x14ac:dyDescent="0.25">
      <c r="A10" s="18"/>
      <c r="B10" s="19" t="s">
        <v>1516</v>
      </c>
      <c r="C10" s="20" t="s">
        <v>1532</v>
      </c>
    </row>
    <row r="11" spans="1:3" ht="15" customHeight="1" x14ac:dyDescent="0.25">
      <c r="A11" s="18"/>
      <c r="B11" s="19"/>
      <c r="C11" s="20" t="s">
        <v>1517</v>
      </c>
    </row>
    <row r="12" spans="1:3" ht="15" customHeight="1" x14ac:dyDescent="0.25">
      <c r="A12" s="18"/>
      <c r="B12" s="19"/>
      <c r="C12" s="20" t="s">
        <v>1518</v>
      </c>
    </row>
    <row r="13" spans="1:3" ht="15" customHeight="1" x14ac:dyDescent="0.25">
      <c r="A13" s="18"/>
      <c r="B13" s="19"/>
      <c r="C13" s="20" t="s">
        <v>1519</v>
      </c>
    </row>
    <row r="14" spans="1:3" ht="15" customHeight="1" x14ac:dyDescent="0.25">
      <c r="A14" s="18"/>
      <c r="B14" s="19"/>
      <c r="C14" s="20" t="s">
        <v>1520</v>
      </c>
    </row>
    <row r="15" spans="1:3" ht="15" customHeight="1" x14ac:dyDescent="0.25">
      <c r="A15" s="18"/>
      <c r="B15" s="19"/>
      <c r="C15" s="20" t="s">
        <v>1521</v>
      </c>
    </row>
    <row r="16" spans="1:3" ht="15" customHeight="1" x14ac:dyDescent="0.25">
      <c r="A16" s="18"/>
      <c r="B16" s="19" t="s">
        <v>1516</v>
      </c>
      <c r="C16" s="20" t="s">
        <v>1522</v>
      </c>
    </row>
    <row r="17" spans="1:3" ht="15" customHeight="1" x14ac:dyDescent="0.25">
      <c r="A17" s="18"/>
      <c r="B17" s="19" t="s">
        <v>1516</v>
      </c>
      <c r="C17" s="20" t="s">
        <v>1523</v>
      </c>
    </row>
    <row r="18" spans="1:3" ht="30" customHeight="1" x14ac:dyDescent="0.25">
      <c r="A18" s="18"/>
      <c r="B18" s="21" t="s">
        <v>1516</v>
      </c>
      <c r="C18" s="22" t="s">
        <v>1524</v>
      </c>
    </row>
    <row r="19" spans="1:3" x14ac:dyDescent="0.25">
      <c r="B19" s="19" t="s">
        <v>1516</v>
      </c>
      <c r="C19" s="20" t="s">
        <v>1525</v>
      </c>
    </row>
    <row r="20" spans="1:3" x14ac:dyDescent="0.25">
      <c r="B20" s="19" t="s">
        <v>1516</v>
      </c>
      <c r="C20" s="20" t="s">
        <v>1526</v>
      </c>
    </row>
    <row r="21" spans="1:3" x14ac:dyDescent="0.25">
      <c r="B21" s="19" t="s">
        <v>1516</v>
      </c>
      <c r="C21" s="20" t="s">
        <v>1527</v>
      </c>
    </row>
    <row r="22" spans="1:3" ht="15" customHeight="1" x14ac:dyDescent="0.25">
      <c r="A22" s="23"/>
      <c r="B22" s="23"/>
    </row>
    <row r="23" spans="1:3" ht="15" customHeight="1" x14ac:dyDescent="0.25">
      <c r="A23" s="23"/>
      <c r="B23" s="23"/>
    </row>
    <row r="24" spans="1:3" ht="15" customHeight="1" x14ac:dyDescent="0.25">
      <c r="A24" s="24"/>
      <c r="B24" s="40"/>
      <c r="C24" s="40"/>
    </row>
    <row r="25" spans="1:3" ht="15" customHeight="1" x14ac:dyDescent="0.25">
      <c r="A25" s="25"/>
      <c r="B25" s="25"/>
    </row>
    <row r="26" spans="1:3" ht="15" customHeight="1" x14ac:dyDescent="0.25">
      <c r="A26" s="25"/>
      <c r="B26" s="34"/>
      <c r="C26" s="34"/>
    </row>
    <row r="27" spans="1:3" ht="15" customHeight="1" x14ac:dyDescent="0.25">
      <c r="A27" s="25"/>
      <c r="B27" s="25"/>
      <c r="C27" s="26"/>
    </row>
    <row r="28" spans="1:3" ht="15" customHeight="1" x14ac:dyDescent="0.25">
      <c r="A28" s="25"/>
      <c r="B28" s="34"/>
      <c r="C28" s="35"/>
    </row>
    <row r="29" spans="1:3" ht="15" customHeight="1" x14ac:dyDescent="0.25">
      <c r="A29" s="25"/>
      <c r="B29" s="25"/>
      <c r="C29" s="27"/>
    </row>
    <row r="30" spans="1:3" ht="15" customHeight="1" x14ac:dyDescent="0.25">
      <c r="A30" s="28"/>
    </row>
    <row r="31" spans="1:3" ht="15" customHeight="1" x14ac:dyDescent="0.25">
      <c r="A31" s="29"/>
      <c r="B31" s="29"/>
      <c r="C31" s="30"/>
    </row>
    <row r="32" spans="1:3" ht="15" customHeight="1" x14ac:dyDescent="0.25">
      <c r="A32" s="29"/>
    </row>
    <row r="33" spans="1:3" ht="15" customHeight="1" x14ac:dyDescent="0.25">
      <c r="A33" s="29"/>
      <c r="B33" s="29"/>
      <c r="C33" s="30"/>
    </row>
    <row r="34" spans="1:3" ht="15" customHeight="1" x14ac:dyDescent="0.25">
      <c r="A34" s="29"/>
      <c r="B34" s="30"/>
      <c r="C34" s="30"/>
    </row>
    <row r="35" spans="1:3" ht="15" customHeight="1" x14ac:dyDescent="0.25">
      <c r="A35" s="29"/>
    </row>
    <row r="36" spans="1:3" ht="15" customHeight="1" x14ac:dyDescent="0.25">
      <c r="A36" s="29"/>
    </row>
    <row r="37" spans="1:3" ht="15" customHeight="1" x14ac:dyDescent="0.25">
      <c r="A37" s="29"/>
    </row>
    <row r="38" spans="1:3" ht="15" customHeight="1" x14ac:dyDescent="0.25">
      <c r="A38" s="29"/>
    </row>
    <row r="39" spans="1:3" ht="15" customHeight="1" x14ac:dyDescent="0.25">
      <c r="A39" s="29"/>
    </row>
    <row r="40" spans="1:3" x14ac:dyDescent="0.25">
      <c r="A40" s="29"/>
    </row>
    <row r="41" spans="1:3" x14ac:dyDescent="0.25">
      <c r="A41" s="29"/>
    </row>
    <row r="42" spans="1:3" x14ac:dyDescent="0.25">
      <c r="A42" s="29"/>
    </row>
    <row r="43" spans="1:3" x14ac:dyDescent="0.25">
      <c r="A43" s="30"/>
    </row>
    <row r="44" spans="1:3" x14ac:dyDescent="0.25">
      <c r="A44" s="30"/>
    </row>
    <row r="45" spans="1:3" x14ac:dyDescent="0.25">
      <c r="A45" s="30"/>
    </row>
    <row r="46" spans="1:3" x14ac:dyDescent="0.25">
      <c r="A46" s="30"/>
    </row>
    <row r="47" spans="1:3" ht="5.0999999999999996" customHeight="1" x14ac:dyDescent="0.25">
      <c r="A47" s="30"/>
      <c r="B47" s="31"/>
      <c r="C47" s="30"/>
    </row>
    <row r="48" spans="1:3" ht="30" customHeight="1" x14ac:dyDescent="0.25">
      <c r="A48" s="30"/>
    </row>
    <row r="57" spans="3:3" x14ac:dyDescent="0.25">
      <c r="C57" s="32"/>
    </row>
  </sheetData>
  <mergeCells count="8">
    <mergeCell ref="B26:C26"/>
    <mergeCell ref="B28:C28"/>
    <mergeCell ref="A1:C1"/>
    <mergeCell ref="B3:C3"/>
    <mergeCell ref="B5:C5"/>
    <mergeCell ref="B7:C7"/>
    <mergeCell ref="B9:C9"/>
    <mergeCell ref="B24:C24"/>
  </mergeCells>
  <pageMargins left="0.25" right="0.25" top="0.75" bottom="0.75" header="0.3" footer="0.3"/>
  <pageSetup scale="98" orientation="portrait" r:id="rId1"/>
  <headerFooter>
    <oddHeader>&amp;F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27"/>
  <sheetViews>
    <sheetView tabSelected="1" workbookViewId="0">
      <pane ySplit="3" topLeftCell="A4" activePane="bottomLeft" state="frozen"/>
      <selection pane="bottomLeft" activeCell="D9" sqref="D9"/>
    </sheetView>
  </sheetViews>
  <sheetFormatPr defaultRowHeight="15" x14ac:dyDescent="0.25"/>
  <cols>
    <col min="1" max="1" width="76.140625" bestFit="1" customWidth="1"/>
    <col min="2" max="2" width="18" bestFit="1" customWidth="1"/>
  </cols>
  <sheetData>
    <row r="1" spans="1:2" ht="18.75" x14ac:dyDescent="0.3">
      <c r="A1" s="33" t="str">
        <f>Narrative!A1</f>
        <v xml:space="preserve"> 2018-19 Academic Acceleration Incentive Awards</v>
      </c>
    </row>
    <row r="3" spans="1:2" x14ac:dyDescent="0.25">
      <c r="A3" s="8" t="s">
        <v>1006</v>
      </c>
      <c r="B3" t="s">
        <v>1008</v>
      </c>
    </row>
    <row r="4" spans="1:2" x14ac:dyDescent="0.25">
      <c r="A4" s="9" t="s">
        <v>1009</v>
      </c>
      <c r="B4" s="11">
        <v>10.83</v>
      </c>
    </row>
    <row r="5" spans="1:2" x14ac:dyDescent="0.25">
      <c r="A5" s="10" t="s">
        <v>549</v>
      </c>
      <c r="B5" s="11">
        <v>10.83</v>
      </c>
    </row>
    <row r="6" spans="1:2" x14ac:dyDescent="0.25">
      <c r="A6" s="9" t="s">
        <v>1010</v>
      </c>
      <c r="B6" s="11">
        <v>2462.09</v>
      </c>
    </row>
    <row r="7" spans="1:2" x14ac:dyDescent="0.25">
      <c r="A7" s="10" t="s">
        <v>39</v>
      </c>
      <c r="B7" s="11">
        <v>17.32</v>
      </c>
    </row>
    <row r="8" spans="1:2" x14ac:dyDescent="0.25">
      <c r="A8" s="10" t="s">
        <v>535</v>
      </c>
      <c r="B8" s="11">
        <v>2444.77</v>
      </c>
    </row>
    <row r="9" spans="1:2" x14ac:dyDescent="0.25">
      <c r="A9" s="9" t="s">
        <v>1011</v>
      </c>
      <c r="B9" s="11">
        <v>10.83</v>
      </c>
    </row>
    <row r="10" spans="1:2" x14ac:dyDescent="0.25">
      <c r="A10" s="10" t="s">
        <v>511</v>
      </c>
      <c r="B10" s="11">
        <v>10.83</v>
      </c>
    </row>
    <row r="11" spans="1:2" x14ac:dyDescent="0.25">
      <c r="A11" s="9" t="s">
        <v>1012</v>
      </c>
      <c r="B11" s="11">
        <v>73.62</v>
      </c>
    </row>
    <row r="12" spans="1:2" x14ac:dyDescent="0.25">
      <c r="A12" s="10" t="s">
        <v>298</v>
      </c>
      <c r="B12" s="11">
        <v>73.62</v>
      </c>
    </row>
    <row r="13" spans="1:2" x14ac:dyDescent="0.25">
      <c r="A13" s="9" t="s">
        <v>1013</v>
      </c>
      <c r="B13" s="11">
        <v>2334.33</v>
      </c>
    </row>
    <row r="14" spans="1:2" x14ac:dyDescent="0.25">
      <c r="A14" s="10" t="s">
        <v>341</v>
      </c>
      <c r="B14" s="11">
        <v>2293.19</v>
      </c>
    </row>
    <row r="15" spans="1:2" x14ac:dyDescent="0.25">
      <c r="A15" s="10" t="s">
        <v>155</v>
      </c>
      <c r="B15" s="11">
        <v>41.14</v>
      </c>
    </row>
    <row r="16" spans="1:2" x14ac:dyDescent="0.25">
      <c r="A16" s="9" t="s">
        <v>1014</v>
      </c>
      <c r="B16" s="11">
        <v>303.16000000000003</v>
      </c>
    </row>
    <row r="17" spans="1:2" x14ac:dyDescent="0.25">
      <c r="A17" s="10" t="s">
        <v>392</v>
      </c>
      <c r="B17" s="11">
        <v>303.16000000000003</v>
      </c>
    </row>
    <row r="18" spans="1:2" x14ac:dyDescent="0.25">
      <c r="A18" s="9" t="s">
        <v>1015</v>
      </c>
      <c r="B18" s="11">
        <v>19677.240000000002</v>
      </c>
    </row>
    <row r="19" spans="1:2" x14ac:dyDescent="0.25">
      <c r="A19" s="10" t="s">
        <v>737</v>
      </c>
      <c r="B19" s="11">
        <v>41.14</v>
      </c>
    </row>
    <row r="20" spans="1:2" x14ac:dyDescent="0.25">
      <c r="A20" s="10" t="s">
        <v>704</v>
      </c>
      <c r="B20" s="11">
        <v>4831.07</v>
      </c>
    </row>
    <row r="21" spans="1:2" x14ac:dyDescent="0.25">
      <c r="A21" s="10" t="s">
        <v>490</v>
      </c>
      <c r="B21" s="11">
        <v>4272.3900000000003</v>
      </c>
    </row>
    <row r="22" spans="1:2" x14ac:dyDescent="0.25">
      <c r="A22" s="10" t="s">
        <v>246</v>
      </c>
      <c r="B22" s="11">
        <v>147.25</v>
      </c>
    </row>
    <row r="23" spans="1:2" x14ac:dyDescent="0.25">
      <c r="A23" s="10" t="s">
        <v>268</v>
      </c>
      <c r="B23" s="11">
        <v>71.459999999999994</v>
      </c>
    </row>
    <row r="24" spans="1:2" x14ac:dyDescent="0.25">
      <c r="A24" s="10" t="s">
        <v>846</v>
      </c>
      <c r="B24" s="11">
        <v>19.489999999999998</v>
      </c>
    </row>
    <row r="25" spans="1:2" x14ac:dyDescent="0.25">
      <c r="A25" s="10" t="s">
        <v>805</v>
      </c>
      <c r="B25" s="11">
        <v>5426.56</v>
      </c>
    </row>
    <row r="26" spans="1:2" x14ac:dyDescent="0.25">
      <c r="A26" s="10" t="s">
        <v>751</v>
      </c>
      <c r="B26" s="11">
        <v>4867.88</v>
      </c>
    </row>
    <row r="27" spans="1:2" x14ac:dyDescent="0.25">
      <c r="A27" s="9" t="s">
        <v>1016</v>
      </c>
      <c r="B27" s="11">
        <v>1082.71</v>
      </c>
    </row>
    <row r="28" spans="1:2" x14ac:dyDescent="0.25">
      <c r="A28" s="10" t="s">
        <v>513</v>
      </c>
      <c r="B28" s="11">
        <v>1082.71</v>
      </c>
    </row>
    <row r="29" spans="1:2" x14ac:dyDescent="0.25">
      <c r="A29" s="9" t="s">
        <v>1017</v>
      </c>
      <c r="B29" s="11">
        <v>1266.77</v>
      </c>
    </row>
    <row r="30" spans="1:2" x14ac:dyDescent="0.25">
      <c r="A30" s="10" t="s">
        <v>361</v>
      </c>
      <c r="B30" s="11">
        <v>1266.77</v>
      </c>
    </row>
    <row r="31" spans="1:2" x14ac:dyDescent="0.25">
      <c r="A31" s="9" t="s">
        <v>1018</v>
      </c>
      <c r="B31" s="11">
        <v>902.98</v>
      </c>
    </row>
    <row r="32" spans="1:2" x14ac:dyDescent="0.25">
      <c r="A32" s="10" t="s">
        <v>419</v>
      </c>
      <c r="B32" s="11">
        <v>902.98</v>
      </c>
    </row>
    <row r="33" spans="1:2" x14ac:dyDescent="0.25">
      <c r="A33" s="9" t="s">
        <v>1019</v>
      </c>
      <c r="B33" s="11">
        <v>16385.79</v>
      </c>
    </row>
    <row r="34" spans="1:2" x14ac:dyDescent="0.25">
      <c r="A34" s="10" t="s">
        <v>717</v>
      </c>
      <c r="B34" s="11">
        <v>8347.7199999999993</v>
      </c>
    </row>
    <row r="35" spans="1:2" x14ac:dyDescent="0.25">
      <c r="A35" s="10" t="s">
        <v>668</v>
      </c>
      <c r="B35" s="11">
        <v>7005.16</v>
      </c>
    </row>
    <row r="36" spans="1:2" x14ac:dyDescent="0.25">
      <c r="A36" s="10" t="s">
        <v>785</v>
      </c>
      <c r="B36" s="11">
        <v>874.83</v>
      </c>
    </row>
    <row r="37" spans="1:2" x14ac:dyDescent="0.25">
      <c r="A37" s="10" t="s">
        <v>858</v>
      </c>
      <c r="B37" s="11">
        <v>158.08000000000001</v>
      </c>
    </row>
    <row r="38" spans="1:2" x14ac:dyDescent="0.25">
      <c r="A38" s="9" t="s">
        <v>1020</v>
      </c>
      <c r="B38" s="11">
        <v>439.58</v>
      </c>
    </row>
    <row r="39" spans="1:2" x14ac:dyDescent="0.25">
      <c r="A39" s="10" t="s">
        <v>453</v>
      </c>
      <c r="B39" s="11">
        <v>439.58</v>
      </c>
    </row>
    <row r="40" spans="1:2" x14ac:dyDescent="0.25">
      <c r="A40" s="9" t="s">
        <v>1021</v>
      </c>
      <c r="B40" s="11">
        <v>1089.21</v>
      </c>
    </row>
    <row r="41" spans="1:2" x14ac:dyDescent="0.25">
      <c r="A41" s="10" t="s">
        <v>775</v>
      </c>
      <c r="B41" s="11">
        <v>1089.21</v>
      </c>
    </row>
    <row r="42" spans="1:2" x14ac:dyDescent="0.25">
      <c r="A42" s="9" t="s">
        <v>1022</v>
      </c>
      <c r="B42" s="11">
        <v>2438.27</v>
      </c>
    </row>
    <row r="43" spans="1:2" x14ac:dyDescent="0.25">
      <c r="A43" s="10" t="s">
        <v>606</v>
      </c>
      <c r="B43" s="11">
        <v>2438.27</v>
      </c>
    </row>
    <row r="44" spans="1:2" x14ac:dyDescent="0.25">
      <c r="A44" s="9" t="s">
        <v>1023</v>
      </c>
      <c r="B44" s="11">
        <v>3066.24</v>
      </c>
    </row>
    <row r="45" spans="1:2" x14ac:dyDescent="0.25">
      <c r="A45" s="10" t="s">
        <v>643</v>
      </c>
      <c r="B45" s="11">
        <v>3066.24</v>
      </c>
    </row>
    <row r="46" spans="1:2" x14ac:dyDescent="0.25">
      <c r="A46" s="9" t="s">
        <v>1024</v>
      </c>
      <c r="B46" s="11">
        <v>8276.26</v>
      </c>
    </row>
    <row r="47" spans="1:2" x14ac:dyDescent="0.25">
      <c r="A47" s="10" t="s">
        <v>221</v>
      </c>
      <c r="B47" s="11">
        <v>36.81</v>
      </c>
    </row>
    <row r="48" spans="1:2" x14ac:dyDescent="0.25">
      <c r="A48" s="10" t="s">
        <v>797</v>
      </c>
      <c r="B48" s="11">
        <v>10.83</v>
      </c>
    </row>
    <row r="49" spans="1:2" x14ac:dyDescent="0.25">
      <c r="A49" s="10" t="s">
        <v>912</v>
      </c>
      <c r="B49" s="11">
        <v>8.66</v>
      </c>
    </row>
    <row r="50" spans="1:2" x14ac:dyDescent="0.25">
      <c r="A50" s="10" t="s">
        <v>590</v>
      </c>
      <c r="B50" s="11">
        <v>10.83</v>
      </c>
    </row>
    <row r="51" spans="1:2" x14ac:dyDescent="0.25">
      <c r="A51" s="10" t="s">
        <v>152</v>
      </c>
      <c r="B51" s="11">
        <v>8.66</v>
      </c>
    </row>
    <row r="52" spans="1:2" x14ac:dyDescent="0.25">
      <c r="A52" s="10" t="s">
        <v>196</v>
      </c>
      <c r="B52" s="11">
        <v>19.489999999999998</v>
      </c>
    </row>
    <row r="53" spans="1:2" x14ac:dyDescent="0.25">
      <c r="A53" s="10" t="s">
        <v>299</v>
      </c>
      <c r="B53" s="11">
        <v>7518.36</v>
      </c>
    </row>
    <row r="54" spans="1:2" x14ac:dyDescent="0.25">
      <c r="A54" s="10" t="s">
        <v>748</v>
      </c>
      <c r="B54" s="11">
        <v>446.08</v>
      </c>
    </row>
    <row r="55" spans="1:2" x14ac:dyDescent="0.25">
      <c r="A55" s="10" t="s">
        <v>153</v>
      </c>
      <c r="B55" s="11">
        <v>216.54</v>
      </c>
    </row>
    <row r="56" spans="1:2" x14ac:dyDescent="0.25">
      <c r="A56" s="9" t="s">
        <v>1025</v>
      </c>
      <c r="B56" s="11">
        <v>3291.45</v>
      </c>
    </row>
    <row r="57" spans="1:2" x14ac:dyDescent="0.25">
      <c r="A57" s="10" t="s">
        <v>736</v>
      </c>
      <c r="B57" s="11">
        <v>10.83</v>
      </c>
    </row>
    <row r="58" spans="1:2" x14ac:dyDescent="0.25">
      <c r="A58" s="10" t="s">
        <v>515</v>
      </c>
      <c r="B58" s="11">
        <v>3271.96</v>
      </c>
    </row>
    <row r="59" spans="1:2" x14ac:dyDescent="0.25">
      <c r="A59" s="10" t="s">
        <v>625</v>
      </c>
      <c r="B59" s="11">
        <v>8.66</v>
      </c>
    </row>
    <row r="60" spans="1:2" x14ac:dyDescent="0.25">
      <c r="A60" s="9" t="s">
        <v>1026</v>
      </c>
      <c r="B60" s="11">
        <v>3670.4</v>
      </c>
    </row>
    <row r="61" spans="1:2" x14ac:dyDescent="0.25">
      <c r="A61" s="10" t="s">
        <v>181</v>
      </c>
      <c r="B61" s="11">
        <v>132.09</v>
      </c>
    </row>
    <row r="62" spans="1:2" x14ac:dyDescent="0.25">
      <c r="A62" s="10" t="s">
        <v>403</v>
      </c>
      <c r="B62" s="11">
        <v>3538.31</v>
      </c>
    </row>
    <row r="63" spans="1:2" x14ac:dyDescent="0.25">
      <c r="A63" s="9" t="s">
        <v>1027</v>
      </c>
      <c r="B63" s="11">
        <v>10.83</v>
      </c>
    </row>
    <row r="64" spans="1:2" x14ac:dyDescent="0.25">
      <c r="A64" s="10" t="s">
        <v>572</v>
      </c>
      <c r="B64" s="11">
        <v>10.83</v>
      </c>
    </row>
    <row r="65" spans="1:2" x14ac:dyDescent="0.25">
      <c r="A65" s="9" t="s">
        <v>1028</v>
      </c>
      <c r="B65" s="11">
        <v>8167.99</v>
      </c>
    </row>
    <row r="66" spans="1:2" x14ac:dyDescent="0.25">
      <c r="A66" s="10" t="s">
        <v>356</v>
      </c>
      <c r="B66" s="11">
        <v>138.59</v>
      </c>
    </row>
    <row r="67" spans="1:2" x14ac:dyDescent="0.25">
      <c r="A67" s="10" t="s">
        <v>837</v>
      </c>
      <c r="B67" s="11">
        <v>8029.4</v>
      </c>
    </row>
    <row r="68" spans="1:2" x14ac:dyDescent="0.25">
      <c r="A68" s="9" t="s">
        <v>1029</v>
      </c>
      <c r="B68" s="11">
        <v>26338.080000000002</v>
      </c>
    </row>
    <row r="69" spans="1:2" x14ac:dyDescent="0.25">
      <c r="A69" s="10" t="s">
        <v>649</v>
      </c>
      <c r="B69" s="11">
        <v>3891.27</v>
      </c>
    </row>
    <row r="70" spans="1:2" x14ac:dyDescent="0.25">
      <c r="A70" s="10" t="s">
        <v>810</v>
      </c>
      <c r="B70" s="11">
        <v>8.66</v>
      </c>
    </row>
    <row r="71" spans="1:2" x14ac:dyDescent="0.25">
      <c r="A71" s="10" t="s">
        <v>309</v>
      </c>
      <c r="B71" s="11">
        <v>6045.87</v>
      </c>
    </row>
    <row r="72" spans="1:2" x14ac:dyDescent="0.25">
      <c r="A72" s="10" t="s">
        <v>195</v>
      </c>
      <c r="B72" s="11">
        <v>21.65</v>
      </c>
    </row>
    <row r="73" spans="1:2" x14ac:dyDescent="0.25">
      <c r="A73" s="10" t="s">
        <v>550</v>
      </c>
      <c r="B73" s="11">
        <v>6388.01</v>
      </c>
    </row>
    <row r="74" spans="1:2" x14ac:dyDescent="0.25">
      <c r="A74" s="10" t="s">
        <v>731</v>
      </c>
      <c r="B74" s="11">
        <v>411.43</v>
      </c>
    </row>
    <row r="75" spans="1:2" x14ac:dyDescent="0.25">
      <c r="A75" s="10" t="s">
        <v>22</v>
      </c>
      <c r="B75" s="11">
        <v>60.63</v>
      </c>
    </row>
    <row r="76" spans="1:2" x14ac:dyDescent="0.25">
      <c r="A76" s="10" t="s">
        <v>811</v>
      </c>
      <c r="B76" s="11">
        <v>6621.88</v>
      </c>
    </row>
    <row r="77" spans="1:2" x14ac:dyDescent="0.25">
      <c r="A77" s="10" t="s">
        <v>677</v>
      </c>
      <c r="B77" s="11">
        <v>114.77</v>
      </c>
    </row>
    <row r="78" spans="1:2" x14ac:dyDescent="0.25">
      <c r="A78" s="10" t="s">
        <v>892</v>
      </c>
      <c r="B78" s="11">
        <v>740.58</v>
      </c>
    </row>
    <row r="79" spans="1:2" x14ac:dyDescent="0.25">
      <c r="A79" s="10" t="s">
        <v>175</v>
      </c>
      <c r="B79" s="11">
        <v>1608.91</v>
      </c>
    </row>
    <row r="80" spans="1:2" x14ac:dyDescent="0.25">
      <c r="A80" s="10" t="s">
        <v>852</v>
      </c>
      <c r="B80" s="11">
        <v>424.42</v>
      </c>
    </row>
    <row r="81" spans="1:2" x14ac:dyDescent="0.25">
      <c r="A81" s="9" t="s">
        <v>1030</v>
      </c>
      <c r="B81" s="11">
        <v>751.4</v>
      </c>
    </row>
    <row r="82" spans="1:2" x14ac:dyDescent="0.25">
      <c r="A82" s="10" t="s">
        <v>822</v>
      </c>
      <c r="B82" s="11">
        <v>751.4</v>
      </c>
    </row>
    <row r="83" spans="1:2" x14ac:dyDescent="0.25">
      <c r="A83" s="9" t="s">
        <v>1031</v>
      </c>
      <c r="B83" s="11">
        <v>595.49</v>
      </c>
    </row>
    <row r="84" spans="1:2" x14ac:dyDescent="0.25">
      <c r="A84" s="10" t="s">
        <v>796</v>
      </c>
      <c r="B84" s="11">
        <v>567.34</v>
      </c>
    </row>
    <row r="85" spans="1:2" x14ac:dyDescent="0.25">
      <c r="A85" s="10" t="s">
        <v>918</v>
      </c>
      <c r="B85" s="11">
        <v>28.15</v>
      </c>
    </row>
    <row r="86" spans="1:2" x14ac:dyDescent="0.25">
      <c r="A86" s="9" t="s">
        <v>1032</v>
      </c>
      <c r="B86" s="11">
        <v>5134.2299999999996</v>
      </c>
    </row>
    <row r="87" spans="1:2" x14ac:dyDescent="0.25">
      <c r="A87" s="10" t="s">
        <v>574</v>
      </c>
      <c r="B87" s="11">
        <v>5134.2299999999996</v>
      </c>
    </row>
    <row r="88" spans="1:2" x14ac:dyDescent="0.25">
      <c r="A88" s="9" t="s">
        <v>1033</v>
      </c>
      <c r="B88" s="11">
        <v>46303.320000000007</v>
      </c>
    </row>
    <row r="89" spans="1:2" x14ac:dyDescent="0.25">
      <c r="A89" s="10" t="s">
        <v>165</v>
      </c>
      <c r="B89" s="11">
        <v>10.83</v>
      </c>
    </row>
    <row r="90" spans="1:2" x14ac:dyDescent="0.25">
      <c r="A90" s="10" t="s">
        <v>764</v>
      </c>
      <c r="B90" s="11">
        <v>8438.67</v>
      </c>
    </row>
    <row r="91" spans="1:2" x14ac:dyDescent="0.25">
      <c r="A91" s="10" t="s">
        <v>468</v>
      </c>
      <c r="B91" s="11">
        <v>8635.7199999999993</v>
      </c>
    </row>
    <row r="92" spans="1:2" x14ac:dyDescent="0.25">
      <c r="A92" s="10" t="s">
        <v>910</v>
      </c>
      <c r="B92" s="11">
        <v>4161.95</v>
      </c>
    </row>
    <row r="93" spans="1:2" x14ac:dyDescent="0.25">
      <c r="A93" s="10" t="s">
        <v>814</v>
      </c>
      <c r="B93" s="11">
        <v>7626.63</v>
      </c>
    </row>
    <row r="94" spans="1:2" x14ac:dyDescent="0.25">
      <c r="A94" s="10" t="s">
        <v>246</v>
      </c>
      <c r="B94" s="11">
        <v>1149.8399999999999</v>
      </c>
    </row>
    <row r="95" spans="1:2" x14ac:dyDescent="0.25">
      <c r="A95" s="10" t="s">
        <v>760</v>
      </c>
      <c r="B95" s="11">
        <v>7451.23</v>
      </c>
    </row>
    <row r="96" spans="1:2" x14ac:dyDescent="0.25">
      <c r="A96" s="10" t="s">
        <v>72</v>
      </c>
      <c r="B96" s="11">
        <v>10.83</v>
      </c>
    </row>
    <row r="97" spans="1:2" x14ac:dyDescent="0.25">
      <c r="A97" s="10" t="s">
        <v>847</v>
      </c>
      <c r="B97" s="11">
        <v>8817.6200000000008</v>
      </c>
    </row>
    <row r="98" spans="1:2" x14ac:dyDescent="0.25">
      <c r="A98" s="9" t="s">
        <v>1034</v>
      </c>
      <c r="B98" s="11">
        <v>4482.4399999999996</v>
      </c>
    </row>
    <row r="99" spans="1:2" x14ac:dyDescent="0.25">
      <c r="A99" s="10" t="s">
        <v>820</v>
      </c>
      <c r="B99" s="11">
        <v>4404.4799999999996</v>
      </c>
    </row>
    <row r="100" spans="1:2" x14ac:dyDescent="0.25">
      <c r="A100" s="10" t="s">
        <v>845</v>
      </c>
      <c r="B100" s="11">
        <v>77.959999999999994</v>
      </c>
    </row>
    <row r="101" spans="1:2" x14ac:dyDescent="0.25">
      <c r="A101" s="9" t="s">
        <v>1035</v>
      </c>
      <c r="B101" s="11">
        <v>12295.279999999999</v>
      </c>
    </row>
    <row r="102" spans="1:2" x14ac:dyDescent="0.25">
      <c r="A102" s="10" t="s">
        <v>379</v>
      </c>
      <c r="B102" s="11">
        <v>6994.33</v>
      </c>
    </row>
    <row r="103" spans="1:2" x14ac:dyDescent="0.25">
      <c r="A103" s="10" t="s">
        <v>235</v>
      </c>
      <c r="B103" s="11">
        <v>140.75</v>
      </c>
    </row>
    <row r="104" spans="1:2" x14ac:dyDescent="0.25">
      <c r="A104" s="10" t="s">
        <v>107</v>
      </c>
      <c r="B104" s="11">
        <v>99.61</v>
      </c>
    </row>
    <row r="105" spans="1:2" x14ac:dyDescent="0.25">
      <c r="A105" s="10" t="s">
        <v>243</v>
      </c>
      <c r="B105" s="11">
        <v>783.88</v>
      </c>
    </row>
    <row r="106" spans="1:2" x14ac:dyDescent="0.25">
      <c r="A106" s="10" t="s">
        <v>35</v>
      </c>
      <c r="B106" s="11">
        <v>21.65</v>
      </c>
    </row>
    <row r="107" spans="1:2" x14ac:dyDescent="0.25">
      <c r="A107" s="10" t="s">
        <v>747</v>
      </c>
      <c r="B107" s="11">
        <v>3772.17</v>
      </c>
    </row>
    <row r="108" spans="1:2" x14ac:dyDescent="0.25">
      <c r="A108" s="10" t="s">
        <v>803</v>
      </c>
      <c r="B108" s="11">
        <v>482.89</v>
      </c>
    </row>
    <row r="109" spans="1:2" x14ac:dyDescent="0.25">
      <c r="A109" s="9" t="s">
        <v>1036</v>
      </c>
      <c r="B109" s="11">
        <v>478.56</v>
      </c>
    </row>
    <row r="110" spans="1:2" x14ac:dyDescent="0.25">
      <c r="A110" s="10" t="s">
        <v>367</v>
      </c>
      <c r="B110" s="11">
        <v>478.56</v>
      </c>
    </row>
    <row r="111" spans="1:2" x14ac:dyDescent="0.25">
      <c r="A111" s="9" t="s">
        <v>1037</v>
      </c>
      <c r="B111" s="11">
        <v>363.78999999999996</v>
      </c>
    </row>
    <row r="112" spans="1:2" x14ac:dyDescent="0.25">
      <c r="A112" s="10" t="s">
        <v>901</v>
      </c>
      <c r="B112" s="11">
        <v>173.23</v>
      </c>
    </row>
    <row r="113" spans="1:2" x14ac:dyDescent="0.25">
      <c r="A113" s="10" t="s">
        <v>617</v>
      </c>
      <c r="B113" s="11">
        <v>103.94</v>
      </c>
    </row>
    <row r="114" spans="1:2" x14ac:dyDescent="0.25">
      <c r="A114" s="10" t="s">
        <v>55</v>
      </c>
      <c r="B114" s="11">
        <v>86.62</v>
      </c>
    </row>
    <row r="115" spans="1:2" x14ac:dyDescent="0.25">
      <c r="A115" s="9" t="s">
        <v>1038</v>
      </c>
      <c r="B115" s="11">
        <v>537.03</v>
      </c>
    </row>
    <row r="116" spans="1:2" x14ac:dyDescent="0.25">
      <c r="A116" s="10" t="s">
        <v>343</v>
      </c>
      <c r="B116" s="11">
        <v>537.03</v>
      </c>
    </row>
    <row r="117" spans="1:2" x14ac:dyDescent="0.25">
      <c r="A117" s="9" t="s">
        <v>1039</v>
      </c>
      <c r="B117" s="11">
        <v>5688.58</v>
      </c>
    </row>
    <row r="118" spans="1:2" x14ac:dyDescent="0.25">
      <c r="A118" s="10" t="s">
        <v>911</v>
      </c>
      <c r="B118" s="11">
        <v>242.53</v>
      </c>
    </row>
    <row r="119" spans="1:2" x14ac:dyDescent="0.25">
      <c r="A119" s="10" t="s">
        <v>575</v>
      </c>
      <c r="B119" s="11">
        <v>2934.15</v>
      </c>
    </row>
    <row r="120" spans="1:2" x14ac:dyDescent="0.25">
      <c r="A120" s="10" t="s">
        <v>381</v>
      </c>
      <c r="B120" s="11">
        <v>2511.9</v>
      </c>
    </row>
    <row r="121" spans="1:2" x14ac:dyDescent="0.25">
      <c r="A121" s="9" t="s">
        <v>1040</v>
      </c>
      <c r="B121" s="11">
        <v>608.49</v>
      </c>
    </row>
    <row r="122" spans="1:2" x14ac:dyDescent="0.25">
      <c r="A122" s="10" t="s">
        <v>435</v>
      </c>
      <c r="B122" s="11">
        <v>608.49</v>
      </c>
    </row>
    <row r="123" spans="1:2" x14ac:dyDescent="0.25">
      <c r="A123" s="9" t="s">
        <v>1041</v>
      </c>
      <c r="B123" s="11">
        <v>708.09</v>
      </c>
    </row>
    <row r="124" spans="1:2" x14ac:dyDescent="0.25">
      <c r="A124" s="10" t="s">
        <v>336</v>
      </c>
      <c r="B124" s="11">
        <v>708.09</v>
      </c>
    </row>
    <row r="125" spans="1:2" x14ac:dyDescent="0.25">
      <c r="A125" s="9" t="s">
        <v>1042</v>
      </c>
      <c r="B125" s="11">
        <v>368.12</v>
      </c>
    </row>
    <row r="126" spans="1:2" x14ac:dyDescent="0.25">
      <c r="A126" s="10" t="s">
        <v>104</v>
      </c>
      <c r="B126" s="11">
        <v>368.12</v>
      </c>
    </row>
    <row r="127" spans="1:2" x14ac:dyDescent="0.25">
      <c r="A127" s="9" t="s">
        <v>1043</v>
      </c>
      <c r="B127" s="11">
        <v>905.15</v>
      </c>
    </row>
    <row r="128" spans="1:2" x14ac:dyDescent="0.25">
      <c r="A128" s="10" t="s">
        <v>882</v>
      </c>
      <c r="B128" s="11">
        <v>8.66</v>
      </c>
    </row>
    <row r="129" spans="1:2" x14ac:dyDescent="0.25">
      <c r="A129" s="10" t="s">
        <v>216</v>
      </c>
      <c r="B129" s="11">
        <v>80.12</v>
      </c>
    </row>
    <row r="130" spans="1:2" x14ac:dyDescent="0.25">
      <c r="A130" s="10" t="s">
        <v>675</v>
      </c>
      <c r="B130" s="11">
        <v>816.37</v>
      </c>
    </row>
    <row r="131" spans="1:2" x14ac:dyDescent="0.25">
      <c r="A131" s="9" t="s">
        <v>1044</v>
      </c>
      <c r="B131" s="11">
        <v>6180.1299999999992</v>
      </c>
    </row>
    <row r="132" spans="1:2" x14ac:dyDescent="0.25">
      <c r="A132" s="10" t="s">
        <v>328</v>
      </c>
      <c r="B132" s="11">
        <v>6061.03</v>
      </c>
    </row>
    <row r="133" spans="1:2" x14ac:dyDescent="0.25">
      <c r="A133" s="10" t="s">
        <v>868</v>
      </c>
      <c r="B133" s="11">
        <v>88.78</v>
      </c>
    </row>
    <row r="134" spans="1:2" x14ac:dyDescent="0.25">
      <c r="A134" s="10" t="s">
        <v>263</v>
      </c>
      <c r="B134" s="11">
        <v>30.32</v>
      </c>
    </row>
    <row r="135" spans="1:2" x14ac:dyDescent="0.25">
      <c r="A135" s="9" t="s">
        <v>1045</v>
      </c>
      <c r="B135" s="11">
        <v>1691.2</v>
      </c>
    </row>
    <row r="136" spans="1:2" x14ac:dyDescent="0.25">
      <c r="A136" s="10" t="s">
        <v>252</v>
      </c>
      <c r="B136" s="11">
        <v>30.32</v>
      </c>
    </row>
    <row r="137" spans="1:2" x14ac:dyDescent="0.25">
      <c r="A137" s="10" t="s">
        <v>479</v>
      </c>
      <c r="B137" s="11">
        <v>1660.88</v>
      </c>
    </row>
    <row r="138" spans="1:2" x14ac:dyDescent="0.25">
      <c r="A138" s="9" t="s">
        <v>1046</v>
      </c>
      <c r="B138" s="11">
        <v>10372.4</v>
      </c>
    </row>
    <row r="139" spans="1:2" x14ac:dyDescent="0.25">
      <c r="A139" s="10" t="s">
        <v>528</v>
      </c>
      <c r="B139" s="11">
        <v>8.66</v>
      </c>
    </row>
    <row r="140" spans="1:2" x14ac:dyDescent="0.25">
      <c r="A140" s="10" t="s">
        <v>637</v>
      </c>
      <c r="B140" s="11">
        <v>4224.75</v>
      </c>
    </row>
    <row r="141" spans="1:2" x14ac:dyDescent="0.25">
      <c r="A141" s="10" t="s">
        <v>470</v>
      </c>
      <c r="B141" s="11">
        <v>6138.99</v>
      </c>
    </row>
    <row r="142" spans="1:2" x14ac:dyDescent="0.25">
      <c r="A142" s="9" t="s">
        <v>1047</v>
      </c>
      <c r="B142" s="11">
        <v>173.23</v>
      </c>
    </row>
    <row r="143" spans="1:2" x14ac:dyDescent="0.25">
      <c r="A143" s="10" t="s">
        <v>320</v>
      </c>
      <c r="B143" s="11">
        <v>173.23</v>
      </c>
    </row>
    <row r="144" spans="1:2" x14ac:dyDescent="0.25">
      <c r="A144" s="9" t="s">
        <v>1048</v>
      </c>
      <c r="B144" s="11">
        <v>203.55</v>
      </c>
    </row>
    <row r="145" spans="1:2" x14ac:dyDescent="0.25">
      <c r="A145" s="10" t="s">
        <v>306</v>
      </c>
      <c r="B145" s="11">
        <v>203.55</v>
      </c>
    </row>
    <row r="146" spans="1:2" x14ac:dyDescent="0.25">
      <c r="A146" s="9" t="s">
        <v>1049</v>
      </c>
      <c r="B146" s="11">
        <v>17.32</v>
      </c>
    </row>
    <row r="147" spans="1:2" x14ac:dyDescent="0.25">
      <c r="A147" s="10" t="s">
        <v>285</v>
      </c>
      <c r="B147" s="11">
        <v>17.32</v>
      </c>
    </row>
    <row r="148" spans="1:2" x14ac:dyDescent="0.25">
      <c r="A148" s="9" t="s">
        <v>1050</v>
      </c>
      <c r="B148" s="11">
        <v>10.83</v>
      </c>
    </row>
    <row r="149" spans="1:2" x14ac:dyDescent="0.25">
      <c r="A149" s="10" t="s">
        <v>448</v>
      </c>
      <c r="B149" s="11">
        <v>10.83</v>
      </c>
    </row>
    <row r="150" spans="1:2" x14ac:dyDescent="0.25">
      <c r="A150" s="9" t="s">
        <v>1051</v>
      </c>
      <c r="B150" s="11">
        <v>49.8</v>
      </c>
    </row>
    <row r="151" spans="1:2" x14ac:dyDescent="0.25">
      <c r="A151" s="10" t="s">
        <v>684</v>
      </c>
      <c r="B151" s="11">
        <v>49.8</v>
      </c>
    </row>
    <row r="152" spans="1:2" x14ac:dyDescent="0.25">
      <c r="A152" s="9" t="s">
        <v>1052</v>
      </c>
      <c r="B152" s="11">
        <v>20508.760000000002</v>
      </c>
    </row>
    <row r="153" spans="1:2" x14ac:dyDescent="0.25">
      <c r="A153" s="10" t="s">
        <v>857</v>
      </c>
      <c r="B153" s="11">
        <v>12427.39</v>
      </c>
    </row>
    <row r="154" spans="1:2" x14ac:dyDescent="0.25">
      <c r="A154" s="10" t="s">
        <v>726</v>
      </c>
      <c r="B154" s="11">
        <v>547.85</v>
      </c>
    </row>
    <row r="155" spans="1:2" x14ac:dyDescent="0.25">
      <c r="A155" s="10" t="s">
        <v>517</v>
      </c>
      <c r="B155" s="11">
        <v>7533.52</v>
      </c>
    </row>
    <row r="156" spans="1:2" x14ac:dyDescent="0.25">
      <c r="A156" s="9" t="s">
        <v>1053</v>
      </c>
      <c r="B156" s="11">
        <v>1375.05</v>
      </c>
    </row>
    <row r="157" spans="1:2" x14ac:dyDescent="0.25">
      <c r="A157" s="10" t="s">
        <v>607</v>
      </c>
      <c r="B157" s="11">
        <v>1364.22</v>
      </c>
    </row>
    <row r="158" spans="1:2" x14ac:dyDescent="0.25">
      <c r="A158" s="10" t="s">
        <v>199</v>
      </c>
      <c r="B158" s="11">
        <v>10.83</v>
      </c>
    </row>
    <row r="159" spans="1:2" x14ac:dyDescent="0.25">
      <c r="A159" s="9" t="s">
        <v>1054</v>
      </c>
      <c r="B159" s="11">
        <v>8.66</v>
      </c>
    </row>
    <row r="160" spans="1:2" x14ac:dyDescent="0.25">
      <c r="A160" s="10" t="s">
        <v>593</v>
      </c>
      <c r="B160" s="11">
        <v>8.66</v>
      </c>
    </row>
    <row r="161" spans="1:2" x14ac:dyDescent="0.25">
      <c r="A161" s="9" t="s">
        <v>1055</v>
      </c>
      <c r="B161" s="11">
        <v>816.37</v>
      </c>
    </row>
    <row r="162" spans="1:2" x14ac:dyDescent="0.25">
      <c r="A162" s="10" t="s">
        <v>325</v>
      </c>
      <c r="B162" s="11">
        <v>816.37</v>
      </c>
    </row>
    <row r="163" spans="1:2" x14ac:dyDescent="0.25">
      <c r="A163" s="9" t="s">
        <v>1056</v>
      </c>
      <c r="B163" s="11">
        <v>4096.99</v>
      </c>
    </row>
    <row r="164" spans="1:2" x14ac:dyDescent="0.25">
      <c r="A164" s="10" t="s">
        <v>234</v>
      </c>
      <c r="B164" s="11">
        <v>19.489999999999998</v>
      </c>
    </row>
    <row r="165" spans="1:2" x14ac:dyDescent="0.25">
      <c r="A165" s="10" t="s">
        <v>773</v>
      </c>
      <c r="B165" s="11">
        <v>4077.5</v>
      </c>
    </row>
    <row r="166" spans="1:2" x14ac:dyDescent="0.25">
      <c r="A166" s="9" t="s">
        <v>1057</v>
      </c>
      <c r="B166" s="11">
        <v>1065.3899999999999</v>
      </c>
    </row>
    <row r="167" spans="1:2" x14ac:dyDescent="0.25">
      <c r="A167" s="10" t="s">
        <v>551</v>
      </c>
      <c r="B167" s="11">
        <v>1035.07</v>
      </c>
    </row>
    <row r="168" spans="1:2" x14ac:dyDescent="0.25">
      <c r="A168" s="10" t="s">
        <v>128</v>
      </c>
      <c r="B168" s="11">
        <v>30.32</v>
      </c>
    </row>
    <row r="169" spans="1:2" x14ac:dyDescent="0.25">
      <c r="A169" s="9" t="s">
        <v>1058</v>
      </c>
      <c r="B169" s="11">
        <v>924.64</v>
      </c>
    </row>
    <row r="170" spans="1:2" x14ac:dyDescent="0.25">
      <c r="A170" s="10" t="s">
        <v>609</v>
      </c>
      <c r="B170" s="11">
        <v>924.64</v>
      </c>
    </row>
    <row r="171" spans="1:2" x14ac:dyDescent="0.25">
      <c r="A171" s="9" t="s">
        <v>1059</v>
      </c>
      <c r="B171" s="11">
        <v>441.75</v>
      </c>
    </row>
    <row r="172" spans="1:2" x14ac:dyDescent="0.25">
      <c r="A172" s="10" t="s">
        <v>526</v>
      </c>
      <c r="B172" s="11">
        <v>441.75</v>
      </c>
    </row>
    <row r="173" spans="1:2" x14ac:dyDescent="0.25">
      <c r="A173" s="9" t="s">
        <v>1060</v>
      </c>
      <c r="B173" s="11">
        <v>528.37</v>
      </c>
    </row>
    <row r="174" spans="1:2" x14ac:dyDescent="0.25">
      <c r="A174" s="10" t="s">
        <v>136</v>
      </c>
      <c r="B174" s="11">
        <v>19.489999999999998</v>
      </c>
    </row>
    <row r="175" spans="1:2" x14ac:dyDescent="0.25">
      <c r="A175" s="10" t="s">
        <v>552</v>
      </c>
      <c r="B175" s="11">
        <v>508.88</v>
      </c>
    </row>
    <row r="176" spans="1:2" x14ac:dyDescent="0.25">
      <c r="A176" s="9" t="s">
        <v>1061</v>
      </c>
      <c r="B176" s="11">
        <v>3581.62</v>
      </c>
    </row>
    <row r="177" spans="1:2" x14ac:dyDescent="0.25">
      <c r="A177" s="10" t="s">
        <v>670</v>
      </c>
      <c r="B177" s="11">
        <v>3581.62</v>
      </c>
    </row>
    <row r="178" spans="1:2" x14ac:dyDescent="0.25">
      <c r="A178" s="9" t="s">
        <v>1062</v>
      </c>
      <c r="B178" s="11">
        <v>10322.59</v>
      </c>
    </row>
    <row r="179" spans="1:2" x14ac:dyDescent="0.25">
      <c r="A179" s="10" t="s">
        <v>894</v>
      </c>
      <c r="B179" s="11">
        <v>1691.2</v>
      </c>
    </row>
    <row r="180" spans="1:2" x14ac:dyDescent="0.25">
      <c r="A180" s="10" t="s">
        <v>595</v>
      </c>
      <c r="B180" s="11">
        <v>8590.25</v>
      </c>
    </row>
    <row r="181" spans="1:2" x14ac:dyDescent="0.25">
      <c r="A181" s="10" t="s">
        <v>916</v>
      </c>
      <c r="B181" s="11">
        <v>41.14</v>
      </c>
    </row>
    <row r="182" spans="1:2" x14ac:dyDescent="0.25">
      <c r="A182" s="9" t="s">
        <v>1063</v>
      </c>
      <c r="B182" s="11">
        <v>5071.4299999999994</v>
      </c>
    </row>
    <row r="183" spans="1:2" x14ac:dyDescent="0.25">
      <c r="A183" s="10" t="s">
        <v>518</v>
      </c>
      <c r="B183" s="11">
        <v>4740.12</v>
      </c>
    </row>
    <row r="184" spans="1:2" x14ac:dyDescent="0.25">
      <c r="A184" s="10" t="s">
        <v>122</v>
      </c>
      <c r="B184" s="11">
        <v>19.489999999999998</v>
      </c>
    </row>
    <row r="185" spans="1:2" x14ac:dyDescent="0.25">
      <c r="A185" s="10" t="s">
        <v>125</v>
      </c>
      <c r="B185" s="11">
        <v>290.17</v>
      </c>
    </row>
    <row r="186" spans="1:2" x14ac:dyDescent="0.25">
      <c r="A186" s="10" t="s">
        <v>100</v>
      </c>
      <c r="B186" s="11">
        <v>21.65</v>
      </c>
    </row>
    <row r="187" spans="1:2" x14ac:dyDescent="0.25">
      <c r="A187" s="9" t="s">
        <v>1064</v>
      </c>
      <c r="B187" s="11">
        <v>253.35</v>
      </c>
    </row>
    <row r="188" spans="1:2" x14ac:dyDescent="0.25">
      <c r="A188" s="10" t="s">
        <v>405</v>
      </c>
      <c r="B188" s="11">
        <v>253.35</v>
      </c>
    </row>
    <row r="189" spans="1:2" x14ac:dyDescent="0.25">
      <c r="A189" s="9" t="s">
        <v>1065</v>
      </c>
      <c r="B189" s="11">
        <v>259.85000000000002</v>
      </c>
    </row>
    <row r="190" spans="1:2" x14ac:dyDescent="0.25">
      <c r="A190" s="10" t="s">
        <v>486</v>
      </c>
      <c r="B190" s="11">
        <v>259.85000000000002</v>
      </c>
    </row>
    <row r="191" spans="1:2" x14ac:dyDescent="0.25">
      <c r="A191" s="9" t="s">
        <v>1066</v>
      </c>
      <c r="B191" s="11">
        <v>4246.3999999999996</v>
      </c>
    </row>
    <row r="192" spans="1:2" x14ac:dyDescent="0.25">
      <c r="A192" s="10" t="s">
        <v>777</v>
      </c>
      <c r="B192" s="11">
        <v>75.790000000000006</v>
      </c>
    </row>
    <row r="193" spans="1:2" x14ac:dyDescent="0.25">
      <c r="A193" s="10" t="s">
        <v>720</v>
      </c>
      <c r="B193" s="11">
        <v>71.459999999999994</v>
      </c>
    </row>
    <row r="194" spans="1:2" x14ac:dyDescent="0.25">
      <c r="A194" s="10" t="s">
        <v>656</v>
      </c>
      <c r="B194" s="11">
        <v>3293.61</v>
      </c>
    </row>
    <row r="195" spans="1:2" x14ac:dyDescent="0.25">
      <c r="A195" s="10" t="s">
        <v>871</v>
      </c>
      <c r="B195" s="11">
        <v>805.54</v>
      </c>
    </row>
    <row r="196" spans="1:2" x14ac:dyDescent="0.25">
      <c r="A196" s="9" t="s">
        <v>1067</v>
      </c>
      <c r="B196" s="11">
        <v>1660.8899999999999</v>
      </c>
    </row>
    <row r="197" spans="1:2" x14ac:dyDescent="0.25">
      <c r="A197" s="10" t="s">
        <v>695</v>
      </c>
      <c r="B197" s="11">
        <v>1598.09</v>
      </c>
    </row>
    <row r="198" spans="1:2" x14ac:dyDescent="0.25">
      <c r="A198" s="10" t="s">
        <v>866</v>
      </c>
      <c r="B198" s="11">
        <v>51.97</v>
      </c>
    </row>
    <row r="199" spans="1:2" x14ac:dyDescent="0.25">
      <c r="A199" s="10" t="s">
        <v>369</v>
      </c>
      <c r="B199" s="11">
        <v>10.83</v>
      </c>
    </row>
    <row r="200" spans="1:2" x14ac:dyDescent="0.25">
      <c r="A200" s="9" t="s">
        <v>1068</v>
      </c>
      <c r="B200" s="11">
        <v>162.41</v>
      </c>
    </row>
    <row r="201" spans="1:2" x14ac:dyDescent="0.25">
      <c r="A201" s="10" t="s">
        <v>472</v>
      </c>
      <c r="B201" s="11">
        <v>162.41</v>
      </c>
    </row>
    <row r="202" spans="1:2" x14ac:dyDescent="0.25">
      <c r="A202" s="9" t="s">
        <v>1069</v>
      </c>
      <c r="B202" s="11">
        <v>1242.96</v>
      </c>
    </row>
    <row r="203" spans="1:2" x14ac:dyDescent="0.25">
      <c r="A203" s="10" t="s">
        <v>311</v>
      </c>
      <c r="B203" s="11">
        <v>1242.96</v>
      </c>
    </row>
    <row r="204" spans="1:2" x14ac:dyDescent="0.25">
      <c r="A204" s="9" t="s">
        <v>1070</v>
      </c>
      <c r="B204" s="11">
        <v>2325.67</v>
      </c>
    </row>
    <row r="205" spans="1:2" x14ac:dyDescent="0.25">
      <c r="A205" s="10" t="s">
        <v>65</v>
      </c>
      <c r="B205" s="11">
        <v>38.979999999999997</v>
      </c>
    </row>
    <row r="206" spans="1:2" x14ac:dyDescent="0.25">
      <c r="A206" s="10" t="s">
        <v>300</v>
      </c>
      <c r="B206" s="11">
        <v>2286.69</v>
      </c>
    </row>
    <row r="207" spans="1:2" x14ac:dyDescent="0.25">
      <c r="A207" s="9" t="s">
        <v>1071</v>
      </c>
      <c r="B207" s="11">
        <v>240.36</v>
      </c>
    </row>
    <row r="208" spans="1:2" x14ac:dyDescent="0.25">
      <c r="A208" s="10" t="s">
        <v>686</v>
      </c>
      <c r="B208" s="11">
        <v>240.36</v>
      </c>
    </row>
    <row r="209" spans="1:2" x14ac:dyDescent="0.25">
      <c r="A209" s="9" t="s">
        <v>1072</v>
      </c>
      <c r="B209" s="11">
        <v>8.66</v>
      </c>
    </row>
    <row r="210" spans="1:2" x14ac:dyDescent="0.25">
      <c r="A210" s="10" t="s">
        <v>124</v>
      </c>
      <c r="B210" s="11">
        <v>8.66</v>
      </c>
    </row>
    <row r="211" spans="1:2" x14ac:dyDescent="0.25">
      <c r="A211" s="9" t="s">
        <v>1073</v>
      </c>
      <c r="B211" s="11">
        <v>25.99</v>
      </c>
    </row>
    <row r="212" spans="1:2" x14ac:dyDescent="0.25">
      <c r="A212" s="10" t="s">
        <v>639</v>
      </c>
      <c r="B212" s="11">
        <v>25.99</v>
      </c>
    </row>
    <row r="213" spans="1:2" x14ac:dyDescent="0.25">
      <c r="A213" s="9" t="s">
        <v>1074</v>
      </c>
      <c r="B213" s="11">
        <v>521.87</v>
      </c>
    </row>
    <row r="214" spans="1:2" x14ac:dyDescent="0.25">
      <c r="A214" s="10" t="s">
        <v>537</v>
      </c>
      <c r="B214" s="11">
        <v>521.87</v>
      </c>
    </row>
    <row r="215" spans="1:2" x14ac:dyDescent="0.25">
      <c r="A215" s="9" t="s">
        <v>1075</v>
      </c>
      <c r="B215" s="11">
        <v>19.489999999999998</v>
      </c>
    </row>
    <row r="216" spans="1:2" x14ac:dyDescent="0.25">
      <c r="A216" s="10" t="s">
        <v>338</v>
      </c>
      <c r="B216" s="11">
        <v>19.489999999999998</v>
      </c>
    </row>
    <row r="217" spans="1:2" x14ac:dyDescent="0.25">
      <c r="A217" s="9" t="s">
        <v>1076</v>
      </c>
      <c r="B217" s="11">
        <v>4192.2700000000004</v>
      </c>
    </row>
    <row r="218" spans="1:2" x14ac:dyDescent="0.25">
      <c r="A218" s="10" t="s">
        <v>202</v>
      </c>
      <c r="B218" s="11">
        <v>36.81</v>
      </c>
    </row>
    <row r="219" spans="1:2" x14ac:dyDescent="0.25">
      <c r="A219" s="10" t="s">
        <v>24</v>
      </c>
      <c r="B219" s="11">
        <v>19.489999999999998</v>
      </c>
    </row>
    <row r="220" spans="1:2" x14ac:dyDescent="0.25">
      <c r="A220" s="10" t="s">
        <v>527</v>
      </c>
      <c r="B220" s="11">
        <v>4135.97</v>
      </c>
    </row>
    <row r="221" spans="1:2" x14ac:dyDescent="0.25">
      <c r="A221" s="9" t="s">
        <v>1077</v>
      </c>
      <c r="B221" s="11">
        <v>456.91</v>
      </c>
    </row>
    <row r="222" spans="1:2" x14ac:dyDescent="0.25">
      <c r="A222" s="10" t="s">
        <v>454</v>
      </c>
      <c r="B222" s="11">
        <v>413.6</v>
      </c>
    </row>
    <row r="223" spans="1:2" x14ac:dyDescent="0.25">
      <c r="A223" s="10" t="s">
        <v>835</v>
      </c>
      <c r="B223" s="11">
        <v>34.65</v>
      </c>
    </row>
    <row r="224" spans="1:2" x14ac:dyDescent="0.25">
      <c r="A224" s="10" t="s">
        <v>63</v>
      </c>
      <c r="B224" s="11">
        <v>8.66</v>
      </c>
    </row>
    <row r="225" spans="1:2" x14ac:dyDescent="0.25">
      <c r="A225" s="9" t="s">
        <v>1078</v>
      </c>
      <c r="B225" s="11">
        <v>2773.92</v>
      </c>
    </row>
    <row r="226" spans="1:2" x14ac:dyDescent="0.25">
      <c r="A226" s="10" t="s">
        <v>173</v>
      </c>
      <c r="B226" s="11">
        <v>233.87</v>
      </c>
    </row>
    <row r="227" spans="1:2" x14ac:dyDescent="0.25">
      <c r="A227" s="10" t="s">
        <v>758</v>
      </c>
      <c r="B227" s="11">
        <v>2540.0500000000002</v>
      </c>
    </row>
    <row r="228" spans="1:2" x14ac:dyDescent="0.25">
      <c r="A228" s="9" t="s">
        <v>1079</v>
      </c>
      <c r="B228" s="11">
        <v>467.73</v>
      </c>
    </row>
    <row r="229" spans="1:2" x14ac:dyDescent="0.25">
      <c r="A229" s="10" t="s">
        <v>840</v>
      </c>
      <c r="B229" s="11">
        <v>43.31</v>
      </c>
    </row>
    <row r="230" spans="1:2" x14ac:dyDescent="0.25">
      <c r="A230" s="10" t="s">
        <v>407</v>
      </c>
      <c r="B230" s="11">
        <v>424.42</v>
      </c>
    </row>
    <row r="231" spans="1:2" x14ac:dyDescent="0.25">
      <c r="A231" s="9" t="s">
        <v>1080</v>
      </c>
      <c r="B231" s="11">
        <v>242.53</v>
      </c>
    </row>
    <row r="232" spans="1:2" x14ac:dyDescent="0.25">
      <c r="A232" s="10" t="s">
        <v>610</v>
      </c>
      <c r="B232" s="11">
        <v>223.04</v>
      </c>
    </row>
    <row r="233" spans="1:2" x14ac:dyDescent="0.25">
      <c r="A233" s="10" t="s">
        <v>188</v>
      </c>
      <c r="B233" s="11">
        <v>19.489999999999998</v>
      </c>
    </row>
    <row r="234" spans="1:2" x14ac:dyDescent="0.25">
      <c r="A234" s="9" t="s">
        <v>1081</v>
      </c>
      <c r="B234" s="11">
        <v>820.69999999999993</v>
      </c>
    </row>
    <row r="235" spans="1:2" x14ac:dyDescent="0.25">
      <c r="A235" s="10" t="s">
        <v>219</v>
      </c>
      <c r="B235" s="11">
        <v>28.15</v>
      </c>
    </row>
    <row r="236" spans="1:2" x14ac:dyDescent="0.25">
      <c r="A236" s="10" t="s">
        <v>417</v>
      </c>
      <c r="B236" s="11">
        <v>792.55</v>
      </c>
    </row>
    <row r="237" spans="1:2" x14ac:dyDescent="0.25">
      <c r="A237" s="9" t="s">
        <v>1082</v>
      </c>
      <c r="B237" s="11">
        <v>55081.97</v>
      </c>
    </row>
    <row r="238" spans="1:2" x14ac:dyDescent="0.25">
      <c r="A238" s="10" t="s">
        <v>318</v>
      </c>
      <c r="B238" s="11">
        <v>8365.0499999999993</v>
      </c>
    </row>
    <row r="239" spans="1:2" x14ac:dyDescent="0.25">
      <c r="A239" s="10" t="s">
        <v>553</v>
      </c>
      <c r="B239" s="11">
        <v>1972.7</v>
      </c>
    </row>
    <row r="240" spans="1:2" x14ac:dyDescent="0.25">
      <c r="A240" s="10" t="s">
        <v>370</v>
      </c>
      <c r="B240" s="11">
        <v>3633.59</v>
      </c>
    </row>
    <row r="241" spans="1:2" x14ac:dyDescent="0.25">
      <c r="A241" s="10" t="s">
        <v>312</v>
      </c>
      <c r="B241" s="11">
        <v>5857.48</v>
      </c>
    </row>
    <row r="242" spans="1:2" x14ac:dyDescent="0.25">
      <c r="A242" s="10" t="s">
        <v>344</v>
      </c>
      <c r="B242" s="11">
        <v>7496.71</v>
      </c>
    </row>
    <row r="243" spans="1:2" x14ac:dyDescent="0.25">
      <c r="A243" s="10" t="s">
        <v>120</v>
      </c>
      <c r="B243" s="11">
        <v>8.66</v>
      </c>
    </row>
    <row r="244" spans="1:2" x14ac:dyDescent="0.25">
      <c r="A244" s="10" t="s">
        <v>611</v>
      </c>
      <c r="B244" s="11">
        <v>5480.7</v>
      </c>
    </row>
    <row r="245" spans="1:2" x14ac:dyDescent="0.25">
      <c r="A245" s="10" t="s">
        <v>662</v>
      </c>
      <c r="B245" s="11">
        <v>73.62</v>
      </c>
    </row>
    <row r="246" spans="1:2" x14ac:dyDescent="0.25">
      <c r="A246" s="10" t="s">
        <v>59</v>
      </c>
      <c r="B246" s="11">
        <v>8.66</v>
      </c>
    </row>
    <row r="247" spans="1:2" x14ac:dyDescent="0.25">
      <c r="A247" s="10" t="s">
        <v>162</v>
      </c>
      <c r="B247" s="11">
        <v>214.38</v>
      </c>
    </row>
    <row r="248" spans="1:2" x14ac:dyDescent="0.25">
      <c r="A248" s="10" t="s">
        <v>142</v>
      </c>
      <c r="B248" s="11">
        <v>179.73</v>
      </c>
    </row>
    <row r="249" spans="1:2" x14ac:dyDescent="0.25">
      <c r="A249" s="10" t="s">
        <v>657</v>
      </c>
      <c r="B249" s="11">
        <v>4239.91</v>
      </c>
    </row>
    <row r="250" spans="1:2" x14ac:dyDescent="0.25">
      <c r="A250" s="10" t="s">
        <v>721</v>
      </c>
      <c r="B250" s="11">
        <v>36.81</v>
      </c>
    </row>
    <row r="251" spans="1:2" x14ac:dyDescent="0.25">
      <c r="A251" s="10" t="s">
        <v>626</v>
      </c>
      <c r="B251" s="11">
        <v>3536.14</v>
      </c>
    </row>
    <row r="252" spans="1:2" x14ac:dyDescent="0.25">
      <c r="A252" s="10" t="s">
        <v>339</v>
      </c>
      <c r="B252" s="11">
        <v>7769.55</v>
      </c>
    </row>
    <row r="253" spans="1:2" x14ac:dyDescent="0.25">
      <c r="A253" s="10" t="s">
        <v>887</v>
      </c>
      <c r="B253" s="11">
        <v>242.53</v>
      </c>
    </row>
    <row r="254" spans="1:2" x14ac:dyDescent="0.25">
      <c r="A254" s="10" t="s">
        <v>148</v>
      </c>
      <c r="B254" s="11">
        <v>1110.8599999999999</v>
      </c>
    </row>
    <row r="255" spans="1:2" x14ac:dyDescent="0.25">
      <c r="A255" s="10" t="s">
        <v>713</v>
      </c>
      <c r="B255" s="11">
        <v>342.14</v>
      </c>
    </row>
    <row r="256" spans="1:2" x14ac:dyDescent="0.25">
      <c r="A256" s="10" t="s">
        <v>239</v>
      </c>
      <c r="B256" s="11">
        <v>313.99</v>
      </c>
    </row>
    <row r="257" spans="1:2" x14ac:dyDescent="0.25">
      <c r="A257" s="10" t="s">
        <v>321</v>
      </c>
      <c r="B257" s="11">
        <v>4198.76</v>
      </c>
    </row>
    <row r="258" spans="1:2" x14ac:dyDescent="0.25">
      <c r="A258" s="9" t="s">
        <v>1083</v>
      </c>
      <c r="B258" s="11">
        <v>33689.710000000006</v>
      </c>
    </row>
    <row r="259" spans="1:2" x14ac:dyDescent="0.25">
      <c r="A259" s="10" t="s">
        <v>856</v>
      </c>
      <c r="B259" s="11">
        <v>125.59</v>
      </c>
    </row>
    <row r="260" spans="1:2" x14ac:dyDescent="0.25">
      <c r="A260" s="10" t="s">
        <v>711</v>
      </c>
      <c r="B260" s="11">
        <v>6383.68</v>
      </c>
    </row>
    <row r="261" spans="1:2" x14ac:dyDescent="0.25">
      <c r="A261" s="10" t="s">
        <v>382</v>
      </c>
      <c r="B261" s="11">
        <v>9434.77</v>
      </c>
    </row>
    <row r="262" spans="1:2" x14ac:dyDescent="0.25">
      <c r="A262" s="10" t="s">
        <v>214</v>
      </c>
      <c r="B262" s="11">
        <v>88.78</v>
      </c>
    </row>
    <row r="263" spans="1:2" x14ac:dyDescent="0.25">
      <c r="A263" s="10" t="s">
        <v>885</v>
      </c>
      <c r="B263" s="11">
        <v>8.66</v>
      </c>
    </row>
    <row r="264" spans="1:2" x14ac:dyDescent="0.25">
      <c r="A264" s="10" t="s">
        <v>203</v>
      </c>
      <c r="B264" s="11">
        <v>1069.72</v>
      </c>
    </row>
    <row r="265" spans="1:2" x14ac:dyDescent="0.25">
      <c r="A265" s="10" t="s">
        <v>27</v>
      </c>
      <c r="B265" s="11">
        <v>151.58000000000001</v>
      </c>
    </row>
    <row r="266" spans="1:2" x14ac:dyDescent="0.25">
      <c r="A266" s="10" t="s">
        <v>696</v>
      </c>
      <c r="B266" s="11">
        <v>8.66</v>
      </c>
    </row>
    <row r="267" spans="1:2" x14ac:dyDescent="0.25">
      <c r="A267" s="10" t="s">
        <v>269</v>
      </c>
      <c r="B267" s="11">
        <v>8.66</v>
      </c>
    </row>
    <row r="268" spans="1:2" x14ac:dyDescent="0.25">
      <c r="A268" s="10" t="s">
        <v>93</v>
      </c>
      <c r="B268" s="11">
        <v>573.84</v>
      </c>
    </row>
    <row r="269" spans="1:2" x14ac:dyDescent="0.25">
      <c r="A269" s="10" t="s">
        <v>687</v>
      </c>
      <c r="B269" s="11">
        <v>9889.51</v>
      </c>
    </row>
    <row r="270" spans="1:2" x14ac:dyDescent="0.25">
      <c r="A270" s="10" t="s">
        <v>824</v>
      </c>
      <c r="B270" s="11">
        <v>5946.26</v>
      </c>
    </row>
    <row r="271" spans="1:2" x14ac:dyDescent="0.25">
      <c r="A271" s="9" t="s">
        <v>1084</v>
      </c>
      <c r="B271" s="11">
        <v>6251.59</v>
      </c>
    </row>
    <row r="272" spans="1:2" x14ac:dyDescent="0.25">
      <c r="A272" s="10" t="s">
        <v>628</v>
      </c>
      <c r="B272" s="11">
        <v>6251.59</v>
      </c>
    </row>
    <row r="273" spans="1:2" x14ac:dyDescent="0.25">
      <c r="A273" s="9" t="s">
        <v>1085</v>
      </c>
      <c r="B273" s="11">
        <v>7810.7</v>
      </c>
    </row>
    <row r="274" spans="1:2" x14ac:dyDescent="0.25">
      <c r="A274" s="10" t="s">
        <v>539</v>
      </c>
      <c r="B274" s="11">
        <v>7810.7</v>
      </c>
    </row>
    <row r="275" spans="1:2" x14ac:dyDescent="0.25">
      <c r="A275" s="9" t="s">
        <v>1086</v>
      </c>
      <c r="B275" s="11">
        <v>35634.259999999995</v>
      </c>
    </row>
    <row r="276" spans="1:2" x14ac:dyDescent="0.25">
      <c r="A276" s="10" t="s">
        <v>830</v>
      </c>
      <c r="B276" s="11">
        <v>171.07</v>
      </c>
    </row>
    <row r="277" spans="1:2" x14ac:dyDescent="0.25">
      <c r="A277" s="10" t="s">
        <v>141</v>
      </c>
      <c r="B277" s="11">
        <v>268.51</v>
      </c>
    </row>
    <row r="278" spans="1:2" x14ac:dyDescent="0.25">
      <c r="A278" s="10" t="s">
        <v>468</v>
      </c>
      <c r="B278" s="11">
        <v>4984.8100000000004</v>
      </c>
    </row>
    <row r="279" spans="1:2" x14ac:dyDescent="0.25">
      <c r="A279" s="10" t="s">
        <v>345</v>
      </c>
      <c r="B279" s="11">
        <v>5562.98</v>
      </c>
    </row>
    <row r="280" spans="1:2" x14ac:dyDescent="0.25">
      <c r="A280" s="10" t="s">
        <v>44</v>
      </c>
      <c r="B280" s="11">
        <v>45.47</v>
      </c>
    </row>
    <row r="281" spans="1:2" x14ac:dyDescent="0.25">
      <c r="A281" s="10" t="s">
        <v>43</v>
      </c>
      <c r="B281" s="11">
        <v>171.07</v>
      </c>
    </row>
    <row r="282" spans="1:2" x14ac:dyDescent="0.25">
      <c r="A282" s="10" t="s">
        <v>612</v>
      </c>
      <c r="B282" s="11">
        <v>6797.28</v>
      </c>
    </row>
    <row r="283" spans="1:2" x14ac:dyDescent="0.25">
      <c r="A283" s="10" t="s">
        <v>275</v>
      </c>
      <c r="B283" s="11">
        <v>439.58</v>
      </c>
    </row>
    <row r="284" spans="1:2" x14ac:dyDescent="0.25">
      <c r="A284" s="10" t="s">
        <v>861</v>
      </c>
      <c r="B284" s="11">
        <v>1585.09</v>
      </c>
    </row>
    <row r="285" spans="1:2" x14ac:dyDescent="0.25">
      <c r="A285" s="10" t="s">
        <v>329</v>
      </c>
      <c r="B285" s="11">
        <v>6439.98</v>
      </c>
    </row>
    <row r="286" spans="1:2" x14ac:dyDescent="0.25">
      <c r="A286" s="10" t="s">
        <v>676</v>
      </c>
      <c r="B286" s="11">
        <v>2442.6</v>
      </c>
    </row>
    <row r="287" spans="1:2" x14ac:dyDescent="0.25">
      <c r="A287" s="10" t="s">
        <v>276</v>
      </c>
      <c r="B287" s="11">
        <v>283.67</v>
      </c>
    </row>
    <row r="288" spans="1:2" x14ac:dyDescent="0.25">
      <c r="A288" s="10" t="s">
        <v>661</v>
      </c>
      <c r="B288" s="11">
        <v>6442.15</v>
      </c>
    </row>
    <row r="289" spans="1:2" x14ac:dyDescent="0.25">
      <c r="A289" s="9" t="s">
        <v>1087</v>
      </c>
      <c r="B289" s="11">
        <v>1736.67</v>
      </c>
    </row>
    <row r="290" spans="1:2" x14ac:dyDescent="0.25">
      <c r="A290" s="10" t="s">
        <v>231</v>
      </c>
      <c r="B290" s="11">
        <v>8.66</v>
      </c>
    </row>
    <row r="291" spans="1:2" x14ac:dyDescent="0.25">
      <c r="A291" s="10" t="s">
        <v>266</v>
      </c>
      <c r="B291" s="11">
        <v>17.32</v>
      </c>
    </row>
    <row r="292" spans="1:2" x14ac:dyDescent="0.25">
      <c r="A292" s="10" t="s">
        <v>383</v>
      </c>
      <c r="B292" s="11">
        <v>1710.69</v>
      </c>
    </row>
    <row r="293" spans="1:2" x14ac:dyDescent="0.25">
      <c r="A293" s="9" t="s">
        <v>1088</v>
      </c>
      <c r="B293" s="11">
        <v>21089.099999999995</v>
      </c>
    </row>
    <row r="294" spans="1:2" x14ac:dyDescent="0.25">
      <c r="A294" s="10" t="s">
        <v>213</v>
      </c>
      <c r="B294" s="11">
        <v>8.66</v>
      </c>
    </row>
    <row r="295" spans="1:2" x14ac:dyDescent="0.25">
      <c r="A295" s="10" t="s">
        <v>697</v>
      </c>
      <c r="B295" s="11">
        <v>9779.07</v>
      </c>
    </row>
    <row r="296" spans="1:2" x14ac:dyDescent="0.25">
      <c r="A296" s="10" t="s">
        <v>705</v>
      </c>
      <c r="B296" s="11">
        <v>6502.78</v>
      </c>
    </row>
    <row r="297" spans="1:2" x14ac:dyDescent="0.25">
      <c r="A297" s="10" t="s">
        <v>540</v>
      </c>
      <c r="B297" s="11">
        <v>10.83</v>
      </c>
    </row>
    <row r="298" spans="1:2" x14ac:dyDescent="0.25">
      <c r="A298" s="10" t="s">
        <v>12</v>
      </c>
      <c r="B298" s="11">
        <v>47.64</v>
      </c>
    </row>
    <row r="299" spans="1:2" x14ac:dyDescent="0.25">
      <c r="A299" s="10" t="s">
        <v>836</v>
      </c>
      <c r="B299" s="11">
        <v>19.489999999999998</v>
      </c>
    </row>
    <row r="300" spans="1:2" x14ac:dyDescent="0.25">
      <c r="A300" s="10" t="s">
        <v>408</v>
      </c>
      <c r="B300" s="11">
        <v>4222.58</v>
      </c>
    </row>
    <row r="301" spans="1:2" x14ac:dyDescent="0.25">
      <c r="A301" s="10" t="s">
        <v>898</v>
      </c>
      <c r="B301" s="11">
        <v>498.05</v>
      </c>
    </row>
    <row r="302" spans="1:2" x14ac:dyDescent="0.25">
      <c r="A302" s="9" t="s">
        <v>1089</v>
      </c>
      <c r="B302" s="11">
        <v>32.479999999999997</v>
      </c>
    </row>
    <row r="303" spans="1:2" x14ac:dyDescent="0.25">
      <c r="A303" s="10" t="s">
        <v>421</v>
      </c>
      <c r="B303" s="11">
        <v>32.479999999999997</v>
      </c>
    </row>
    <row r="304" spans="1:2" x14ac:dyDescent="0.25">
      <c r="A304" s="9" t="s">
        <v>1090</v>
      </c>
      <c r="B304" s="11">
        <v>45952.54</v>
      </c>
    </row>
    <row r="305" spans="1:2" x14ac:dyDescent="0.25">
      <c r="A305" s="10" t="s">
        <v>879</v>
      </c>
      <c r="B305" s="11">
        <v>887.83</v>
      </c>
    </row>
    <row r="306" spans="1:2" x14ac:dyDescent="0.25">
      <c r="A306" s="10" t="s">
        <v>464</v>
      </c>
      <c r="B306" s="11">
        <v>11216.91</v>
      </c>
    </row>
    <row r="307" spans="1:2" x14ac:dyDescent="0.25">
      <c r="A307" s="10" t="s">
        <v>917</v>
      </c>
      <c r="B307" s="11">
        <v>34.65</v>
      </c>
    </row>
    <row r="308" spans="1:2" x14ac:dyDescent="0.25">
      <c r="A308" s="10" t="s">
        <v>897</v>
      </c>
      <c r="B308" s="11">
        <v>17.32</v>
      </c>
    </row>
    <row r="309" spans="1:2" x14ac:dyDescent="0.25">
      <c r="A309" s="10" t="s">
        <v>688</v>
      </c>
      <c r="B309" s="11">
        <v>11403.14</v>
      </c>
    </row>
    <row r="310" spans="1:2" x14ac:dyDescent="0.25">
      <c r="A310" s="10" t="s">
        <v>671</v>
      </c>
      <c r="B310" s="11">
        <v>1829.79</v>
      </c>
    </row>
    <row r="311" spans="1:2" x14ac:dyDescent="0.25">
      <c r="A311" s="10" t="s">
        <v>659</v>
      </c>
      <c r="B311" s="11">
        <v>13754.800000000001</v>
      </c>
    </row>
    <row r="312" spans="1:2" x14ac:dyDescent="0.25">
      <c r="A312" s="10" t="s">
        <v>613</v>
      </c>
      <c r="B312" s="11">
        <v>6808.1</v>
      </c>
    </row>
    <row r="313" spans="1:2" x14ac:dyDescent="0.25">
      <c r="A313" s="9" t="s">
        <v>1091</v>
      </c>
      <c r="B313" s="11">
        <v>1676.04</v>
      </c>
    </row>
    <row r="314" spans="1:2" x14ac:dyDescent="0.25">
      <c r="A314" s="10" t="s">
        <v>492</v>
      </c>
      <c r="B314" s="11">
        <v>1676.04</v>
      </c>
    </row>
    <row r="315" spans="1:2" x14ac:dyDescent="0.25">
      <c r="A315" s="9" t="s">
        <v>1092</v>
      </c>
      <c r="B315" s="11">
        <v>5809.8399999999992</v>
      </c>
    </row>
    <row r="316" spans="1:2" x14ac:dyDescent="0.25">
      <c r="A316" s="10" t="s">
        <v>672</v>
      </c>
      <c r="B316" s="11">
        <v>5781.69</v>
      </c>
    </row>
    <row r="317" spans="1:2" x14ac:dyDescent="0.25">
      <c r="A317" s="10" t="s">
        <v>201</v>
      </c>
      <c r="B317" s="11">
        <v>28.15</v>
      </c>
    </row>
    <row r="318" spans="1:2" x14ac:dyDescent="0.25">
      <c r="A318" s="9" t="s">
        <v>1093</v>
      </c>
      <c r="B318" s="11">
        <v>25482.74</v>
      </c>
    </row>
    <row r="319" spans="1:2" x14ac:dyDescent="0.25">
      <c r="A319" s="10" t="s">
        <v>832</v>
      </c>
      <c r="B319" s="11">
        <v>8897.74</v>
      </c>
    </row>
    <row r="320" spans="1:2" x14ac:dyDescent="0.25">
      <c r="A320" s="10" t="s">
        <v>804</v>
      </c>
      <c r="B320" s="11">
        <v>8718.01</v>
      </c>
    </row>
    <row r="321" spans="1:2" x14ac:dyDescent="0.25">
      <c r="A321" s="10" t="s">
        <v>480</v>
      </c>
      <c r="B321" s="11">
        <v>7494.54</v>
      </c>
    </row>
    <row r="322" spans="1:2" x14ac:dyDescent="0.25">
      <c r="A322" s="10" t="s">
        <v>257</v>
      </c>
      <c r="B322" s="11">
        <v>8.66</v>
      </c>
    </row>
    <row r="323" spans="1:2" x14ac:dyDescent="0.25">
      <c r="A323" s="10" t="s">
        <v>465</v>
      </c>
      <c r="B323" s="11">
        <v>363.79</v>
      </c>
    </row>
    <row r="324" spans="1:2" x14ac:dyDescent="0.25">
      <c r="A324" s="9" t="s">
        <v>1094</v>
      </c>
      <c r="B324" s="11">
        <v>6349.03</v>
      </c>
    </row>
    <row r="325" spans="1:2" x14ac:dyDescent="0.25">
      <c r="A325" s="10" t="s">
        <v>494</v>
      </c>
      <c r="B325" s="11">
        <v>6349.03</v>
      </c>
    </row>
    <row r="326" spans="1:2" x14ac:dyDescent="0.25">
      <c r="A326" s="9" t="s">
        <v>1095</v>
      </c>
      <c r="B326" s="11">
        <v>9216.07</v>
      </c>
    </row>
    <row r="327" spans="1:2" x14ac:dyDescent="0.25">
      <c r="A327" s="10" t="s">
        <v>495</v>
      </c>
      <c r="B327" s="11">
        <v>9151.1</v>
      </c>
    </row>
    <row r="328" spans="1:2" x14ac:dyDescent="0.25">
      <c r="A328" s="10" t="s">
        <v>48</v>
      </c>
      <c r="B328" s="11">
        <v>30.32</v>
      </c>
    </row>
    <row r="329" spans="1:2" x14ac:dyDescent="0.25">
      <c r="A329" s="10" t="s">
        <v>126</v>
      </c>
      <c r="B329" s="11">
        <v>34.65</v>
      </c>
    </row>
    <row r="330" spans="1:2" x14ac:dyDescent="0.25">
      <c r="A330" s="9" t="s">
        <v>1096</v>
      </c>
      <c r="B330" s="11">
        <v>30658.12</v>
      </c>
    </row>
    <row r="331" spans="1:2" x14ac:dyDescent="0.25">
      <c r="A331" s="10" t="s">
        <v>679</v>
      </c>
      <c r="B331" s="11">
        <v>106.11</v>
      </c>
    </row>
    <row r="332" spans="1:2" x14ac:dyDescent="0.25">
      <c r="A332" s="10" t="s">
        <v>74</v>
      </c>
      <c r="B332" s="11">
        <v>60.63</v>
      </c>
    </row>
    <row r="333" spans="1:2" x14ac:dyDescent="0.25">
      <c r="A333" s="10" t="s">
        <v>640</v>
      </c>
      <c r="B333" s="11">
        <v>12284.47</v>
      </c>
    </row>
    <row r="334" spans="1:2" x14ac:dyDescent="0.25">
      <c r="A334" s="10" t="s">
        <v>541</v>
      </c>
      <c r="B334" s="11">
        <v>8.66</v>
      </c>
    </row>
    <row r="335" spans="1:2" x14ac:dyDescent="0.25">
      <c r="A335" s="10" t="s">
        <v>733</v>
      </c>
      <c r="B335" s="11">
        <v>8566.43</v>
      </c>
    </row>
    <row r="336" spans="1:2" x14ac:dyDescent="0.25">
      <c r="A336" s="10" t="s">
        <v>808</v>
      </c>
      <c r="B336" s="11">
        <v>9631.82</v>
      </c>
    </row>
    <row r="337" spans="1:2" x14ac:dyDescent="0.25">
      <c r="A337" s="9" t="s">
        <v>1097</v>
      </c>
      <c r="B337" s="11">
        <v>16461.580000000002</v>
      </c>
    </row>
    <row r="338" spans="1:2" x14ac:dyDescent="0.25">
      <c r="A338" s="10" t="s">
        <v>630</v>
      </c>
      <c r="B338" s="11">
        <v>8241.6200000000008</v>
      </c>
    </row>
    <row r="339" spans="1:2" x14ac:dyDescent="0.25">
      <c r="A339" s="10" t="s">
        <v>728</v>
      </c>
      <c r="B339" s="11">
        <v>8219.9599999999991</v>
      </c>
    </row>
    <row r="340" spans="1:2" x14ac:dyDescent="0.25">
      <c r="A340" s="9" t="s">
        <v>1098</v>
      </c>
      <c r="B340" s="11">
        <v>45595.22</v>
      </c>
    </row>
    <row r="341" spans="1:2" x14ac:dyDescent="0.25">
      <c r="A341" s="10" t="s">
        <v>167</v>
      </c>
      <c r="B341" s="11">
        <v>34.65</v>
      </c>
    </row>
    <row r="342" spans="1:2" x14ac:dyDescent="0.25">
      <c r="A342" s="10" t="s">
        <v>800</v>
      </c>
      <c r="B342" s="11">
        <v>8813.2900000000009</v>
      </c>
    </row>
    <row r="343" spans="1:2" x14ac:dyDescent="0.25">
      <c r="A343" s="10" t="s">
        <v>719</v>
      </c>
      <c r="B343" s="11">
        <v>396.27</v>
      </c>
    </row>
    <row r="344" spans="1:2" x14ac:dyDescent="0.25">
      <c r="A344" s="10" t="s">
        <v>174</v>
      </c>
      <c r="B344" s="11">
        <v>17.32</v>
      </c>
    </row>
    <row r="345" spans="1:2" x14ac:dyDescent="0.25">
      <c r="A345" s="10" t="s">
        <v>757</v>
      </c>
      <c r="B345" s="11">
        <v>8.66</v>
      </c>
    </row>
    <row r="346" spans="1:2" x14ac:dyDescent="0.25">
      <c r="A346" s="10" t="s">
        <v>224</v>
      </c>
      <c r="B346" s="11">
        <v>114.77</v>
      </c>
    </row>
    <row r="347" spans="1:2" x14ac:dyDescent="0.25">
      <c r="A347" s="10" t="s">
        <v>177</v>
      </c>
      <c r="B347" s="11">
        <v>983.1</v>
      </c>
    </row>
    <row r="348" spans="1:2" x14ac:dyDescent="0.25">
      <c r="A348" s="10" t="s">
        <v>712</v>
      </c>
      <c r="B348" s="11">
        <v>6740.97</v>
      </c>
    </row>
    <row r="349" spans="1:2" x14ac:dyDescent="0.25">
      <c r="A349" s="10" t="s">
        <v>729</v>
      </c>
      <c r="B349" s="11">
        <v>8.66</v>
      </c>
    </row>
    <row r="350" spans="1:2" x14ac:dyDescent="0.25">
      <c r="A350" s="10" t="s">
        <v>473</v>
      </c>
      <c r="B350" s="11">
        <v>9679.4599999999991</v>
      </c>
    </row>
    <row r="351" spans="1:2" x14ac:dyDescent="0.25">
      <c r="A351" s="10" t="s">
        <v>890</v>
      </c>
      <c r="B351" s="11">
        <v>5051.9399999999996</v>
      </c>
    </row>
    <row r="352" spans="1:2" x14ac:dyDescent="0.25">
      <c r="A352" s="10" t="s">
        <v>674</v>
      </c>
      <c r="B352" s="11">
        <v>10140.700000000001</v>
      </c>
    </row>
    <row r="353" spans="1:2" x14ac:dyDescent="0.25">
      <c r="A353" s="10" t="s">
        <v>702</v>
      </c>
      <c r="B353" s="11">
        <v>17.32</v>
      </c>
    </row>
    <row r="354" spans="1:2" x14ac:dyDescent="0.25">
      <c r="A354" s="10" t="s">
        <v>115</v>
      </c>
      <c r="B354" s="11">
        <v>3588.11</v>
      </c>
    </row>
    <row r="355" spans="1:2" x14ac:dyDescent="0.25">
      <c r="A355" s="9" t="s">
        <v>1099</v>
      </c>
      <c r="B355" s="11">
        <v>41383.490000000005</v>
      </c>
    </row>
    <row r="356" spans="1:2" x14ac:dyDescent="0.25">
      <c r="A356" s="10" t="s">
        <v>801</v>
      </c>
      <c r="B356" s="11">
        <v>17.32</v>
      </c>
    </row>
    <row r="357" spans="1:2" x14ac:dyDescent="0.25">
      <c r="A357" s="10" t="s">
        <v>895</v>
      </c>
      <c r="B357" s="11">
        <v>101.78</v>
      </c>
    </row>
    <row r="358" spans="1:2" x14ac:dyDescent="0.25">
      <c r="A358" s="10" t="s">
        <v>534</v>
      </c>
      <c r="B358" s="11">
        <v>162.41</v>
      </c>
    </row>
    <row r="359" spans="1:2" x14ac:dyDescent="0.25">
      <c r="A359" s="10" t="s">
        <v>843</v>
      </c>
      <c r="B359" s="11">
        <v>1074.05</v>
      </c>
    </row>
    <row r="360" spans="1:2" x14ac:dyDescent="0.25">
      <c r="A360" s="10" t="s">
        <v>807</v>
      </c>
      <c r="B360" s="11">
        <v>8813.2900000000009</v>
      </c>
    </row>
    <row r="361" spans="1:2" x14ac:dyDescent="0.25">
      <c r="A361" s="10" t="s">
        <v>481</v>
      </c>
      <c r="B361" s="11">
        <v>10365.9</v>
      </c>
    </row>
    <row r="362" spans="1:2" x14ac:dyDescent="0.25">
      <c r="A362" s="10" t="s">
        <v>698</v>
      </c>
      <c r="B362" s="11">
        <v>11701.97</v>
      </c>
    </row>
    <row r="363" spans="1:2" x14ac:dyDescent="0.25">
      <c r="A363" s="10" t="s">
        <v>753</v>
      </c>
      <c r="B363" s="11">
        <v>9135.94</v>
      </c>
    </row>
    <row r="364" spans="1:2" x14ac:dyDescent="0.25">
      <c r="A364" s="10" t="s">
        <v>227</v>
      </c>
      <c r="B364" s="11">
        <v>10.83</v>
      </c>
    </row>
    <row r="365" spans="1:2" x14ac:dyDescent="0.25">
      <c r="A365" s="9" t="s">
        <v>1100</v>
      </c>
      <c r="B365" s="11">
        <v>33884.61</v>
      </c>
    </row>
    <row r="366" spans="1:2" x14ac:dyDescent="0.25">
      <c r="A366" s="10" t="s">
        <v>555</v>
      </c>
      <c r="B366" s="11">
        <v>7706.76</v>
      </c>
    </row>
    <row r="367" spans="1:2" x14ac:dyDescent="0.25">
      <c r="A367" s="10" t="s">
        <v>414</v>
      </c>
      <c r="B367" s="11">
        <v>17.32</v>
      </c>
    </row>
    <row r="368" spans="1:2" x14ac:dyDescent="0.25">
      <c r="A368" s="10" t="s">
        <v>554</v>
      </c>
      <c r="B368" s="11">
        <v>17.32</v>
      </c>
    </row>
    <row r="369" spans="1:2" x14ac:dyDescent="0.25">
      <c r="A369" s="10" t="s">
        <v>792</v>
      </c>
      <c r="B369" s="11">
        <v>8.66</v>
      </c>
    </row>
    <row r="370" spans="1:2" x14ac:dyDescent="0.25">
      <c r="A370" s="10" t="s">
        <v>786</v>
      </c>
      <c r="B370" s="11">
        <v>8.66</v>
      </c>
    </row>
    <row r="371" spans="1:2" x14ac:dyDescent="0.25">
      <c r="A371" s="10" t="s">
        <v>660</v>
      </c>
      <c r="B371" s="11">
        <v>9029.83</v>
      </c>
    </row>
    <row r="372" spans="1:2" x14ac:dyDescent="0.25">
      <c r="A372" s="10" t="s">
        <v>631</v>
      </c>
      <c r="B372" s="11">
        <v>8.66</v>
      </c>
    </row>
    <row r="373" spans="1:2" x14ac:dyDescent="0.25">
      <c r="A373" s="10" t="s">
        <v>96</v>
      </c>
      <c r="B373" s="11">
        <v>6875.23</v>
      </c>
    </row>
    <row r="374" spans="1:2" x14ac:dyDescent="0.25">
      <c r="A374" s="10" t="s">
        <v>228</v>
      </c>
      <c r="B374" s="11">
        <v>106.11</v>
      </c>
    </row>
    <row r="375" spans="1:2" x14ac:dyDescent="0.25">
      <c r="A375" s="10" t="s">
        <v>921</v>
      </c>
      <c r="B375" s="11">
        <v>10.83</v>
      </c>
    </row>
    <row r="376" spans="1:2" x14ac:dyDescent="0.25">
      <c r="A376" s="10" t="s">
        <v>229</v>
      </c>
      <c r="B376" s="11">
        <v>8.66</v>
      </c>
    </row>
    <row r="377" spans="1:2" x14ac:dyDescent="0.25">
      <c r="A377" s="10" t="s">
        <v>714</v>
      </c>
      <c r="B377" s="11">
        <v>67.13</v>
      </c>
    </row>
    <row r="378" spans="1:2" x14ac:dyDescent="0.25">
      <c r="A378" s="10" t="s">
        <v>614</v>
      </c>
      <c r="B378" s="11">
        <v>25.99</v>
      </c>
    </row>
    <row r="379" spans="1:2" x14ac:dyDescent="0.25">
      <c r="A379" s="10" t="s">
        <v>641</v>
      </c>
      <c r="B379" s="11">
        <v>32.479999999999997</v>
      </c>
    </row>
    <row r="380" spans="1:2" x14ac:dyDescent="0.25">
      <c r="A380" s="10" t="s">
        <v>766</v>
      </c>
      <c r="B380" s="11">
        <v>9960.9699999999993</v>
      </c>
    </row>
    <row r="381" spans="1:2" x14ac:dyDescent="0.25">
      <c r="A381" s="9" t="s">
        <v>1101</v>
      </c>
      <c r="B381" s="11">
        <v>892.16</v>
      </c>
    </row>
    <row r="382" spans="1:2" x14ac:dyDescent="0.25">
      <c r="A382" s="10" t="s">
        <v>49</v>
      </c>
      <c r="B382" s="11">
        <v>892.16</v>
      </c>
    </row>
    <row r="383" spans="1:2" x14ac:dyDescent="0.25">
      <c r="A383" s="9" t="s">
        <v>1102</v>
      </c>
      <c r="B383" s="11">
        <v>10.83</v>
      </c>
    </row>
    <row r="384" spans="1:2" x14ac:dyDescent="0.25">
      <c r="A384" s="10" t="s">
        <v>278</v>
      </c>
      <c r="B384" s="11">
        <v>10.83</v>
      </c>
    </row>
    <row r="385" spans="1:2" x14ac:dyDescent="0.25">
      <c r="A385" s="9" t="s">
        <v>1103</v>
      </c>
      <c r="B385" s="11">
        <v>45.47</v>
      </c>
    </row>
    <row r="386" spans="1:2" x14ac:dyDescent="0.25">
      <c r="A386" s="10" t="s">
        <v>90</v>
      </c>
      <c r="B386" s="11">
        <v>45.47</v>
      </c>
    </row>
    <row r="387" spans="1:2" x14ac:dyDescent="0.25">
      <c r="A387" s="9" t="s">
        <v>1104</v>
      </c>
      <c r="B387" s="11">
        <v>25.99</v>
      </c>
    </row>
    <row r="388" spans="1:2" x14ac:dyDescent="0.25">
      <c r="A388" s="10" t="s">
        <v>51</v>
      </c>
      <c r="B388" s="11">
        <v>25.99</v>
      </c>
    </row>
    <row r="389" spans="1:2" x14ac:dyDescent="0.25">
      <c r="A389" s="9" t="s">
        <v>1105</v>
      </c>
      <c r="B389" s="11">
        <v>60.64</v>
      </c>
    </row>
    <row r="390" spans="1:2" x14ac:dyDescent="0.25">
      <c r="A390" s="10" t="s">
        <v>113</v>
      </c>
      <c r="B390" s="11">
        <v>25.99</v>
      </c>
    </row>
    <row r="391" spans="1:2" x14ac:dyDescent="0.25">
      <c r="A391" s="10" t="s">
        <v>908</v>
      </c>
      <c r="B391" s="11">
        <v>34.65</v>
      </c>
    </row>
    <row r="392" spans="1:2" x14ac:dyDescent="0.25">
      <c r="A392" s="9" t="s">
        <v>1106</v>
      </c>
      <c r="B392" s="11">
        <v>8414.85</v>
      </c>
    </row>
    <row r="393" spans="1:2" x14ac:dyDescent="0.25">
      <c r="A393" s="10" t="s">
        <v>556</v>
      </c>
      <c r="B393" s="11">
        <v>5184.03</v>
      </c>
    </row>
    <row r="394" spans="1:2" x14ac:dyDescent="0.25">
      <c r="A394" s="10" t="s">
        <v>53</v>
      </c>
      <c r="B394" s="11">
        <v>73.62</v>
      </c>
    </row>
    <row r="395" spans="1:2" x14ac:dyDescent="0.25">
      <c r="A395" s="10" t="s">
        <v>194</v>
      </c>
      <c r="B395" s="11">
        <v>129.93</v>
      </c>
    </row>
    <row r="396" spans="1:2" x14ac:dyDescent="0.25">
      <c r="A396" s="10" t="s">
        <v>740</v>
      </c>
      <c r="B396" s="11">
        <v>3027.27</v>
      </c>
    </row>
    <row r="397" spans="1:2" x14ac:dyDescent="0.25">
      <c r="A397" s="9" t="s">
        <v>1107</v>
      </c>
      <c r="B397" s="11">
        <v>6619.7099999999991</v>
      </c>
    </row>
    <row r="398" spans="1:2" x14ac:dyDescent="0.25">
      <c r="A398" s="10" t="s">
        <v>371</v>
      </c>
      <c r="B398" s="11">
        <v>6143.32</v>
      </c>
    </row>
    <row r="399" spans="1:2" x14ac:dyDescent="0.25">
      <c r="A399" s="10" t="s">
        <v>267</v>
      </c>
      <c r="B399" s="11">
        <v>8.66</v>
      </c>
    </row>
    <row r="400" spans="1:2" x14ac:dyDescent="0.25">
      <c r="A400" s="10" t="s">
        <v>265</v>
      </c>
      <c r="B400" s="11">
        <v>467.73</v>
      </c>
    </row>
    <row r="401" spans="1:2" x14ac:dyDescent="0.25">
      <c r="A401" s="9" t="s">
        <v>1108</v>
      </c>
      <c r="B401" s="11">
        <v>6002.56</v>
      </c>
    </row>
    <row r="402" spans="1:2" x14ac:dyDescent="0.25">
      <c r="A402" s="10" t="s">
        <v>841</v>
      </c>
      <c r="B402" s="11">
        <v>2252.04</v>
      </c>
    </row>
    <row r="403" spans="1:2" x14ac:dyDescent="0.25">
      <c r="A403" s="10" t="s">
        <v>596</v>
      </c>
      <c r="B403" s="11">
        <v>3679.06</v>
      </c>
    </row>
    <row r="404" spans="1:2" x14ac:dyDescent="0.25">
      <c r="A404" s="10" t="s">
        <v>191</v>
      </c>
      <c r="B404" s="11">
        <v>62.8</v>
      </c>
    </row>
    <row r="405" spans="1:2" x14ac:dyDescent="0.25">
      <c r="A405" s="10" t="s">
        <v>169</v>
      </c>
      <c r="B405" s="11">
        <v>8.66</v>
      </c>
    </row>
    <row r="406" spans="1:2" x14ac:dyDescent="0.25">
      <c r="A406" s="9" t="s">
        <v>1109</v>
      </c>
      <c r="B406" s="11">
        <v>16104.279999999999</v>
      </c>
    </row>
    <row r="407" spans="1:2" x14ac:dyDescent="0.25">
      <c r="A407" s="10" t="s">
        <v>92</v>
      </c>
      <c r="B407" s="11">
        <v>777.39</v>
      </c>
    </row>
    <row r="408" spans="1:2" x14ac:dyDescent="0.25">
      <c r="A408" s="10" t="s">
        <v>449</v>
      </c>
      <c r="B408" s="11">
        <v>6197.45</v>
      </c>
    </row>
    <row r="409" spans="1:2" x14ac:dyDescent="0.25">
      <c r="A409" s="10" t="s">
        <v>812</v>
      </c>
      <c r="B409" s="11">
        <v>3105.22</v>
      </c>
    </row>
    <row r="410" spans="1:2" x14ac:dyDescent="0.25">
      <c r="A410" s="10" t="s">
        <v>746</v>
      </c>
      <c r="B410" s="11">
        <v>6024.22</v>
      </c>
    </row>
    <row r="411" spans="1:2" x14ac:dyDescent="0.25">
      <c r="A411" s="9" t="s">
        <v>1110</v>
      </c>
      <c r="B411" s="11">
        <v>9229.0499999999993</v>
      </c>
    </row>
    <row r="412" spans="1:2" x14ac:dyDescent="0.25">
      <c r="A412" s="10" t="s">
        <v>725</v>
      </c>
      <c r="B412" s="11">
        <v>231.7</v>
      </c>
    </row>
    <row r="413" spans="1:2" x14ac:dyDescent="0.25">
      <c r="A413" s="10" t="s">
        <v>186</v>
      </c>
      <c r="B413" s="11">
        <v>194.89</v>
      </c>
    </row>
    <row r="414" spans="1:2" x14ac:dyDescent="0.25">
      <c r="A414" s="10" t="s">
        <v>330</v>
      </c>
      <c r="B414" s="11">
        <v>8802.4599999999991</v>
      </c>
    </row>
    <row r="415" spans="1:2" x14ac:dyDescent="0.25">
      <c r="A415" s="9" t="s">
        <v>1111</v>
      </c>
      <c r="B415" s="11">
        <v>257.69</v>
      </c>
    </row>
    <row r="416" spans="1:2" x14ac:dyDescent="0.25">
      <c r="A416" s="10" t="s">
        <v>570</v>
      </c>
      <c r="B416" s="11">
        <v>90.95</v>
      </c>
    </row>
    <row r="417" spans="1:2" x14ac:dyDescent="0.25">
      <c r="A417" s="10" t="s">
        <v>658</v>
      </c>
      <c r="B417" s="11">
        <v>166.74</v>
      </c>
    </row>
    <row r="418" spans="1:2" x14ac:dyDescent="0.25">
      <c r="A418" s="9" t="s">
        <v>1112</v>
      </c>
      <c r="B418" s="11">
        <v>8.66</v>
      </c>
    </row>
    <row r="419" spans="1:2" x14ac:dyDescent="0.25">
      <c r="A419" s="10" t="s">
        <v>914</v>
      </c>
      <c r="B419" s="11">
        <v>8.66</v>
      </c>
    </row>
    <row r="420" spans="1:2" x14ac:dyDescent="0.25">
      <c r="A420" s="9" t="s">
        <v>1113</v>
      </c>
      <c r="B420" s="11">
        <v>10.83</v>
      </c>
    </row>
    <row r="421" spans="1:2" x14ac:dyDescent="0.25">
      <c r="A421" s="10" t="s">
        <v>423</v>
      </c>
      <c r="B421" s="11">
        <v>10.83</v>
      </c>
    </row>
    <row r="422" spans="1:2" x14ac:dyDescent="0.25">
      <c r="A422" s="9" t="s">
        <v>1114</v>
      </c>
      <c r="B422" s="11">
        <v>1225.6299999999999</v>
      </c>
    </row>
    <row r="423" spans="1:2" x14ac:dyDescent="0.25">
      <c r="A423" s="10" t="s">
        <v>530</v>
      </c>
      <c r="B423" s="11">
        <v>1208.31</v>
      </c>
    </row>
    <row r="424" spans="1:2" x14ac:dyDescent="0.25">
      <c r="A424" s="10" t="s">
        <v>842</v>
      </c>
      <c r="B424" s="11">
        <v>17.32</v>
      </c>
    </row>
    <row r="425" spans="1:2" x14ac:dyDescent="0.25">
      <c r="A425" s="9" t="s">
        <v>1115</v>
      </c>
      <c r="B425" s="11">
        <v>370.29</v>
      </c>
    </row>
    <row r="426" spans="1:2" x14ac:dyDescent="0.25">
      <c r="A426" s="10" t="s">
        <v>476</v>
      </c>
      <c r="B426" s="11">
        <v>361.63</v>
      </c>
    </row>
    <row r="427" spans="1:2" x14ac:dyDescent="0.25">
      <c r="A427" s="10" t="s">
        <v>591</v>
      </c>
      <c r="B427" s="11">
        <v>8.66</v>
      </c>
    </row>
    <row r="428" spans="1:2" x14ac:dyDescent="0.25">
      <c r="A428" s="9" t="s">
        <v>1116</v>
      </c>
      <c r="B428" s="11">
        <v>623.64</v>
      </c>
    </row>
    <row r="429" spans="1:2" x14ac:dyDescent="0.25">
      <c r="A429" s="10" t="s">
        <v>346</v>
      </c>
      <c r="B429" s="11">
        <v>573.84</v>
      </c>
    </row>
    <row r="430" spans="1:2" x14ac:dyDescent="0.25">
      <c r="A430" s="10" t="s">
        <v>280</v>
      </c>
      <c r="B430" s="11">
        <v>41.14</v>
      </c>
    </row>
    <row r="431" spans="1:2" x14ac:dyDescent="0.25">
      <c r="A431" s="10" t="s">
        <v>436</v>
      </c>
      <c r="B431" s="11">
        <v>8.66</v>
      </c>
    </row>
    <row r="432" spans="1:2" x14ac:dyDescent="0.25">
      <c r="A432" s="9" t="s">
        <v>1117</v>
      </c>
      <c r="B432" s="11">
        <v>54.14</v>
      </c>
    </row>
    <row r="433" spans="1:2" x14ac:dyDescent="0.25">
      <c r="A433" s="10" t="s">
        <v>497</v>
      </c>
      <c r="B433" s="11">
        <v>54.14</v>
      </c>
    </row>
    <row r="434" spans="1:2" x14ac:dyDescent="0.25">
      <c r="A434" s="9" t="s">
        <v>1118</v>
      </c>
      <c r="B434" s="11">
        <v>1935.89</v>
      </c>
    </row>
    <row r="435" spans="1:2" x14ac:dyDescent="0.25">
      <c r="A435" s="10" t="s">
        <v>348</v>
      </c>
      <c r="B435" s="11">
        <v>1927.23</v>
      </c>
    </row>
    <row r="436" spans="1:2" x14ac:dyDescent="0.25">
      <c r="A436" s="10" t="s">
        <v>838</v>
      </c>
      <c r="B436" s="11">
        <v>8.66</v>
      </c>
    </row>
    <row r="437" spans="1:2" x14ac:dyDescent="0.25">
      <c r="A437" s="9" t="s">
        <v>1119</v>
      </c>
      <c r="B437" s="11">
        <v>77.959999999999994</v>
      </c>
    </row>
    <row r="438" spans="1:2" x14ac:dyDescent="0.25">
      <c r="A438" s="10" t="s">
        <v>558</v>
      </c>
      <c r="B438" s="11">
        <v>77.959999999999994</v>
      </c>
    </row>
    <row r="439" spans="1:2" x14ac:dyDescent="0.25">
      <c r="A439" s="9" t="s">
        <v>1120</v>
      </c>
      <c r="B439" s="11">
        <v>324.81</v>
      </c>
    </row>
    <row r="440" spans="1:2" x14ac:dyDescent="0.25">
      <c r="A440" s="10" t="s">
        <v>332</v>
      </c>
      <c r="B440" s="11">
        <v>324.81</v>
      </c>
    </row>
    <row r="441" spans="1:2" x14ac:dyDescent="0.25">
      <c r="A441" s="9" t="s">
        <v>1121</v>
      </c>
      <c r="B441" s="11">
        <v>32.479999999999997</v>
      </c>
    </row>
    <row r="442" spans="1:2" x14ac:dyDescent="0.25">
      <c r="A442" s="10" t="s">
        <v>598</v>
      </c>
      <c r="B442" s="11">
        <v>32.479999999999997</v>
      </c>
    </row>
    <row r="443" spans="1:2" x14ac:dyDescent="0.25">
      <c r="A443" s="9" t="s">
        <v>1122</v>
      </c>
      <c r="B443" s="11">
        <v>928.97</v>
      </c>
    </row>
    <row r="444" spans="1:2" x14ac:dyDescent="0.25">
      <c r="A444" s="10" t="s">
        <v>560</v>
      </c>
      <c r="B444" s="11">
        <v>928.97</v>
      </c>
    </row>
    <row r="445" spans="1:2" x14ac:dyDescent="0.25">
      <c r="A445" s="9" t="s">
        <v>1123</v>
      </c>
      <c r="B445" s="11">
        <v>54.14</v>
      </c>
    </row>
    <row r="446" spans="1:2" x14ac:dyDescent="0.25">
      <c r="A446" s="10" t="s">
        <v>394</v>
      </c>
      <c r="B446" s="11">
        <v>54.14</v>
      </c>
    </row>
    <row r="447" spans="1:2" x14ac:dyDescent="0.25">
      <c r="A447" s="9" t="s">
        <v>1124</v>
      </c>
      <c r="B447" s="11">
        <v>764.4</v>
      </c>
    </row>
    <row r="448" spans="1:2" x14ac:dyDescent="0.25">
      <c r="A448" s="10" t="s">
        <v>690</v>
      </c>
      <c r="B448" s="11">
        <v>764.4</v>
      </c>
    </row>
    <row r="449" spans="1:2" x14ac:dyDescent="0.25">
      <c r="A449" s="9" t="s">
        <v>1125</v>
      </c>
      <c r="B449" s="11">
        <v>1320.91</v>
      </c>
    </row>
    <row r="450" spans="1:2" x14ac:dyDescent="0.25">
      <c r="A450" s="10" t="s">
        <v>865</v>
      </c>
      <c r="B450" s="11">
        <v>21.65</v>
      </c>
    </row>
    <row r="451" spans="1:2" x14ac:dyDescent="0.25">
      <c r="A451" s="10" t="s">
        <v>451</v>
      </c>
      <c r="B451" s="11">
        <v>1299.26</v>
      </c>
    </row>
    <row r="452" spans="1:2" x14ac:dyDescent="0.25">
      <c r="A452" s="9" t="s">
        <v>1126</v>
      </c>
      <c r="B452" s="11">
        <v>166.74</v>
      </c>
    </row>
    <row r="453" spans="1:2" x14ac:dyDescent="0.25">
      <c r="A453" s="10" t="s">
        <v>350</v>
      </c>
      <c r="B453" s="11">
        <v>166.74</v>
      </c>
    </row>
    <row r="454" spans="1:2" x14ac:dyDescent="0.25">
      <c r="A454" s="9" t="s">
        <v>1127</v>
      </c>
      <c r="B454" s="11">
        <v>205.72</v>
      </c>
    </row>
    <row r="455" spans="1:2" x14ac:dyDescent="0.25">
      <c r="A455" s="10" t="s">
        <v>499</v>
      </c>
      <c r="B455" s="11">
        <v>205.72</v>
      </c>
    </row>
    <row r="456" spans="1:2" x14ac:dyDescent="0.25">
      <c r="A456" s="9" t="s">
        <v>1128</v>
      </c>
      <c r="B456" s="11">
        <v>2652.65</v>
      </c>
    </row>
    <row r="457" spans="1:2" x14ac:dyDescent="0.25">
      <c r="A457" s="10" t="s">
        <v>286</v>
      </c>
      <c r="B457" s="11">
        <v>537.03</v>
      </c>
    </row>
    <row r="458" spans="1:2" x14ac:dyDescent="0.25">
      <c r="A458" s="10" t="s">
        <v>41</v>
      </c>
      <c r="B458" s="11">
        <v>56.3</v>
      </c>
    </row>
    <row r="459" spans="1:2" x14ac:dyDescent="0.25">
      <c r="A459" s="10" t="s">
        <v>143</v>
      </c>
      <c r="B459" s="11">
        <v>97.44</v>
      </c>
    </row>
    <row r="460" spans="1:2" x14ac:dyDescent="0.25">
      <c r="A460" s="10" t="s">
        <v>482</v>
      </c>
      <c r="B460" s="11">
        <v>1961.88</v>
      </c>
    </row>
    <row r="461" spans="1:2" x14ac:dyDescent="0.25">
      <c r="A461" s="9" t="s">
        <v>1129</v>
      </c>
      <c r="B461" s="11">
        <v>396.27</v>
      </c>
    </row>
    <row r="462" spans="1:2" x14ac:dyDescent="0.25">
      <c r="A462" s="10" t="s">
        <v>501</v>
      </c>
      <c r="B462" s="11">
        <v>396.27</v>
      </c>
    </row>
    <row r="463" spans="1:2" x14ac:dyDescent="0.25">
      <c r="A463" s="9" t="s">
        <v>1130</v>
      </c>
      <c r="B463" s="11">
        <v>1977.04</v>
      </c>
    </row>
    <row r="464" spans="1:2" x14ac:dyDescent="0.25">
      <c r="A464" s="10" t="s">
        <v>307</v>
      </c>
      <c r="B464" s="11">
        <v>1881.76</v>
      </c>
    </row>
    <row r="465" spans="1:2" x14ac:dyDescent="0.25">
      <c r="A465" s="10" t="s">
        <v>33</v>
      </c>
      <c r="B465" s="11">
        <v>95.28</v>
      </c>
    </row>
    <row r="466" spans="1:2" x14ac:dyDescent="0.25">
      <c r="A466" s="9" t="s">
        <v>1131</v>
      </c>
      <c r="B466" s="11">
        <v>45.47</v>
      </c>
    </row>
    <row r="467" spans="1:2" x14ac:dyDescent="0.25">
      <c r="A467" s="10" t="s">
        <v>410</v>
      </c>
      <c r="B467" s="11">
        <v>45.47</v>
      </c>
    </row>
    <row r="468" spans="1:2" x14ac:dyDescent="0.25">
      <c r="A468" s="9" t="s">
        <v>1132</v>
      </c>
      <c r="B468" s="11">
        <v>8.66</v>
      </c>
    </row>
    <row r="469" spans="1:2" x14ac:dyDescent="0.25">
      <c r="A469" s="10" t="s">
        <v>396</v>
      </c>
      <c r="B469" s="11">
        <v>8.66</v>
      </c>
    </row>
    <row r="470" spans="1:2" x14ac:dyDescent="0.25">
      <c r="A470" s="9" t="s">
        <v>1133</v>
      </c>
      <c r="B470" s="11">
        <v>8.66</v>
      </c>
    </row>
    <row r="471" spans="1:2" x14ac:dyDescent="0.25">
      <c r="A471" s="10" t="s">
        <v>616</v>
      </c>
      <c r="B471" s="11">
        <v>8.66</v>
      </c>
    </row>
    <row r="472" spans="1:2" x14ac:dyDescent="0.25">
      <c r="A472" s="9" t="s">
        <v>1134</v>
      </c>
      <c r="B472" s="11">
        <v>346.47</v>
      </c>
    </row>
    <row r="473" spans="1:2" x14ac:dyDescent="0.25">
      <c r="A473" s="10" t="s">
        <v>577</v>
      </c>
      <c r="B473" s="11">
        <v>346.47</v>
      </c>
    </row>
    <row r="474" spans="1:2" x14ac:dyDescent="0.25">
      <c r="A474" s="9" t="s">
        <v>1135</v>
      </c>
      <c r="B474" s="11">
        <v>8213.4599999999991</v>
      </c>
    </row>
    <row r="475" spans="1:2" x14ac:dyDescent="0.25">
      <c r="A475" s="10" t="s">
        <v>784</v>
      </c>
      <c r="B475" s="11">
        <v>1437.84</v>
      </c>
    </row>
    <row r="476" spans="1:2" x14ac:dyDescent="0.25">
      <c r="A476" s="10" t="s">
        <v>248</v>
      </c>
      <c r="B476" s="11">
        <v>17.32</v>
      </c>
    </row>
    <row r="477" spans="1:2" x14ac:dyDescent="0.25">
      <c r="A477" s="10" t="s">
        <v>791</v>
      </c>
      <c r="B477" s="11">
        <v>2544.38</v>
      </c>
    </row>
    <row r="478" spans="1:2" x14ac:dyDescent="0.25">
      <c r="A478" s="10" t="s">
        <v>599</v>
      </c>
      <c r="B478" s="11">
        <v>4213.92</v>
      </c>
    </row>
    <row r="479" spans="1:2" x14ac:dyDescent="0.25">
      <c r="A479" s="9" t="s">
        <v>1136</v>
      </c>
      <c r="B479" s="11">
        <v>177.56</v>
      </c>
    </row>
    <row r="480" spans="1:2" x14ac:dyDescent="0.25">
      <c r="A480" s="10" t="s">
        <v>78</v>
      </c>
      <c r="B480" s="11">
        <v>8.66</v>
      </c>
    </row>
    <row r="481" spans="1:2" x14ac:dyDescent="0.25">
      <c r="A481" s="10" t="s">
        <v>79</v>
      </c>
      <c r="B481" s="11">
        <v>168.9</v>
      </c>
    </row>
    <row r="482" spans="1:2" x14ac:dyDescent="0.25">
      <c r="A482" s="9" t="s">
        <v>1137</v>
      </c>
      <c r="B482" s="11">
        <v>3276.29</v>
      </c>
    </row>
    <row r="483" spans="1:2" x14ac:dyDescent="0.25">
      <c r="A483" s="10" t="s">
        <v>171</v>
      </c>
      <c r="B483" s="11">
        <v>62.8</v>
      </c>
    </row>
    <row r="484" spans="1:2" x14ac:dyDescent="0.25">
      <c r="A484" s="10" t="s">
        <v>242</v>
      </c>
      <c r="B484" s="11">
        <v>45.47</v>
      </c>
    </row>
    <row r="485" spans="1:2" x14ac:dyDescent="0.25">
      <c r="A485" s="10" t="s">
        <v>578</v>
      </c>
      <c r="B485" s="11">
        <v>3168.02</v>
      </c>
    </row>
    <row r="486" spans="1:2" x14ac:dyDescent="0.25">
      <c r="A486" s="9" t="s">
        <v>1138</v>
      </c>
      <c r="B486" s="11">
        <v>5192.6899999999996</v>
      </c>
    </row>
    <row r="487" spans="1:2" x14ac:dyDescent="0.25">
      <c r="A487" s="10" t="s">
        <v>781</v>
      </c>
      <c r="B487" s="11">
        <v>129.93</v>
      </c>
    </row>
    <row r="488" spans="1:2" x14ac:dyDescent="0.25">
      <c r="A488" s="10" t="s">
        <v>288</v>
      </c>
      <c r="B488" s="11">
        <v>987.43</v>
      </c>
    </row>
    <row r="489" spans="1:2" x14ac:dyDescent="0.25">
      <c r="A489" s="10" t="s">
        <v>780</v>
      </c>
      <c r="B489" s="11">
        <v>21.65</v>
      </c>
    </row>
    <row r="490" spans="1:2" x14ac:dyDescent="0.25">
      <c r="A490" s="10" t="s">
        <v>870</v>
      </c>
      <c r="B490" s="11">
        <v>3984.39</v>
      </c>
    </row>
    <row r="491" spans="1:2" x14ac:dyDescent="0.25">
      <c r="A491" s="10" t="s">
        <v>869</v>
      </c>
      <c r="B491" s="11">
        <v>69.290000000000006</v>
      </c>
    </row>
    <row r="492" spans="1:2" x14ac:dyDescent="0.25">
      <c r="A492" s="9" t="s">
        <v>1139</v>
      </c>
      <c r="B492" s="11">
        <v>1110.8600000000001</v>
      </c>
    </row>
    <row r="493" spans="1:2" x14ac:dyDescent="0.25">
      <c r="A493" s="10" t="s">
        <v>586</v>
      </c>
      <c r="B493" s="11">
        <v>41.14</v>
      </c>
    </row>
    <row r="494" spans="1:2" x14ac:dyDescent="0.25">
      <c r="A494" s="10" t="s">
        <v>327</v>
      </c>
      <c r="B494" s="11">
        <v>985.27</v>
      </c>
    </row>
    <row r="495" spans="1:2" x14ac:dyDescent="0.25">
      <c r="A495" s="10" t="s">
        <v>853</v>
      </c>
      <c r="B495" s="11">
        <v>84.45</v>
      </c>
    </row>
    <row r="496" spans="1:2" x14ac:dyDescent="0.25">
      <c r="A496" s="9" t="s">
        <v>1140</v>
      </c>
      <c r="B496" s="11">
        <v>1719.35</v>
      </c>
    </row>
    <row r="497" spans="1:2" x14ac:dyDescent="0.25">
      <c r="A497" s="10" t="s">
        <v>893</v>
      </c>
      <c r="B497" s="11">
        <v>106.11</v>
      </c>
    </row>
    <row r="498" spans="1:2" x14ac:dyDescent="0.25">
      <c r="A498" s="10" t="s">
        <v>484</v>
      </c>
      <c r="B498" s="11">
        <v>1613.24</v>
      </c>
    </row>
    <row r="499" spans="1:2" x14ac:dyDescent="0.25">
      <c r="A499" s="9" t="s">
        <v>1141</v>
      </c>
      <c r="B499" s="11">
        <v>201.38</v>
      </c>
    </row>
    <row r="500" spans="1:2" x14ac:dyDescent="0.25">
      <c r="A500" s="10" t="s">
        <v>373</v>
      </c>
      <c r="B500" s="11">
        <v>201.38</v>
      </c>
    </row>
    <row r="501" spans="1:2" x14ac:dyDescent="0.25">
      <c r="A501" s="9" t="s">
        <v>1142</v>
      </c>
      <c r="B501" s="11">
        <v>370.28999999999996</v>
      </c>
    </row>
    <row r="502" spans="1:2" x14ac:dyDescent="0.25">
      <c r="A502" s="10" t="s">
        <v>301</v>
      </c>
      <c r="B502" s="11">
        <v>359.46</v>
      </c>
    </row>
    <row r="503" spans="1:2" x14ac:dyDescent="0.25">
      <c r="A503" s="10" t="s">
        <v>157</v>
      </c>
      <c r="B503" s="11">
        <v>10.83</v>
      </c>
    </row>
    <row r="504" spans="1:2" x14ac:dyDescent="0.25">
      <c r="A504" s="9" t="s">
        <v>1143</v>
      </c>
      <c r="B504" s="11">
        <v>2016.01</v>
      </c>
    </row>
    <row r="505" spans="1:2" x14ac:dyDescent="0.25">
      <c r="A505" s="10" t="s">
        <v>461</v>
      </c>
      <c r="B505" s="11">
        <v>2016.01</v>
      </c>
    </row>
    <row r="506" spans="1:2" x14ac:dyDescent="0.25">
      <c r="A506" s="9" t="s">
        <v>1144</v>
      </c>
      <c r="B506" s="11">
        <v>454.74</v>
      </c>
    </row>
    <row r="507" spans="1:2" x14ac:dyDescent="0.25">
      <c r="A507" s="10" t="s">
        <v>467</v>
      </c>
      <c r="B507" s="11">
        <v>454.74</v>
      </c>
    </row>
    <row r="508" spans="1:2" x14ac:dyDescent="0.25">
      <c r="A508" s="9" t="s">
        <v>1145</v>
      </c>
      <c r="B508" s="11">
        <v>690.7700000000001</v>
      </c>
    </row>
    <row r="509" spans="1:2" x14ac:dyDescent="0.25">
      <c r="A509" s="10" t="s">
        <v>767</v>
      </c>
      <c r="B509" s="11">
        <v>679.94</v>
      </c>
    </row>
    <row r="510" spans="1:2" x14ac:dyDescent="0.25">
      <c r="A510" s="10" t="s">
        <v>85</v>
      </c>
      <c r="B510" s="11">
        <v>10.83</v>
      </c>
    </row>
    <row r="511" spans="1:2" x14ac:dyDescent="0.25">
      <c r="A511" s="9" t="s">
        <v>1146</v>
      </c>
      <c r="B511" s="11">
        <v>95.28</v>
      </c>
    </row>
    <row r="512" spans="1:2" x14ac:dyDescent="0.25">
      <c r="A512" s="10" t="s">
        <v>358</v>
      </c>
      <c r="B512" s="11">
        <v>95.28</v>
      </c>
    </row>
    <row r="513" spans="1:2" x14ac:dyDescent="0.25">
      <c r="A513" s="9" t="s">
        <v>1147</v>
      </c>
      <c r="B513" s="11">
        <v>426.58</v>
      </c>
    </row>
    <row r="514" spans="1:2" x14ac:dyDescent="0.25">
      <c r="A514" s="10" t="s">
        <v>880</v>
      </c>
      <c r="B514" s="11">
        <v>21.65</v>
      </c>
    </row>
    <row r="515" spans="1:2" x14ac:dyDescent="0.25">
      <c r="A515" s="10" t="s">
        <v>316</v>
      </c>
      <c r="B515" s="11">
        <v>404.93</v>
      </c>
    </row>
    <row r="516" spans="1:2" x14ac:dyDescent="0.25">
      <c r="A516" s="9" t="s">
        <v>1148</v>
      </c>
      <c r="B516" s="11">
        <v>103.94</v>
      </c>
    </row>
    <row r="517" spans="1:2" x14ac:dyDescent="0.25">
      <c r="A517" s="10" t="s">
        <v>692</v>
      </c>
      <c r="B517" s="11">
        <v>103.94</v>
      </c>
    </row>
    <row r="518" spans="1:2" x14ac:dyDescent="0.25">
      <c r="A518" s="9" t="s">
        <v>1149</v>
      </c>
      <c r="B518" s="11">
        <v>381.12</v>
      </c>
    </row>
    <row r="519" spans="1:2" x14ac:dyDescent="0.25">
      <c r="A519" s="10" t="s">
        <v>430</v>
      </c>
      <c r="B519" s="11">
        <v>381.12</v>
      </c>
    </row>
    <row r="520" spans="1:2" x14ac:dyDescent="0.25">
      <c r="A520" s="9" t="s">
        <v>1150</v>
      </c>
      <c r="B520" s="11">
        <v>550.02</v>
      </c>
    </row>
    <row r="521" spans="1:2" x14ac:dyDescent="0.25">
      <c r="A521" s="10" t="s">
        <v>425</v>
      </c>
      <c r="B521" s="11">
        <v>541.36</v>
      </c>
    </row>
    <row r="522" spans="1:2" x14ac:dyDescent="0.25">
      <c r="A522" s="10" t="s">
        <v>849</v>
      </c>
      <c r="B522" s="11">
        <v>8.66</v>
      </c>
    </row>
    <row r="523" spans="1:2" x14ac:dyDescent="0.25">
      <c r="A523" s="9" t="s">
        <v>1151</v>
      </c>
      <c r="B523" s="11">
        <v>86.62</v>
      </c>
    </row>
    <row r="524" spans="1:2" x14ac:dyDescent="0.25">
      <c r="A524" s="10" t="s">
        <v>385</v>
      </c>
      <c r="B524" s="11">
        <v>86.62</v>
      </c>
    </row>
    <row r="525" spans="1:2" x14ac:dyDescent="0.25">
      <c r="A525" s="9" t="s">
        <v>1152</v>
      </c>
      <c r="B525" s="11">
        <v>424.42</v>
      </c>
    </row>
    <row r="526" spans="1:2" x14ac:dyDescent="0.25">
      <c r="A526" s="10" t="s">
        <v>878</v>
      </c>
      <c r="B526" s="11">
        <v>424.42</v>
      </c>
    </row>
    <row r="527" spans="1:2" x14ac:dyDescent="0.25">
      <c r="A527" s="9" t="s">
        <v>1153</v>
      </c>
      <c r="B527" s="11">
        <v>7065.79</v>
      </c>
    </row>
    <row r="528" spans="1:2" x14ac:dyDescent="0.25">
      <c r="A528" s="10" t="s">
        <v>755</v>
      </c>
      <c r="B528" s="11">
        <v>7065.79</v>
      </c>
    </row>
    <row r="529" spans="1:2" x14ac:dyDescent="0.25">
      <c r="A529" s="9" t="s">
        <v>1154</v>
      </c>
      <c r="B529" s="11">
        <v>39319.820000000007</v>
      </c>
    </row>
    <row r="530" spans="1:2" x14ac:dyDescent="0.25">
      <c r="A530" s="10" t="s">
        <v>650</v>
      </c>
      <c r="B530" s="11">
        <v>1728.01</v>
      </c>
    </row>
    <row r="531" spans="1:2" x14ac:dyDescent="0.25">
      <c r="A531" s="10" t="s">
        <v>706</v>
      </c>
      <c r="B531" s="11">
        <v>1535.29</v>
      </c>
    </row>
    <row r="532" spans="1:2" x14ac:dyDescent="0.25">
      <c r="A532" s="10" t="s">
        <v>750</v>
      </c>
      <c r="B532" s="11">
        <v>857.51</v>
      </c>
    </row>
    <row r="533" spans="1:2" x14ac:dyDescent="0.25">
      <c r="A533" s="10" t="s">
        <v>802</v>
      </c>
      <c r="B533" s="11">
        <v>223.04</v>
      </c>
    </row>
    <row r="534" spans="1:2" x14ac:dyDescent="0.25">
      <c r="A534" s="10" t="s">
        <v>734</v>
      </c>
      <c r="B534" s="11">
        <v>264.18</v>
      </c>
    </row>
    <row r="535" spans="1:2" x14ac:dyDescent="0.25">
      <c r="A535" s="10" t="s">
        <v>437</v>
      </c>
      <c r="B535" s="11">
        <v>987.43</v>
      </c>
    </row>
    <row r="536" spans="1:2" x14ac:dyDescent="0.25">
      <c r="A536" s="10" t="s">
        <v>816</v>
      </c>
      <c r="B536" s="11">
        <v>9345.98</v>
      </c>
    </row>
    <row r="537" spans="1:2" x14ac:dyDescent="0.25">
      <c r="A537" s="10" t="s">
        <v>761</v>
      </c>
      <c r="B537" s="11">
        <v>1611.08</v>
      </c>
    </row>
    <row r="538" spans="1:2" x14ac:dyDescent="0.25">
      <c r="A538" s="10" t="s">
        <v>851</v>
      </c>
      <c r="B538" s="11">
        <v>1533.12</v>
      </c>
    </row>
    <row r="539" spans="1:2" x14ac:dyDescent="0.25">
      <c r="A539" s="10" t="s">
        <v>699</v>
      </c>
      <c r="B539" s="11">
        <v>9642.65</v>
      </c>
    </row>
    <row r="540" spans="1:2" x14ac:dyDescent="0.25">
      <c r="A540" s="10" t="s">
        <v>542</v>
      </c>
      <c r="B540" s="11">
        <v>2039.83</v>
      </c>
    </row>
    <row r="541" spans="1:2" x14ac:dyDescent="0.25">
      <c r="A541" s="10" t="s">
        <v>295</v>
      </c>
      <c r="B541" s="11">
        <v>9032</v>
      </c>
    </row>
    <row r="542" spans="1:2" x14ac:dyDescent="0.25">
      <c r="A542" s="10" t="s">
        <v>164</v>
      </c>
      <c r="B542" s="11">
        <v>491.55</v>
      </c>
    </row>
    <row r="543" spans="1:2" x14ac:dyDescent="0.25">
      <c r="A543" s="10" t="s">
        <v>915</v>
      </c>
      <c r="B543" s="11">
        <v>28.15</v>
      </c>
    </row>
    <row r="544" spans="1:2" x14ac:dyDescent="0.25">
      <c r="A544" s="9" t="s">
        <v>1155</v>
      </c>
      <c r="B544" s="11">
        <v>51049.950000000004</v>
      </c>
    </row>
    <row r="545" spans="1:2" x14ac:dyDescent="0.25">
      <c r="A545" s="10" t="s">
        <v>132</v>
      </c>
      <c r="B545" s="11">
        <v>34.65</v>
      </c>
    </row>
    <row r="546" spans="1:2" x14ac:dyDescent="0.25">
      <c r="A546" s="10" t="s">
        <v>145</v>
      </c>
      <c r="B546" s="11">
        <v>10.83</v>
      </c>
    </row>
    <row r="547" spans="1:2" x14ac:dyDescent="0.25">
      <c r="A547" s="10" t="s">
        <v>217</v>
      </c>
      <c r="B547" s="11">
        <v>38.979999999999997</v>
      </c>
    </row>
    <row r="548" spans="1:2" x14ac:dyDescent="0.25">
      <c r="A548" s="10" t="s">
        <v>722</v>
      </c>
      <c r="B548" s="11">
        <v>4776.93</v>
      </c>
    </row>
    <row r="549" spans="1:2" x14ac:dyDescent="0.25">
      <c r="A549" s="10" t="s">
        <v>909</v>
      </c>
      <c r="B549" s="11">
        <v>162.41</v>
      </c>
    </row>
    <row r="550" spans="1:2" x14ac:dyDescent="0.25">
      <c r="A550" s="10" t="s">
        <v>87</v>
      </c>
      <c r="B550" s="11">
        <v>2349.4899999999998</v>
      </c>
    </row>
    <row r="551" spans="1:2" x14ac:dyDescent="0.25">
      <c r="A551" s="10" t="s">
        <v>317</v>
      </c>
      <c r="B551" s="11">
        <v>10274.950000000001</v>
      </c>
    </row>
    <row r="552" spans="1:2" x14ac:dyDescent="0.25">
      <c r="A552" s="10" t="s">
        <v>642</v>
      </c>
      <c r="B552" s="11">
        <v>8297.92</v>
      </c>
    </row>
    <row r="553" spans="1:2" x14ac:dyDescent="0.25">
      <c r="A553" s="10" t="s">
        <v>749</v>
      </c>
      <c r="B553" s="11">
        <v>1362.05</v>
      </c>
    </row>
    <row r="554" spans="1:2" x14ac:dyDescent="0.25">
      <c r="A554" s="10" t="s">
        <v>782</v>
      </c>
      <c r="B554" s="11">
        <v>30.32</v>
      </c>
    </row>
    <row r="555" spans="1:2" x14ac:dyDescent="0.25">
      <c r="A555" s="10" t="s">
        <v>289</v>
      </c>
      <c r="B555" s="11">
        <v>242.53</v>
      </c>
    </row>
    <row r="556" spans="1:2" x14ac:dyDescent="0.25">
      <c r="A556" s="10" t="s">
        <v>859</v>
      </c>
      <c r="B556" s="11">
        <v>3757.02</v>
      </c>
    </row>
    <row r="557" spans="1:2" x14ac:dyDescent="0.25">
      <c r="A557" s="10" t="s">
        <v>867</v>
      </c>
      <c r="B557" s="11">
        <v>21.65</v>
      </c>
    </row>
    <row r="558" spans="1:2" x14ac:dyDescent="0.25">
      <c r="A558" s="10" t="s">
        <v>291</v>
      </c>
      <c r="B558" s="11">
        <v>7830.18</v>
      </c>
    </row>
    <row r="559" spans="1:2" x14ac:dyDescent="0.25">
      <c r="A559" s="10" t="s">
        <v>241</v>
      </c>
      <c r="B559" s="11">
        <v>4099.1499999999996</v>
      </c>
    </row>
    <row r="560" spans="1:2" x14ac:dyDescent="0.25">
      <c r="A560" s="10" t="s">
        <v>600</v>
      </c>
      <c r="B560" s="11">
        <v>7760.89</v>
      </c>
    </row>
    <row r="561" spans="1:2" x14ac:dyDescent="0.25">
      <c r="A561" s="9" t="s">
        <v>1156</v>
      </c>
      <c r="B561" s="11">
        <v>6279.74</v>
      </c>
    </row>
    <row r="562" spans="1:2" x14ac:dyDescent="0.25">
      <c r="A562" s="10" t="s">
        <v>580</v>
      </c>
      <c r="B562" s="11">
        <v>716.76</v>
      </c>
    </row>
    <row r="563" spans="1:2" x14ac:dyDescent="0.25">
      <c r="A563" s="10" t="s">
        <v>693</v>
      </c>
      <c r="B563" s="11">
        <v>5562.98</v>
      </c>
    </row>
    <row r="564" spans="1:2" x14ac:dyDescent="0.25">
      <c r="A564" s="9" t="s">
        <v>1157</v>
      </c>
      <c r="B564" s="11">
        <v>14720.57</v>
      </c>
    </row>
    <row r="565" spans="1:2" x14ac:dyDescent="0.25">
      <c r="A565" s="10" t="s">
        <v>826</v>
      </c>
      <c r="B565" s="11">
        <v>7334.3</v>
      </c>
    </row>
    <row r="566" spans="1:2" x14ac:dyDescent="0.25">
      <c r="A566" s="10" t="s">
        <v>602</v>
      </c>
      <c r="B566" s="11">
        <v>7386.27</v>
      </c>
    </row>
    <row r="567" spans="1:2" x14ac:dyDescent="0.25">
      <c r="A567" s="9" t="s">
        <v>1158</v>
      </c>
      <c r="B567" s="11">
        <v>5229.51</v>
      </c>
    </row>
    <row r="568" spans="1:2" x14ac:dyDescent="0.25">
      <c r="A568" s="10" t="s">
        <v>520</v>
      </c>
      <c r="B568" s="11">
        <v>5229.51</v>
      </c>
    </row>
    <row r="569" spans="1:2" x14ac:dyDescent="0.25">
      <c r="A569" s="9" t="s">
        <v>1159</v>
      </c>
      <c r="B569" s="11">
        <v>16589.330000000002</v>
      </c>
    </row>
    <row r="570" spans="1:2" x14ac:dyDescent="0.25">
      <c r="A570" s="10" t="s">
        <v>829</v>
      </c>
      <c r="B570" s="11">
        <v>1388.04</v>
      </c>
    </row>
    <row r="571" spans="1:2" x14ac:dyDescent="0.25">
      <c r="A571" s="10" t="s">
        <v>232</v>
      </c>
      <c r="B571" s="11">
        <v>8.66</v>
      </c>
    </row>
    <row r="572" spans="1:2" x14ac:dyDescent="0.25">
      <c r="A572" s="10" t="s">
        <v>386</v>
      </c>
      <c r="B572" s="11">
        <v>6509.27</v>
      </c>
    </row>
    <row r="573" spans="1:2" x14ac:dyDescent="0.25">
      <c r="A573" s="10" t="s">
        <v>61</v>
      </c>
      <c r="B573" s="11">
        <v>145.08000000000001</v>
      </c>
    </row>
    <row r="574" spans="1:2" x14ac:dyDescent="0.25">
      <c r="A574" s="10" t="s">
        <v>290</v>
      </c>
      <c r="B574" s="11">
        <v>8.66</v>
      </c>
    </row>
    <row r="575" spans="1:2" x14ac:dyDescent="0.25">
      <c r="A575" s="10" t="s">
        <v>651</v>
      </c>
      <c r="B575" s="11">
        <v>8518.7900000000009</v>
      </c>
    </row>
    <row r="576" spans="1:2" x14ac:dyDescent="0.25">
      <c r="A576" s="10" t="s">
        <v>902</v>
      </c>
      <c r="B576" s="11">
        <v>10.83</v>
      </c>
    </row>
    <row r="577" spans="1:2" x14ac:dyDescent="0.25">
      <c r="A577" s="9" t="s">
        <v>1160</v>
      </c>
      <c r="B577" s="11">
        <v>13583.73</v>
      </c>
    </row>
    <row r="578" spans="1:2" x14ac:dyDescent="0.25">
      <c r="A578" s="10" t="s">
        <v>743</v>
      </c>
      <c r="B578" s="11">
        <v>5807.68</v>
      </c>
    </row>
    <row r="579" spans="1:2" x14ac:dyDescent="0.25">
      <c r="A579" s="10" t="s">
        <v>134</v>
      </c>
      <c r="B579" s="11">
        <v>491.55</v>
      </c>
    </row>
    <row r="580" spans="1:2" x14ac:dyDescent="0.25">
      <c r="A580" s="10" t="s">
        <v>462</v>
      </c>
      <c r="B580" s="11">
        <v>7284.5</v>
      </c>
    </row>
    <row r="581" spans="1:2" x14ac:dyDescent="0.25">
      <c r="A581" s="9" t="s">
        <v>1161</v>
      </c>
      <c r="B581" s="11">
        <v>13592.38</v>
      </c>
    </row>
    <row r="582" spans="1:2" x14ac:dyDescent="0.25">
      <c r="A582" s="10" t="s">
        <v>503</v>
      </c>
      <c r="B582" s="11">
        <v>8360.7099999999991</v>
      </c>
    </row>
    <row r="583" spans="1:2" x14ac:dyDescent="0.25">
      <c r="A583" s="10" t="s">
        <v>742</v>
      </c>
      <c r="B583" s="11">
        <v>116.93</v>
      </c>
    </row>
    <row r="584" spans="1:2" x14ac:dyDescent="0.25">
      <c r="A584" s="10" t="s">
        <v>700</v>
      </c>
      <c r="B584" s="11">
        <v>5114.74</v>
      </c>
    </row>
    <row r="585" spans="1:2" x14ac:dyDescent="0.25">
      <c r="A585" s="9" t="s">
        <v>1162</v>
      </c>
      <c r="B585" s="11">
        <v>33856.450000000004</v>
      </c>
    </row>
    <row r="586" spans="1:2" x14ac:dyDescent="0.25">
      <c r="A586" s="10" t="s">
        <v>46</v>
      </c>
      <c r="B586" s="11">
        <v>88.78</v>
      </c>
    </row>
    <row r="587" spans="1:2" x14ac:dyDescent="0.25">
      <c r="A587" s="10" t="s">
        <v>487</v>
      </c>
      <c r="B587" s="11">
        <v>9857.02</v>
      </c>
    </row>
    <row r="588" spans="1:2" x14ac:dyDescent="0.25">
      <c r="A588" s="10" t="s">
        <v>603</v>
      </c>
      <c r="B588" s="11">
        <v>8.66</v>
      </c>
    </row>
    <row r="589" spans="1:2" x14ac:dyDescent="0.25">
      <c r="A589" s="10" t="s">
        <v>131</v>
      </c>
      <c r="B589" s="11">
        <v>571.66999999999996</v>
      </c>
    </row>
    <row r="590" spans="1:2" x14ac:dyDescent="0.25">
      <c r="A590" s="10" t="s">
        <v>793</v>
      </c>
      <c r="B590" s="11">
        <v>25.99</v>
      </c>
    </row>
    <row r="591" spans="1:2" x14ac:dyDescent="0.25">
      <c r="A591" s="10" t="s">
        <v>831</v>
      </c>
      <c r="B591" s="11">
        <v>11006.87</v>
      </c>
    </row>
    <row r="592" spans="1:2" x14ac:dyDescent="0.25">
      <c r="A592" s="10" t="s">
        <v>117</v>
      </c>
      <c r="B592" s="11">
        <v>4445.62</v>
      </c>
    </row>
    <row r="593" spans="1:2" x14ac:dyDescent="0.25">
      <c r="A593" s="10" t="s">
        <v>759</v>
      </c>
      <c r="B593" s="11">
        <v>7782.55</v>
      </c>
    </row>
    <row r="594" spans="1:2" x14ac:dyDescent="0.25">
      <c r="A594" s="10" t="s">
        <v>707</v>
      </c>
      <c r="B594" s="11">
        <v>69.290000000000006</v>
      </c>
    </row>
    <row r="595" spans="1:2" x14ac:dyDescent="0.25">
      <c r="A595" s="9" t="s">
        <v>1163</v>
      </c>
      <c r="B595" s="11">
        <v>4096.99</v>
      </c>
    </row>
    <row r="596" spans="1:2" x14ac:dyDescent="0.25">
      <c r="A596" s="10" t="s">
        <v>314</v>
      </c>
      <c r="B596" s="11">
        <v>4077.5</v>
      </c>
    </row>
    <row r="597" spans="1:2" x14ac:dyDescent="0.25">
      <c r="A597" s="10" t="s">
        <v>922</v>
      </c>
      <c r="B597" s="11">
        <v>19.489999999999998</v>
      </c>
    </row>
    <row r="598" spans="1:2" x14ac:dyDescent="0.25">
      <c r="A598" s="9" t="s">
        <v>1164</v>
      </c>
      <c r="B598" s="11">
        <v>8891.25</v>
      </c>
    </row>
    <row r="599" spans="1:2" x14ac:dyDescent="0.25">
      <c r="A599" s="10" t="s">
        <v>823</v>
      </c>
      <c r="B599" s="11">
        <v>8871.76</v>
      </c>
    </row>
    <row r="600" spans="1:2" x14ac:dyDescent="0.25">
      <c r="A600" s="10" t="s">
        <v>18</v>
      </c>
      <c r="B600" s="11">
        <v>19.489999999999998</v>
      </c>
    </row>
    <row r="601" spans="1:2" x14ac:dyDescent="0.25">
      <c r="A601" s="9" t="s">
        <v>1165</v>
      </c>
      <c r="B601" s="11">
        <v>8064.0499999999993</v>
      </c>
    </row>
    <row r="602" spans="1:2" x14ac:dyDescent="0.25">
      <c r="A602" s="10" t="s">
        <v>825</v>
      </c>
      <c r="B602" s="11">
        <v>2665.64</v>
      </c>
    </row>
    <row r="603" spans="1:2" x14ac:dyDescent="0.25">
      <c r="A603" s="10" t="s">
        <v>478</v>
      </c>
      <c r="B603" s="11">
        <v>5398.41</v>
      </c>
    </row>
    <row r="604" spans="1:2" x14ac:dyDescent="0.25">
      <c r="A604" s="9" t="s">
        <v>1166</v>
      </c>
      <c r="B604" s="11">
        <v>75.790000000000006</v>
      </c>
    </row>
    <row r="605" spans="1:2" x14ac:dyDescent="0.25">
      <c r="A605" s="10" t="s">
        <v>50</v>
      </c>
      <c r="B605" s="11">
        <v>75.790000000000006</v>
      </c>
    </row>
    <row r="606" spans="1:2" x14ac:dyDescent="0.25">
      <c r="A606" s="9" t="s">
        <v>1167</v>
      </c>
      <c r="B606" s="11">
        <v>129.93</v>
      </c>
    </row>
    <row r="607" spans="1:2" x14ac:dyDescent="0.25">
      <c r="A607" s="10" t="s">
        <v>106</v>
      </c>
      <c r="B607" s="11">
        <v>129.93</v>
      </c>
    </row>
    <row r="608" spans="1:2" x14ac:dyDescent="0.25">
      <c r="A608" s="9" t="s">
        <v>1168</v>
      </c>
      <c r="B608" s="11">
        <v>112.6</v>
      </c>
    </row>
    <row r="609" spans="1:2" x14ac:dyDescent="0.25">
      <c r="A609" s="10" t="s">
        <v>111</v>
      </c>
      <c r="B609" s="11">
        <v>112.6</v>
      </c>
    </row>
    <row r="610" spans="1:2" x14ac:dyDescent="0.25">
      <c r="A610" s="9" t="s">
        <v>1169</v>
      </c>
      <c r="B610" s="11">
        <v>73.62</v>
      </c>
    </row>
    <row r="611" spans="1:2" x14ac:dyDescent="0.25">
      <c r="A611" s="10" t="s">
        <v>250</v>
      </c>
      <c r="B611" s="11">
        <v>45.47</v>
      </c>
    </row>
    <row r="612" spans="1:2" x14ac:dyDescent="0.25">
      <c r="A612" s="10" t="s">
        <v>474</v>
      </c>
      <c r="B612" s="11">
        <v>28.15</v>
      </c>
    </row>
    <row r="613" spans="1:2" x14ac:dyDescent="0.25">
      <c r="A613" s="9" t="s">
        <v>1170</v>
      </c>
      <c r="B613" s="11">
        <v>8.66</v>
      </c>
    </row>
    <row r="614" spans="1:2" x14ac:dyDescent="0.25">
      <c r="A614" s="10" t="s">
        <v>456</v>
      </c>
      <c r="B614" s="11">
        <v>8.66</v>
      </c>
    </row>
    <row r="615" spans="1:2" x14ac:dyDescent="0.25">
      <c r="A615" s="9" t="s">
        <v>1171</v>
      </c>
      <c r="B615" s="11">
        <v>532.70000000000005</v>
      </c>
    </row>
    <row r="616" spans="1:2" x14ac:dyDescent="0.25">
      <c r="A616" s="10" t="s">
        <v>504</v>
      </c>
      <c r="B616" s="11">
        <v>489.39</v>
      </c>
    </row>
    <row r="617" spans="1:2" x14ac:dyDescent="0.25">
      <c r="A617" s="10" t="s">
        <v>273</v>
      </c>
      <c r="B617" s="11">
        <v>43.31</v>
      </c>
    </row>
    <row r="618" spans="1:2" x14ac:dyDescent="0.25">
      <c r="A618" s="9" t="s">
        <v>1172</v>
      </c>
      <c r="B618" s="11">
        <v>64.959999999999994</v>
      </c>
    </row>
    <row r="619" spans="1:2" x14ac:dyDescent="0.25">
      <c r="A619" s="10" t="s">
        <v>489</v>
      </c>
      <c r="B619" s="11">
        <v>64.959999999999994</v>
      </c>
    </row>
    <row r="620" spans="1:2" x14ac:dyDescent="0.25">
      <c r="A620" s="9" t="s">
        <v>1173</v>
      </c>
      <c r="B620" s="11">
        <v>6632.7</v>
      </c>
    </row>
    <row r="621" spans="1:2" x14ac:dyDescent="0.25">
      <c r="A621" s="10" t="s">
        <v>359</v>
      </c>
      <c r="B621" s="11">
        <v>6439.98</v>
      </c>
    </row>
    <row r="622" spans="1:2" x14ac:dyDescent="0.25">
      <c r="A622" s="10" t="s">
        <v>261</v>
      </c>
      <c r="B622" s="11">
        <v>192.72</v>
      </c>
    </row>
    <row r="623" spans="1:2" x14ac:dyDescent="0.25">
      <c r="A623" s="9" t="s">
        <v>1174</v>
      </c>
      <c r="B623" s="11">
        <v>7135.09</v>
      </c>
    </row>
    <row r="624" spans="1:2" x14ac:dyDescent="0.25">
      <c r="A624" s="10" t="s">
        <v>302</v>
      </c>
      <c r="B624" s="11">
        <v>6801.61</v>
      </c>
    </row>
    <row r="625" spans="1:2" x14ac:dyDescent="0.25">
      <c r="A625" s="10" t="s">
        <v>140</v>
      </c>
      <c r="B625" s="11">
        <v>333.48</v>
      </c>
    </row>
    <row r="626" spans="1:2" x14ac:dyDescent="0.25">
      <c r="A626" s="9" t="s">
        <v>1175</v>
      </c>
      <c r="B626" s="11">
        <v>5478.53</v>
      </c>
    </row>
    <row r="627" spans="1:2" x14ac:dyDescent="0.25">
      <c r="A627" s="10" t="s">
        <v>400</v>
      </c>
      <c r="B627" s="11">
        <v>5333.45</v>
      </c>
    </row>
    <row r="628" spans="1:2" x14ac:dyDescent="0.25">
      <c r="A628" s="10" t="s">
        <v>862</v>
      </c>
      <c r="B628" s="11">
        <v>145.08000000000001</v>
      </c>
    </row>
    <row r="629" spans="1:2" x14ac:dyDescent="0.25">
      <c r="A629" s="9" t="s">
        <v>1176</v>
      </c>
      <c r="B629" s="11">
        <v>110.44</v>
      </c>
    </row>
    <row r="630" spans="1:2" x14ac:dyDescent="0.25">
      <c r="A630" s="10" t="s">
        <v>334</v>
      </c>
      <c r="B630" s="11">
        <v>110.44</v>
      </c>
    </row>
    <row r="631" spans="1:2" x14ac:dyDescent="0.25">
      <c r="A631" s="9" t="s">
        <v>1177</v>
      </c>
      <c r="B631" s="11">
        <v>10062.74</v>
      </c>
    </row>
    <row r="632" spans="1:2" x14ac:dyDescent="0.25">
      <c r="A632" s="10" t="s">
        <v>340</v>
      </c>
      <c r="B632" s="11">
        <v>7708.92</v>
      </c>
    </row>
    <row r="633" spans="1:2" x14ac:dyDescent="0.25">
      <c r="A633" s="10" t="s">
        <v>83</v>
      </c>
      <c r="B633" s="11">
        <v>30.32</v>
      </c>
    </row>
    <row r="634" spans="1:2" x14ac:dyDescent="0.25">
      <c r="A634" s="10" t="s">
        <v>716</v>
      </c>
      <c r="B634" s="11">
        <v>10.83</v>
      </c>
    </row>
    <row r="635" spans="1:2" x14ac:dyDescent="0.25">
      <c r="A635" s="10" t="s">
        <v>116</v>
      </c>
      <c r="B635" s="11">
        <v>2304.0100000000002</v>
      </c>
    </row>
    <row r="636" spans="1:2" x14ac:dyDescent="0.25">
      <c r="A636" s="10" t="s">
        <v>283</v>
      </c>
      <c r="B636" s="11">
        <v>8.66</v>
      </c>
    </row>
    <row r="637" spans="1:2" x14ac:dyDescent="0.25">
      <c r="A637" s="9" t="s">
        <v>1178</v>
      </c>
      <c r="B637" s="11">
        <v>95.27000000000001</v>
      </c>
    </row>
    <row r="638" spans="1:2" x14ac:dyDescent="0.25">
      <c r="A638" s="10" t="s">
        <v>634</v>
      </c>
      <c r="B638" s="11">
        <v>17.32</v>
      </c>
    </row>
    <row r="639" spans="1:2" x14ac:dyDescent="0.25">
      <c r="A639" s="10" t="s">
        <v>446</v>
      </c>
      <c r="B639" s="11">
        <v>69.290000000000006</v>
      </c>
    </row>
    <row r="640" spans="1:2" x14ac:dyDescent="0.25">
      <c r="A640" s="10" t="s">
        <v>648</v>
      </c>
      <c r="B640" s="11">
        <v>8.66</v>
      </c>
    </row>
    <row r="641" spans="1:2" x14ac:dyDescent="0.25">
      <c r="A641" s="9" t="s">
        <v>1179</v>
      </c>
      <c r="B641" s="11">
        <v>45.47</v>
      </c>
    </row>
    <row r="642" spans="1:2" x14ac:dyDescent="0.25">
      <c r="A642" s="10" t="s">
        <v>562</v>
      </c>
      <c r="B642" s="11">
        <v>45.47</v>
      </c>
    </row>
    <row r="643" spans="1:2" x14ac:dyDescent="0.25">
      <c r="A643" s="9" t="s">
        <v>1180</v>
      </c>
      <c r="B643" s="11">
        <v>22057.040000000001</v>
      </c>
    </row>
    <row r="644" spans="1:2" x14ac:dyDescent="0.25">
      <c r="A644" s="10" t="s">
        <v>643</v>
      </c>
      <c r="B644" s="11">
        <v>6260.25</v>
      </c>
    </row>
    <row r="645" spans="1:2" x14ac:dyDescent="0.25">
      <c r="A645" s="10" t="s">
        <v>708</v>
      </c>
      <c r="B645" s="11">
        <v>19.489999999999998</v>
      </c>
    </row>
    <row r="646" spans="1:2" x14ac:dyDescent="0.25">
      <c r="A646" s="10" t="s">
        <v>296</v>
      </c>
      <c r="B646" s="11">
        <v>5796.85</v>
      </c>
    </row>
    <row r="647" spans="1:2" x14ac:dyDescent="0.25">
      <c r="A647" s="10" t="s">
        <v>920</v>
      </c>
      <c r="B647" s="11">
        <v>391.94</v>
      </c>
    </row>
    <row r="648" spans="1:2" x14ac:dyDescent="0.25">
      <c r="A648" s="10" t="s">
        <v>799</v>
      </c>
      <c r="B648" s="11">
        <v>8105.19</v>
      </c>
    </row>
    <row r="649" spans="1:2" x14ac:dyDescent="0.25">
      <c r="A649" s="10" t="s">
        <v>254</v>
      </c>
      <c r="B649" s="11">
        <v>8.66</v>
      </c>
    </row>
    <row r="650" spans="1:2" x14ac:dyDescent="0.25">
      <c r="A650" s="10" t="s">
        <v>756</v>
      </c>
      <c r="B650" s="11">
        <v>1474.66</v>
      </c>
    </row>
    <row r="651" spans="1:2" x14ac:dyDescent="0.25">
      <c r="A651" s="9" t="s">
        <v>1181</v>
      </c>
      <c r="B651" s="11">
        <v>9776.9</v>
      </c>
    </row>
    <row r="652" spans="1:2" x14ac:dyDescent="0.25">
      <c r="A652" s="10" t="s">
        <v>844</v>
      </c>
      <c r="B652" s="11">
        <v>2286.69</v>
      </c>
    </row>
    <row r="653" spans="1:2" x14ac:dyDescent="0.25">
      <c r="A653" s="10" t="s">
        <v>197</v>
      </c>
      <c r="B653" s="11">
        <v>10.83</v>
      </c>
    </row>
    <row r="654" spans="1:2" x14ac:dyDescent="0.25">
      <c r="A654" s="10" t="s">
        <v>387</v>
      </c>
      <c r="B654" s="11">
        <v>7470.72</v>
      </c>
    </row>
    <row r="655" spans="1:2" x14ac:dyDescent="0.25">
      <c r="A655" s="10" t="s">
        <v>76</v>
      </c>
      <c r="B655" s="11">
        <v>8.66</v>
      </c>
    </row>
    <row r="656" spans="1:2" x14ac:dyDescent="0.25">
      <c r="A656" s="9" t="s">
        <v>1182</v>
      </c>
      <c r="B656" s="11">
        <v>17342.910000000003</v>
      </c>
    </row>
    <row r="657" spans="1:2" x14ac:dyDescent="0.25">
      <c r="A657" s="10" t="s">
        <v>772</v>
      </c>
      <c r="B657" s="11">
        <v>569.51</v>
      </c>
    </row>
    <row r="658" spans="1:2" x14ac:dyDescent="0.25">
      <c r="A658" s="10" t="s">
        <v>798</v>
      </c>
      <c r="B658" s="11">
        <v>6546.09</v>
      </c>
    </row>
    <row r="659" spans="1:2" x14ac:dyDescent="0.25">
      <c r="A659" s="10" t="s">
        <v>701</v>
      </c>
      <c r="B659" s="11">
        <v>5430.89</v>
      </c>
    </row>
    <row r="660" spans="1:2" x14ac:dyDescent="0.25">
      <c r="A660" s="10" t="s">
        <v>102</v>
      </c>
      <c r="B660" s="11">
        <v>17.32</v>
      </c>
    </row>
    <row r="661" spans="1:2" x14ac:dyDescent="0.25">
      <c r="A661" s="10" t="s">
        <v>738</v>
      </c>
      <c r="B661" s="11">
        <v>4779.1000000000004</v>
      </c>
    </row>
    <row r="662" spans="1:2" x14ac:dyDescent="0.25">
      <c r="A662" s="9" t="s">
        <v>1183</v>
      </c>
      <c r="B662" s="11">
        <v>33644.250000000007</v>
      </c>
    </row>
    <row r="663" spans="1:2" x14ac:dyDescent="0.25">
      <c r="A663" s="10" t="s">
        <v>31</v>
      </c>
      <c r="B663" s="11">
        <v>84.45</v>
      </c>
    </row>
    <row r="664" spans="1:2" x14ac:dyDescent="0.25">
      <c r="A664" s="10" t="s">
        <v>137</v>
      </c>
      <c r="B664" s="11">
        <v>2743.6</v>
      </c>
    </row>
    <row r="665" spans="1:2" x14ac:dyDescent="0.25">
      <c r="A665" s="10" t="s">
        <v>274</v>
      </c>
      <c r="B665" s="11">
        <v>45.47</v>
      </c>
    </row>
    <row r="666" spans="1:2" x14ac:dyDescent="0.25">
      <c r="A666" s="10" t="s">
        <v>563</v>
      </c>
      <c r="B666" s="11">
        <v>7680.77</v>
      </c>
    </row>
    <row r="667" spans="1:2" x14ac:dyDescent="0.25">
      <c r="A667" s="10" t="s">
        <v>709</v>
      </c>
      <c r="B667" s="11">
        <v>7676.44</v>
      </c>
    </row>
    <row r="668" spans="1:2" x14ac:dyDescent="0.25">
      <c r="A668" s="10" t="s">
        <v>652</v>
      </c>
      <c r="B668" s="11">
        <v>8174.49</v>
      </c>
    </row>
    <row r="669" spans="1:2" x14ac:dyDescent="0.25">
      <c r="A669" s="10" t="s">
        <v>618</v>
      </c>
      <c r="B669" s="11">
        <v>7104.77</v>
      </c>
    </row>
    <row r="670" spans="1:2" x14ac:dyDescent="0.25">
      <c r="A670" s="10" t="s">
        <v>718</v>
      </c>
      <c r="B670" s="11">
        <v>134.26</v>
      </c>
    </row>
    <row r="671" spans="1:2" x14ac:dyDescent="0.25">
      <c r="A671" s="9" t="s">
        <v>1184</v>
      </c>
      <c r="B671" s="11">
        <v>5175.37</v>
      </c>
    </row>
    <row r="672" spans="1:2" x14ac:dyDescent="0.25">
      <c r="A672" s="10" t="s">
        <v>426</v>
      </c>
      <c r="B672" s="11">
        <v>4621.0200000000004</v>
      </c>
    </row>
    <row r="673" spans="1:2" x14ac:dyDescent="0.25">
      <c r="A673" s="10" t="s">
        <v>98</v>
      </c>
      <c r="B673" s="11">
        <v>28.15</v>
      </c>
    </row>
    <row r="674" spans="1:2" x14ac:dyDescent="0.25">
      <c r="A674" s="10" t="s">
        <v>184</v>
      </c>
      <c r="B674" s="11">
        <v>8.66</v>
      </c>
    </row>
    <row r="675" spans="1:2" x14ac:dyDescent="0.25">
      <c r="A675" s="10" t="s">
        <v>783</v>
      </c>
      <c r="B675" s="11">
        <v>517.54</v>
      </c>
    </row>
    <row r="676" spans="1:2" x14ac:dyDescent="0.25">
      <c r="A676" s="9" t="s">
        <v>1185</v>
      </c>
      <c r="B676" s="11">
        <v>4283.21</v>
      </c>
    </row>
    <row r="677" spans="1:2" x14ac:dyDescent="0.25">
      <c r="A677" s="10" t="s">
        <v>246</v>
      </c>
      <c r="B677" s="11">
        <v>452.57</v>
      </c>
    </row>
    <row r="678" spans="1:2" x14ac:dyDescent="0.25">
      <c r="A678" s="10" t="s">
        <v>94</v>
      </c>
      <c r="B678" s="11">
        <v>1779.98</v>
      </c>
    </row>
    <row r="679" spans="1:2" x14ac:dyDescent="0.25">
      <c r="A679" s="10" t="s">
        <v>121</v>
      </c>
      <c r="B679" s="11">
        <v>158.08000000000001</v>
      </c>
    </row>
    <row r="680" spans="1:2" x14ac:dyDescent="0.25">
      <c r="A680" s="10" t="s">
        <v>57</v>
      </c>
      <c r="B680" s="11">
        <v>17.32</v>
      </c>
    </row>
    <row r="681" spans="1:2" x14ac:dyDescent="0.25">
      <c r="A681" s="10" t="s">
        <v>872</v>
      </c>
      <c r="B681" s="11">
        <v>1847.11</v>
      </c>
    </row>
    <row r="682" spans="1:2" x14ac:dyDescent="0.25">
      <c r="A682" s="10" t="s">
        <v>255</v>
      </c>
      <c r="B682" s="11">
        <v>28.15</v>
      </c>
    </row>
    <row r="683" spans="1:2" x14ac:dyDescent="0.25">
      <c r="A683" s="9" t="s">
        <v>1186</v>
      </c>
      <c r="B683" s="11">
        <v>4378.49</v>
      </c>
    </row>
    <row r="684" spans="1:2" x14ac:dyDescent="0.25">
      <c r="A684" s="10" t="s">
        <v>225</v>
      </c>
      <c r="B684" s="11">
        <v>25.99</v>
      </c>
    </row>
    <row r="685" spans="1:2" x14ac:dyDescent="0.25">
      <c r="A685" s="10" t="s">
        <v>815</v>
      </c>
      <c r="B685" s="11">
        <v>4122.97</v>
      </c>
    </row>
    <row r="686" spans="1:2" x14ac:dyDescent="0.25">
      <c r="A686" s="10" t="s">
        <v>855</v>
      </c>
      <c r="B686" s="11">
        <v>90.95</v>
      </c>
    </row>
    <row r="687" spans="1:2" x14ac:dyDescent="0.25">
      <c r="A687" s="10" t="s">
        <v>212</v>
      </c>
      <c r="B687" s="11">
        <v>121.26</v>
      </c>
    </row>
    <row r="688" spans="1:2" x14ac:dyDescent="0.25">
      <c r="A688" s="10" t="s">
        <v>244</v>
      </c>
      <c r="B688" s="11">
        <v>17.32</v>
      </c>
    </row>
    <row r="689" spans="1:2" x14ac:dyDescent="0.25">
      <c r="A689" s="9" t="s">
        <v>1187</v>
      </c>
      <c r="B689" s="11">
        <v>17539.96</v>
      </c>
    </row>
    <row r="690" spans="1:2" x14ac:dyDescent="0.25">
      <c r="A690" s="10" t="s">
        <v>776</v>
      </c>
      <c r="B690" s="11">
        <v>842.35</v>
      </c>
    </row>
    <row r="691" spans="1:2" x14ac:dyDescent="0.25">
      <c r="A691" s="10" t="s">
        <v>850</v>
      </c>
      <c r="B691" s="11">
        <v>9519.2199999999993</v>
      </c>
    </row>
    <row r="692" spans="1:2" x14ac:dyDescent="0.25">
      <c r="A692" s="10" t="s">
        <v>735</v>
      </c>
      <c r="B692" s="11">
        <v>25.99</v>
      </c>
    </row>
    <row r="693" spans="1:2" x14ac:dyDescent="0.25">
      <c r="A693" s="10" t="s">
        <v>190</v>
      </c>
      <c r="B693" s="11">
        <v>17.32</v>
      </c>
    </row>
    <row r="694" spans="1:2" x14ac:dyDescent="0.25">
      <c r="A694" s="10" t="s">
        <v>388</v>
      </c>
      <c r="B694" s="11">
        <v>7135.08</v>
      </c>
    </row>
    <row r="695" spans="1:2" x14ac:dyDescent="0.25">
      <c r="A695" s="9" t="s">
        <v>1188</v>
      </c>
      <c r="B695" s="11">
        <v>3068.41</v>
      </c>
    </row>
    <row r="696" spans="1:2" x14ac:dyDescent="0.25">
      <c r="A696" s="10" t="s">
        <v>765</v>
      </c>
      <c r="B696" s="11">
        <v>3059.75</v>
      </c>
    </row>
    <row r="697" spans="1:2" x14ac:dyDescent="0.25">
      <c r="A697" s="10" t="s">
        <v>724</v>
      </c>
      <c r="B697" s="11">
        <v>8.66</v>
      </c>
    </row>
    <row r="698" spans="1:2" x14ac:dyDescent="0.25">
      <c r="A698" s="9" t="s">
        <v>1189</v>
      </c>
      <c r="B698" s="11">
        <v>2540.0499999999997</v>
      </c>
    </row>
    <row r="699" spans="1:2" x14ac:dyDescent="0.25">
      <c r="A699" s="10" t="s">
        <v>119</v>
      </c>
      <c r="B699" s="11">
        <v>8.66</v>
      </c>
    </row>
    <row r="700" spans="1:2" x14ac:dyDescent="0.25">
      <c r="A700" s="10" t="s">
        <v>848</v>
      </c>
      <c r="B700" s="11">
        <v>62.8</v>
      </c>
    </row>
    <row r="701" spans="1:2" x14ac:dyDescent="0.25">
      <c r="A701" s="10" t="s">
        <v>292</v>
      </c>
      <c r="B701" s="11">
        <v>8.66</v>
      </c>
    </row>
    <row r="702" spans="1:2" x14ac:dyDescent="0.25">
      <c r="A702" s="10" t="s">
        <v>779</v>
      </c>
      <c r="B702" s="11">
        <v>2459.9299999999998</v>
      </c>
    </row>
    <row r="703" spans="1:2" x14ac:dyDescent="0.25">
      <c r="A703" s="9" t="s">
        <v>1190</v>
      </c>
      <c r="B703" s="11">
        <v>73.62</v>
      </c>
    </row>
    <row r="704" spans="1:2" x14ac:dyDescent="0.25">
      <c r="A704" s="10" t="s">
        <v>582</v>
      </c>
      <c r="B704" s="11">
        <v>73.62</v>
      </c>
    </row>
    <row r="705" spans="1:2" x14ac:dyDescent="0.25">
      <c r="A705" s="9" t="s">
        <v>1191</v>
      </c>
      <c r="B705" s="11">
        <v>3367.24</v>
      </c>
    </row>
    <row r="706" spans="1:2" x14ac:dyDescent="0.25">
      <c r="A706" s="10" t="s">
        <v>860</v>
      </c>
      <c r="B706" s="11">
        <v>47.64</v>
      </c>
    </row>
    <row r="707" spans="1:2" x14ac:dyDescent="0.25">
      <c r="A707" s="10" t="s">
        <v>439</v>
      </c>
      <c r="B707" s="11">
        <v>3319.6</v>
      </c>
    </row>
    <row r="708" spans="1:2" x14ac:dyDescent="0.25">
      <c r="A708" s="9" t="s">
        <v>1192</v>
      </c>
      <c r="B708" s="11">
        <v>4361.18</v>
      </c>
    </row>
    <row r="709" spans="1:2" x14ac:dyDescent="0.25">
      <c r="A709" s="10" t="s">
        <v>179</v>
      </c>
      <c r="B709" s="11">
        <v>246.86</v>
      </c>
    </row>
    <row r="710" spans="1:2" x14ac:dyDescent="0.25">
      <c r="A710" s="10" t="s">
        <v>827</v>
      </c>
      <c r="B710" s="11">
        <v>25.99</v>
      </c>
    </row>
    <row r="711" spans="1:2" x14ac:dyDescent="0.25">
      <c r="A711" s="10" t="s">
        <v>440</v>
      </c>
      <c r="B711" s="11">
        <v>4088.33</v>
      </c>
    </row>
    <row r="712" spans="1:2" x14ac:dyDescent="0.25">
      <c r="A712" s="9" t="s">
        <v>1193</v>
      </c>
      <c r="B712" s="11">
        <v>31870.749999999996</v>
      </c>
    </row>
    <row r="713" spans="1:2" x14ac:dyDescent="0.25">
      <c r="A713" s="10" t="s">
        <v>138</v>
      </c>
      <c r="B713" s="11">
        <v>51.97</v>
      </c>
    </row>
    <row r="714" spans="1:2" x14ac:dyDescent="0.25">
      <c r="A714" s="10" t="s">
        <v>150</v>
      </c>
      <c r="B714" s="11">
        <v>45.47</v>
      </c>
    </row>
    <row r="715" spans="1:2" x14ac:dyDescent="0.25">
      <c r="A715" s="10" t="s">
        <v>531</v>
      </c>
      <c r="B715" s="11">
        <v>251.19</v>
      </c>
    </row>
    <row r="716" spans="1:2" x14ac:dyDescent="0.25">
      <c r="A716" s="10" t="s">
        <v>149</v>
      </c>
      <c r="B716" s="11">
        <v>71.459999999999994</v>
      </c>
    </row>
    <row r="717" spans="1:2" x14ac:dyDescent="0.25">
      <c r="A717" s="10" t="s">
        <v>715</v>
      </c>
      <c r="B717" s="11">
        <v>45.47</v>
      </c>
    </row>
    <row r="718" spans="1:2" x14ac:dyDescent="0.25">
      <c r="A718" s="10" t="s">
        <v>644</v>
      </c>
      <c r="B718" s="11">
        <v>6151.98</v>
      </c>
    </row>
    <row r="719" spans="1:2" x14ac:dyDescent="0.25">
      <c r="A719" s="10" t="s">
        <v>710</v>
      </c>
      <c r="B719" s="11">
        <v>21.65</v>
      </c>
    </row>
    <row r="720" spans="1:2" x14ac:dyDescent="0.25">
      <c r="A720" s="10" t="s">
        <v>308</v>
      </c>
      <c r="B720" s="11">
        <v>6349.03</v>
      </c>
    </row>
    <row r="721" spans="1:2" x14ac:dyDescent="0.25">
      <c r="A721" s="10" t="s">
        <v>374</v>
      </c>
      <c r="B721" s="11">
        <v>233.87</v>
      </c>
    </row>
    <row r="722" spans="1:2" x14ac:dyDescent="0.25">
      <c r="A722" s="10" t="s">
        <v>293</v>
      </c>
      <c r="B722" s="11">
        <v>4276.72</v>
      </c>
    </row>
    <row r="723" spans="1:2" x14ac:dyDescent="0.25">
      <c r="A723" s="10" t="s">
        <v>883</v>
      </c>
      <c r="B723" s="11">
        <v>1006.92</v>
      </c>
    </row>
    <row r="724" spans="1:2" x14ac:dyDescent="0.25">
      <c r="A724" s="10" t="s">
        <v>22</v>
      </c>
      <c r="B724" s="11">
        <v>30.32</v>
      </c>
    </row>
    <row r="725" spans="1:2" x14ac:dyDescent="0.25">
      <c r="A725" s="10" t="s">
        <v>144</v>
      </c>
      <c r="B725" s="11">
        <v>28.15</v>
      </c>
    </row>
    <row r="726" spans="1:2" x14ac:dyDescent="0.25">
      <c r="A726" s="10" t="s">
        <v>411</v>
      </c>
      <c r="B726" s="11">
        <v>3977.89</v>
      </c>
    </row>
    <row r="727" spans="1:2" x14ac:dyDescent="0.25">
      <c r="A727" s="10" t="s">
        <v>176</v>
      </c>
      <c r="B727" s="11">
        <v>119.1</v>
      </c>
    </row>
    <row r="728" spans="1:2" x14ac:dyDescent="0.25">
      <c r="A728" s="10" t="s">
        <v>583</v>
      </c>
      <c r="B728" s="11">
        <v>3726.7</v>
      </c>
    </row>
    <row r="729" spans="1:2" x14ac:dyDescent="0.25">
      <c r="A729" s="10" t="s">
        <v>604</v>
      </c>
      <c r="B729" s="11">
        <v>10.83</v>
      </c>
    </row>
    <row r="730" spans="1:2" x14ac:dyDescent="0.25">
      <c r="A730" s="10" t="s">
        <v>762</v>
      </c>
      <c r="B730" s="11">
        <v>5346.44</v>
      </c>
    </row>
    <row r="731" spans="1:2" x14ac:dyDescent="0.25">
      <c r="A731" s="10" t="s">
        <v>903</v>
      </c>
      <c r="B731" s="11">
        <v>75.790000000000006</v>
      </c>
    </row>
    <row r="732" spans="1:2" x14ac:dyDescent="0.25">
      <c r="A732" s="10" t="s">
        <v>204</v>
      </c>
      <c r="B732" s="11">
        <v>49.8</v>
      </c>
    </row>
    <row r="733" spans="1:2" x14ac:dyDescent="0.25">
      <c r="A733" s="9" t="s">
        <v>1194</v>
      </c>
      <c r="B733" s="11">
        <v>1485.48</v>
      </c>
    </row>
    <row r="734" spans="1:2" x14ac:dyDescent="0.25">
      <c r="A734" s="10" t="s">
        <v>790</v>
      </c>
      <c r="B734" s="11">
        <v>1485.48</v>
      </c>
    </row>
    <row r="735" spans="1:2" x14ac:dyDescent="0.25">
      <c r="A735" s="9" t="s">
        <v>1195</v>
      </c>
      <c r="B735" s="11">
        <v>3993.04</v>
      </c>
    </row>
    <row r="736" spans="1:2" x14ac:dyDescent="0.25">
      <c r="A736" s="10" t="s">
        <v>833</v>
      </c>
      <c r="B736" s="11">
        <v>69.290000000000006</v>
      </c>
    </row>
    <row r="737" spans="1:2" x14ac:dyDescent="0.25">
      <c r="A737" s="10" t="s">
        <v>506</v>
      </c>
      <c r="B737" s="11">
        <v>3923.75</v>
      </c>
    </row>
    <row r="738" spans="1:2" x14ac:dyDescent="0.25">
      <c r="A738" s="9" t="s">
        <v>1196</v>
      </c>
      <c r="B738" s="11">
        <v>4190.1100000000006</v>
      </c>
    </row>
    <row r="739" spans="1:2" x14ac:dyDescent="0.25">
      <c r="A739" s="10" t="s">
        <v>223</v>
      </c>
      <c r="B739" s="11">
        <v>38.979999999999997</v>
      </c>
    </row>
    <row r="740" spans="1:2" x14ac:dyDescent="0.25">
      <c r="A740" s="10" t="s">
        <v>240</v>
      </c>
      <c r="B740" s="11">
        <v>34.65</v>
      </c>
    </row>
    <row r="741" spans="1:2" x14ac:dyDescent="0.25">
      <c r="A741" s="10" t="s">
        <v>375</v>
      </c>
      <c r="B741" s="11">
        <v>976.61</v>
      </c>
    </row>
    <row r="742" spans="1:2" x14ac:dyDescent="0.25">
      <c r="A742" s="10" t="s">
        <v>806</v>
      </c>
      <c r="B742" s="11">
        <v>3077.07</v>
      </c>
    </row>
    <row r="743" spans="1:2" x14ac:dyDescent="0.25">
      <c r="A743" s="10" t="s">
        <v>891</v>
      </c>
      <c r="B743" s="11">
        <v>62.8</v>
      </c>
    </row>
    <row r="744" spans="1:2" x14ac:dyDescent="0.25">
      <c r="A744" s="9" t="s">
        <v>1197</v>
      </c>
      <c r="B744" s="11">
        <v>13265.41</v>
      </c>
    </row>
    <row r="745" spans="1:2" x14ac:dyDescent="0.25">
      <c r="A745" s="10" t="s">
        <v>544</v>
      </c>
      <c r="B745" s="11">
        <v>6792.95</v>
      </c>
    </row>
    <row r="746" spans="1:2" x14ac:dyDescent="0.25">
      <c r="A746" s="10" t="s">
        <v>919</v>
      </c>
      <c r="B746" s="11">
        <v>45.47</v>
      </c>
    </row>
    <row r="747" spans="1:2" x14ac:dyDescent="0.25">
      <c r="A747" s="10" t="s">
        <v>727</v>
      </c>
      <c r="B747" s="11">
        <v>281.51</v>
      </c>
    </row>
    <row r="748" spans="1:2" x14ac:dyDescent="0.25">
      <c r="A748" s="10" t="s">
        <v>896</v>
      </c>
      <c r="B748" s="11">
        <v>294.5</v>
      </c>
    </row>
    <row r="749" spans="1:2" x14ac:dyDescent="0.25">
      <c r="A749" s="10" t="s">
        <v>645</v>
      </c>
      <c r="B749" s="11">
        <v>5850.98</v>
      </c>
    </row>
    <row r="750" spans="1:2" x14ac:dyDescent="0.25">
      <c r="A750" s="9" t="s">
        <v>1198</v>
      </c>
      <c r="B750" s="11">
        <v>1416.19</v>
      </c>
    </row>
    <row r="751" spans="1:2" x14ac:dyDescent="0.25">
      <c r="A751" s="10" t="s">
        <v>585</v>
      </c>
      <c r="B751" s="11">
        <v>1416.19</v>
      </c>
    </row>
    <row r="752" spans="1:2" x14ac:dyDescent="0.25">
      <c r="A752" s="9" t="s">
        <v>1199</v>
      </c>
      <c r="B752" s="11">
        <v>2020.3400000000001</v>
      </c>
    </row>
    <row r="753" spans="1:2" x14ac:dyDescent="0.25">
      <c r="A753" s="10" t="s">
        <v>694</v>
      </c>
      <c r="B753" s="11">
        <v>2011.68</v>
      </c>
    </row>
    <row r="754" spans="1:2" x14ac:dyDescent="0.25">
      <c r="A754" s="10" t="s">
        <v>208</v>
      </c>
      <c r="B754" s="11">
        <v>8.66</v>
      </c>
    </row>
    <row r="755" spans="1:2" x14ac:dyDescent="0.25">
      <c r="A755" s="9" t="s">
        <v>1200</v>
      </c>
      <c r="B755" s="11">
        <v>3124.7</v>
      </c>
    </row>
    <row r="756" spans="1:2" x14ac:dyDescent="0.25">
      <c r="A756" s="10" t="s">
        <v>354</v>
      </c>
      <c r="B756" s="11">
        <v>3005.61</v>
      </c>
    </row>
    <row r="757" spans="1:2" x14ac:dyDescent="0.25">
      <c r="A757" s="10" t="s">
        <v>67</v>
      </c>
      <c r="B757" s="11">
        <v>73.62</v>
      </c>
    </row>
    <row r="758" spans="1:2" x14ac:dyDescent="0.25">
      <c r="A758" s="10" t="s">
        <v>68</v>
      </c>
      <c r="B758" s="11">
        <v>45.47</v>
      </c>
    </row>
    <row r="759" spans="1:2" x14ac:dyDescent="0.25">
      <c r="A759" s="9" t="s">
        <v>1201</v>
      </c>
      <c r="B759" s="11">
        <v>19.489999999999998</v>
      </c>
    </row>
    <row r="760" spans="1:2" x14ac:dyDescent="0.25">
      <c r="A760" s="10" t="s">
        <v>647</v>
      </c>
      <c r="B760" s="11">
        <v>19.489999999999998</v>
      </c>
    </row>
    <row r="761" spans="1:2" x14ac:dyDescent="0.25">
      <c r="A761" s="9" t="s">
        <v>1202</v>
      </c>
      <c r="B761" s="11">
        <v>915.98</v>
      </c>
    </row>
    <row r="762" spans="1:2" x14ac:dyDescent="0.25">
      <c r="A762" s="10" t="s">
        <v>161</v>
      </c>
      <c r="B762" s="11">
        <v>56.3</v>
      </c>
    </row>
    <row r="763" spans="1:2" x14ac:dyDescent="0.25">
      <c r="A763" s="10" t="s">
        <v>236</v>
      </c>
      <c r="B763" s="11">
        <v>30.32</v>
      </c>
    </row>
    <row r="764" spans="1:2" x14ac:dyDescent="0.25">
      <c r="A764" s="10" t="s">
        <v>547</v>
      </c>
      <c r="B764" s="11">
        <v>829.36</v>
      </c>
    </row>
    <row r="765" spans="1:2" x14ac:dyDescent="0.25">
      <c r="A765" s="9" t="s">
        <v>1203</v>
      </c>
      <c r="B765" s="11">
        <v>3577.28</v>
      </c>
    </row>
    <row r="766" spans="1:2" x14ac:dyDescent="0.25">
      <c r="A766" s="10" t="s">
        <v>752</v>
      </c>
      <c r="B766" s="11">
        <v>3456.02</v>
      </c>
    </row>
    <row r="767" spans="1:2" x14ac:dyDescent="0.25">
      <c r="A767" s="10" t="s">
        <v>238</v>
      </c>
      <c r="B767" s="11">
        <v>121.26</v>
      </c>
    </row>
    <row r="768" spans="1:2" x14ac:dyDescent="0.25">
      <c r="A768" s="9" t="s">
        <v>1204</v>
      </c>
      <c r="B768" s="11">
        <v>547.86</v>
      </c>
    </row>
    <row r="769" spans="1:2" x14ac:dyDescent="0.25">
      <c r="A769" s="10" t="s">
        <v>259</v>
      </c>
      <c r="B769" s="11">
        <v>10.83</v>
      </c>
    </row>
    <row r="770" spans="1:2" x14ac:dyDescent="0.25">
      <c r="A770" s="10" t="s">
        <v>769</v>
      </c>
      <c r="B770" s="11">
        <v>537.03</v>
      </c>
    </row>
    <row r="771" spans="1:2" x14ac:dyDescent="0.25">
      <c r="A771" s="9" t="s">
        <v>1205</v>
      </c>
      <c r="B771" s="11">
        <v>387.62</v>
      </c>
    </row>
    <row r="772" spans="1:2" x14ac:dyDescent="0.25">
      <c r="A772" s="10" t="s">
        <v>632</v>
      </c>
      <c r="B772" s="11">
        <v>233.87</v>
      </c>
    </row>
    <row r="773" spans="1:2" x14ac:dyDescent="0.25">
      <c r="A773" s="10" t="s">
        <v>70</v>
      </c>
      <c r="B773" s="11">
        <v>25.99</v>
      </c>
    </row>
    <row r="774" spans="1:2" x14ac:dyDescent="0.25">
      <c r="A774" s="10" t="s">
        <v>673</v>
      </c>
      <c r="B774" s="11">
        <v>127.76</v>
      </c>
    </row>
    <row r="775" spans="1:2" x14ac:dyDescent="0.25">
      <c r="A775" s="9" t="s">
        <v>1206</v>
      </c>
      <c r="B775" s="11">
        <v>28.15</v>
      </c>
    </row>
    <row r="776" spans="1:2" x14ac:dyDescent="0.25">
      <c r="A776" s="10" t="s">
        <v>377</v>
      </c>
      <c r="B776" s="11">
        <v>28.15</v>
      </c>
    </row>
    <row r="777" spans="1:2" x14ac:dyDescent="0.25">
      <c r="A777" s="9" t="s">
        <v>1207</v>
      </c>
      <c r="B777" s="11">
        <v>19.489999999999998</v>
      </c>
    </row>
    <row r="778" spans="1:2" x14ac:dyDescent="0.25">
      <c r="A778" s="10" t="s">
        <v>89</v>
      </c>
      <c r="B778" s="11">
        <v>19.489999999999998</v>
      </c>
    </row>
    <row r="779" spans="1:2" x14ac:dyDescent="0.25">
      <c r="A779" s="9" t="s">
        <v>1208</v>
      </c>
      <c r="B779" s="11">
        <v>21.65</v>
      </c>
    </row>
    <row r="780" spans="1:2" x14ac:dyDescent="0.25">
      <c r="A780" s="10" t="s">
        <v>875</v>
      </c>
      <c r="B780" s="11">
        <v>21.65</v>
      </c>
    </row>
    <row r="781" spans="1:2" x14ac:dyDescent="0.25">
      <c r="A781" s="9" t="s">
        <v>1209</v>
      </c>
      <c r="B781" s="11">
        <v>530.53</v>
      </c>
    </row>
    <row r="782" spans="1:2" x14ac:dyDescent="0.25">
      <c r="A782" s="10" t="s">
        <v>619</v>
      </c>
      <c r="B782" s="11">
        <v>500.21</v>
      </c>
    </row>
    <row r="783" spans="1:2" x14ac:dyDescent="0.25">
      <c r="A783" s="10" t="s">
        <v>147</v>
      </c>
      <c r="B783" s="11">
        <v>30.32</v>
      </c>
    </row>
    <row r="784" spans="1:2" x14ac:dyDescent="0.25">
      <c r="A784" s="9" t="s">
        <v>1210</v>
      </c>
      <c r="B784" s="11">
        <v>21.65</v>
      </c>
    </row>
    <row r="785" spans="1:2" x14ac:dyDescent="0.25">
      <c r="A785" s="10" t="s">
        <v>664</v>
      </c>
      <c r="B785" s="11">
        <v>21.65</v>
      </c>
    </row>
    <row r="786" spans="1:2" x14ac:dyDescent="0.25">
      <c r="A786" s="9" t="s">
        <v>1211</v>
      </c>
      <c r="B786" s="11">
        <v>177.57</v>
      </c>
    </row>
    <row r="787" spans="1:2" x14ac:dyDescent="0.25">
      <c r="A787" s="10" t="s">
        <v>621</v>
      </c>
      <c r="B787" s="11">
        <v>177.57</v>
      </c>
    </row>
    <row r="788" spans="1:2" x14ac:dyDescent="0.25">
      <c r="A788" s="9" t="s">
        <v>1212</v>
      </c>
      <c r="B788" s="11">
        <v>97.44</v>
      </c>
    </row>
    <row r="789" spans="1:2" x14ac:dyDescent="0.25">
      <c r="A789" s="10" t="s">
        <v>522</v>
      </c>
      <c r="B789" s="11">
        <v>88.78</v>
      </c>
    </row>
    <row r="790" spans="1:2" x14ac:dyDescent="0.25">
      <c r="A790" s="10" t="s">
        <v>884</v>
      </c>
      <c r="B790" s="11">
        <v>8.66</v>
      </c>
    </row>
    <row r="791" spans="1:2" x14ac:dyDescent="0.25">
      <c r="A791" s="9" t="s">
        <v>1213</v>
      </c>
      <c r="B791" s="11">
        <v>149.41</v>
      </c>
    </row>
    <row r="792" spans="1:2" x14ac:dyDescent="0.25">
      <c r="A792" s="10" t="s">
        <v>864</v>
      </c>
      <c r="B792" s="11">
        <v>149.41</v>
      </c>
    </row>
    <row r="793" spans="1:2" x14ac:dyDescent="0.25">
      <c r="A793" s="9" t="s">
        <v>1214</v>
      </c>
      <c r="B793" s="11">
        <v>7057.13</v>
      </c>
    </row>
    <row r="794" spans="1:2" x14ac:dyDescent="0.25">
      <c r="A794" s="10" t="s">
        <v>159</v>
      </c>
      <c r="B794" s="11">
        <v>210.05</v>
      </c>
    </row>
    <row r="795" spans="1:2" x14ac:dyDescent="0.25">
      <c r="A795" s="10" t="s">
        <v>457</v>
      </c>
      <c r="B795" s="11">
        <v>6847.08</v>
      </c>
    </row>
    <row r="796" spans="1:2" x14ac:dyDescent="0.25">
      <c r="A796" s="9" t="s">
        <v>1215</v>
      </c>
      <c r="B796" s="11">
        <v>10744.85</v>
      </c>
    </row>
    <row r="797" spans="1:2" x14ac:dyDescent="0.25">
      <c r="A797" s="10" t="s">
        <v>533</v>
      </c>
      <c r="B797" s="11">
        <v>4636.18</v>
      </c>
    </row>
    <row r="798" spans="1:2" x14ac:dyDescent="0.25">
      <c r="A798" s="10" t="s">
        <v>794</v>
      </c>
      <c r="B798" s="11">
        <v>1723.68</v>
      </c>
    </row>
    <row r="799" spans="1:2" x14ac:dyDescent="0.25">
      <c r="A799" s="10" t="s">
        <v>787</v>
      </c>
      <c r="B799" s="11">
        <v>378.95</v>
      </c>
    </row>
    <row r="800" spans="1:2" x14ac:dyDescent="0.25">
      <c r="A800" s="10" t="s">
        <v>703</v>
      </c>
      <c r="B800" s="11">
        <v>4006.04</v>
      </c>
    </row>
    <row r="801" spans="1:2" x14ac:dyDescent="0.25">
      <c r="A801" s="9" t="s">
        <v>1216</v>
      </c>
      <c r="B801" s="11">
        <v>9233.3799999999992</v>
      </c>
    </row>
    <row r="802" spans="1:2" x14ac:dyDescent="0.25">
      <c r="A802" s="10" t="s">
        <v>809</v>
      </c>
      <c r="B802" s="11">
        <v>2176.25</v>
      </c>
    </row>
    <row r="803" spans="1:2" x14ac:dyDescent="0.25">
      <c r="A803" s="10" t="s">
        <v>828</v>
      </c>
      <c r="B803" s="11">
        <v>355.13</v>
      </c>
    </row>
    <row r="804" spans="1:2" x14ac:dyDescent="0.25">
      <c r="A804" s="10" t="s">
        <v>768</v>
      </c>
      <c r="B804" s="11">
        <v>4246.3999999999996</v>
      </c>
    </row>
    <row r="805" spans="1:2" x14ac:dyDescent="0.25">
      <c r="A805" s="10" t="s">
        <v>183</v>
      </c>
      <c r="B805" s="11">
        <v>186.23</v>
      </c>
    </row>
    <row r="806" spans="1:2" x14ac:dyDescent="0.25">
      <c r="A806" s="10" t="s">
        <v>730</v>
      </c>
      <c r="B806" s="11">
        <v>166.74</v>
      </c>
    </row>
    <row r="807" spans="1:2" x14ac:dyDescent="0.25">
      <c r="A807" s="10" t="s">
        <v>633</v>
      </c>
      <c r="B807" s="11">
        <v>2102.63</v>
      </c>
    </row>
    <row r="808" spans="1:2" x14ac:dyDescent="0.25">
      <c r="A808" s="9" t="s">
        <v>1217</v>
      </c>
      <c r="B808" s="11">
        <v>7817.2</v>
      </c>
    </row>
    <row r="809" spans="1:2" x14ac:dyDescent="0.25">
      <c r="A809" s="10" t="s">
        <v>206</v>
      </c>
      <c r="B809" s="11">
        <v>153.75</v>
      </c>
    </row>
    <row r="810" spans="1:2" x14ac:dyDescent="0.25">
      <c r="A810" s="10" t="s">
        <v>732</v>
      </c>
      <c r="B810" s="11">
        <v>1754</v>
      </c>
    </row>
    <row r="811" spans="1:2" x14ac:dyDescent="0.25">
      <c r="A811" s="10" t="s">
        <v>564</v>
      </c>
      <c r="B811" s="11">
        <v>5599.79</v>
      </c>
    </row>
    <row r="812" spans="1:2" x14ac:dyDescent="0.25">
      <c r="A812" s="10" t="s">
        <v>839</v>
      </c>
      <c r="B812" s="11">
        <v>290.17</v>
      </c>
    </row>
    <row r="813" spans="1:2" x14ac:dyDescent="0.25">
      <c r="A813" s="10" t="s">
        <v>886</v>
      </c>
      <c r="B813" s="11">
        <v>19.489999999999998</v>
      </c>
    </row>
    <row r="814" spans="1:2" x14ac:dyDescent="0.25">
      <c r="A814" s="9" t="s">
        <v>1218</v>
      </c>
      <c r="B814" s="11">
        <v>1017.75</v>
      </c>
    </row>
    <row r="815" spans="1:2" x14ac:dyDescent="0.25">
      <c r="A815" s="10" t="s">
        <v>402</v>
      </c>
      <c r="B815" s="11">
        <v>1017.75</v>
      </c>
    </row>
    <row r="816" spans="1:2" x14ac:dyDescent="0.25">
      <c r="A816" s="9" t="s">
        <v>1219</v>
      </c>
      <c r="B816" s="11">
        <v>313.99</v>
      </c>
    </row>
    <row r="817" spans="1:2" x14ac:dyDescent="0.25">
      <c r="A817" s="10" t="s">
        <v>193</v>
      </c>
      <c r="B817" s="11">
        <v>30.32</v>
      </c>
    </row>
    <row r="818" spans="1:2" x14ac:dyDescent="0.25">
      <c r="A818" s="10" t="s">
        <v>788</v>
      </c>
      <c r="B818" s="11">
        <v>283.67</v>
      </c>
    </row>
    <row r="819" spans="1:2" x14ac:dyDescent="0.25">
      <c r="A819" s="9" t="s">
        <v>1220</v>
      </c>
      <c r="B819" s="11">
        <v>1216.97</v>
      </c>
    </row>
    <row r="820" spans="1:2" x14ac:dyDescent="0.25">
      <c r="A820" s="10" t="s">
        <v>666</v>
      </c>
      <c r="B820" s="11">
        <v>1216.97</v>
      </c>
    </row>
    <row r="821" spans="1:2" x14ac:dyDescent="0.25">
      <c r="A821" s="9" t="s">
        <v>1221</v>
      </c>
      <c r="B821" s="11">
        <v>363.79</v>
      </c>
    </row>
    <row r="822" spans="1:2" x14ac:dyDescent="0.25">
      <c r="A822" s="10" t="s">
        <v>907</v>
      </c>
      <c r="B822" s="11">
        <v>363.79</v>
      </c>
    </row>
    <row r="823" spans="1:2" x14ac:dyDescent="0.25">
      <c r="A823" s="9" t="s">
        <v>1222</v>
      </c>
      <c r="B823" s="11">
        <v>8.66</v>
      </c>
    </row>
    <row r="824" spans="1:2" x14ac:dyDescent="0.25">
      <c r="A824" s="10" t="s">
        <v>771</v>
      </c>
      <c r="B824" s="11">
        <v>8.66</v>
      </c>
    </row>
    <row r="825" spans="1:2" x14ac:dyDescent="0.25">
      <c r="A825" s="9" t="s">
        <v>1223</v>
      </c>
      <c r="B825" s="11">
        <v>324.81</v>
      </c>
    </row>
    <row r="826" spans="1:2" x14ac:dyDescent="0.25">
      <c r="A826" s="10" t="s">
        <v>905</v>
      </c>
      <c r="B826" s="11">
        <v>324.81</v>
      </c>
    </row>
    <row r="827" spans="1:2" x14ac:dyDescent="0.25">
      <c r="A827" s="9" t="s">
        <v>1224</v>
      </c>
      <c r="B827" s="11">
        <v>721.09</v>
      </c>
    </row>
    <row r="828" spans="1:2" x14ac:dyDescent="0.25">
      <c r="A828" s="10" t="s">
        <v>508</v>
      </c>
      <c r="B828" s="11">
        <v>58.47</v>
      </c>
    </row>
    <row r="829" spans="1:2" x14ac:dyDescent="0.25">
      <c r="A829" s="10" t="s">
        <v>653</v>
      </c>
      <c r="B829" s="11">
        <v>662.62</v>
      </c>
    </row>
    <row r="830" spans="1:2" x14ac:dyDescent="0.25">
      <c r="A830" s="9" t="s">
        <v>1225</v>
      </c>
      <c r="B830" s="11">
        <v>7652.63</v>
      </c>
    </row>
    <row r="831" spans="1:2" x14ac:dyDescent="0.25">
      <c r="A831" s="10" t="s">
        <v>378</v>
      </c>
      <c r="B831" s="11">
        <v>25.99</v>
      </c>
    </row>
    <row r="832" spans="1:2" x14ac:dyDescent="0.25">
      <c r="A832" s="10" t="s">
        <v>736</v>
      </c>
      <c r="B832" s="11">
        <v>38.979999999999997</v>
      </c>
    </row>
    <row r="833" spans="1:2" x14ac:dyDescent="0.25">
      <c r="A833" s="10" t="s">
        <v>16</v>
      </c>
      <c r="B833" s="11">
        <v>283.67</v>
      </c>
    </row>
    <row r="834" spans="1:2" x14ac:dyDescent="0.25">
      <c r="A834" s="10" t="s">
        <v>654</v>
      </c>
      <c r="B834" s="11">
        <v>7303.99</v>
      </c>
    </row>
    <row r="835" spans="1:2" x14ac:dyDescent="0.25">
      <c r="A835" s="9" t="s">
        <v>1226</v>
      </c>
      <c r="B835" s="11">
        <v>1548.28</v>
      </c>
    </row>
    <row r="836" spans="1:2" x14ac:dyDescent="0.25">
      <c r="A836" s="10" t="s">
        <v>37</v>
      </c>
      <c r="B836" s="11">
        <v>1548.28</v>
      </c>
    </row>
    <row r="837" spans="1:2" x14ac:dyDescent="0.25">
      <c r="A837" s="9" t="s">
        <v>1227</v>
      </c>
      <c r="B837" s="11">
        <v>342.14</v>
      </c>
    </row>
    <row r="838" spans="1:2" x14ac:dyDescent="0.25">
      <c r="A838" s="10" t="s">
        <v>304</v>
      </c>
      <c r="B838" s="11">
        <v>342.14</v>
      </c>
    </row>
    <row r="839" spans="1:2" x14ac:dyDescent="0.25">
      <c r="A839" s="9" t="s">
        <v>1228</v>
      </c>
      <c r="B839" s="11">
        <v>894.32</v>
      </c>
    </row>
    <row r="840" spans="1:2" x14ac:dyDescent="0.25">
      <c r="A840" s="10" t="s">
        <v>348</v>
      </c>
      <c r="B840" s="11">
        <v>894.32</v>
      </c>
    </row>
    <row r="841" spans="1:2" x14ac:dyDescent="0.25">
      <c r="A841" s="9" t="s">
        <v>1229</v>
      </c>
      <c r="B841" s="11">
        <v>168.9</v>
      </c>
    </row>
    <row r="842" spans="1:2" x14ac:dyDescent="0.25">
      <c r="A842" s="10" t="s">
        <v>363</v>
      </c>
      <c r="B842" s="11">
        <v>168.9</v>
      </c>
    </row>
    <row r="843" spans="1:2" x14ac:dyDescent="0.25">
      <c r="A843" s="9" t="s">
        <v>1230</v>
      </c>
      <c r="B843" s="11">
        <v>10.83</v>
      </c>
    </row>
    <row r="844" spans="1:2" x14ac:dyDescent="0.25">
      <c r="A844" s="10" t="s">
        <v>681</v>
      </c>
      <c r="B844" s="11">
        <v>10.83</v>
      </c>
    </row>
    <row r="845" spans="1:2" x14ac:dyDescent="0.25">
      <c r="A845" s="9" t="s">
        <v>1231</v>
      </c>
      <c r="B845" s="11">
        <v>18999.46</v>
      </c>
    </row>
    <row r="846" spans="1:2" x14ac:dyDescent="0.25">
      <c r="A846" s="10" t="s">
        <v>431</v>
      </c>
      <c r="B846" s="11">
        <v>5110.41</v>
      </c>
    </row>
    <row r="847" spans="1:2" x14ac:dyDescent="0.25">
      <c r="A847" s="10" t="s">
        <v>20</v>
      </c>
      <c r="B847" s="11">
        <v>41.14</v>
      </c>
    </row>
    <row r="848" spans="1:2" x14ac:dyDescent="0.25">
      <c r="A848" s="10" t="s">
        <v>166</v>
      </c>
      <c r="B848" s="11">
        <v>647.46</v>
      </c>
    </row>
    <row r="849" spans="1:2" x14ac:dyDescent="0.25">
      <c r="A849" s="10" t="s">
        <v>682</v>
      </c>
      <c r="B849" s="11">
        <v>6048.04</v>
      </c>
    </row>
    <row r="850" spans="1:2" x14ac:dyDescent="0.25">
      <c r="A850" s="10" t="s">
        <v>813</v>
      </c>
      <c r="B850" s="11">
        <v>7089.61</v>
      </c>
    </row>
    <row r="851" spans="1:2" x14ac:dyDescent="0.25">
      <c r="A851" s="10" t="s">
        <v>220</v>
      </c>
      <c r="B851" s="11">
        <v>62.8</v>
      </c>
    </row>
    <row r="852" spans="1:2" x14ac:dyDescent="0.25">
      <c r="A852" s="9" t="s">
        <v>1232</v>
      </c>
      <c r="B852" s="11">
        <v>3581.62</v>
      </c>
    </row>
    <row r="853" spans="1:2" x14ac:dyDescent="0.25">
      <c r="A853" s="10" t="s">
        <v>413</v>
      </c>
      <c r="B853" s="11">
        <v>3555.63</v>
      </c>
    </row>
    <row r="854" spans="1:2" x14ac:dyDescent="0.25">
      <c r="A854" s="10" t="s">
        <v>881</v>
      </c>
      <c r="B854" s="11">
        <v>25.99</v>
      </c>
    </row>
    <row r="855" spans="1:2" x14ac:dyDescent="0.25">
      <c r="A855" s="9" t="s">
        <v>1233</v>
      </c>
      <c r="B855" s="11">
        <v>1879.59</v>
      </c>
    </row>
    <row r="856" spans="1:2" x14ac:dyDescent="0.25">
      <c r="A856" s="10" t="s">
        <v>566</v>
      </c>
      <c r="B856" s="11">
        <v>1879.59</v>
      </c>
    </row>
    <row r="857" spans="1:2" x14ac:dyDescent="0.25">
      <c r="A857" s="9" t="s">
        <v>1234</v>
      </c>
      <c r="B857" s="11">
        <v>3629.25</v>
      </c>
    </row>
    <row r="858" spans="1:2" x14ac:dyDescent="0.25">
      <c r="A858" s="10" t="s">
        <v>282</v>
      </c>
      <c r="B858" s="11">
        <v>8.66</v>
      </c>
    </row>
    <row r="859" spans="1:2" x14ac:dyDescent="0.25">
      <c r="A859" s="10" t="s">
        <v>763</v>
      </c>
      <c r="B859" s="11">
        <v>3620.59</v>
      </c>
    </row>
    <row r="860" spans="1:2" x14ac:dyDescent="0.25">
      <c r="A860" s="9" t="s">
        <v>1235</v>
      </c>
      <c r="B860" s="11">
        <v>768.73</v>
      </c>
    </row>
    <row r="861" spans="1:2" x14ac:dyDescent="0.25">
      <c r="A861" s="10" t="s">
        <v>432</v>
      </c>
      <c r="B861" s="11">
        <v>757.9</v>
      </c>
    </row>
    <row r="862" spans="1:2" x14ac:dyDescent="0.25">
      <c r="A862" s="10" t="s">
        <v>81</v>
      </c>
      <c r="B862" s="11">
        <v>10.83</v>
      </c>
    </row>
    <row r="863" spans="1:2" x14ac:dyDescent="0.25">
      <c r="A863" s="9" t="s">
        <v>1236</v>
      </c>
      <c r="B863" s="11">
        <v>2059.3200000000002</v>
      </c>
    </row>
    <row r="864" spans="1:2" x14ac:dyDescent="0.25">
      <c r="A864" s="10" t="s">
        <v>398</v>
      </c>
      <c r="B864" s="11">
        <v>2059.3200000000002</v>
      </c>
    </row>
    <row r="865" spans="1:2" x14ac:dyDescent="0.25">
      <c r="A865" s="9" t="s">
        <v>1237</v>
      </c>
      <c r="B865" s="11">
        <v>519.70000000000005</v>
      </c>
    </row>
    <row r="866" spans="1:2" x14ac:dyDescent="0.25">
      <c r="A866" s="10" t="s">
        <v>352</v>
      </c>
      <c r="B866" s="11">
        <v>519.70000000000005</v>
      </c>
    </row>
    <row r="867" spans="1:2" x14ac:dyDescent="0.25">
      <c r="A867" s="9" t="s">
        <v>1238</v>
      </c>
      <c r="B867" s="11">
        <v>3029.43</v>
      </c>
    </row>
    <row r="868" spans="1:2" x14ac:dyDescent="0.25">
      <c r="A868" s="10" t="s">
        <v>416</v>
      </c>
      <c r="B868" s="11">
        <v>3029.43</v>
      </c>
    </row>
    <row r="869" spans="1:2" x14ac:dyDescent="0.25">
      <c r="A869" s="9" t="s">
        <v>1239</v>
      </c>
      <c r="B869" s="11">
        <v>872.67</v>
      </c>
    </row>
    <row r="870" spans="1:2" x14ac:dyDescent="0.25">
      <c r="A870" s="10" t="s">
        <v>636</v>
      </c>
      <c r="B870" s="11">
        <v>872.67</v>
      </c>
    </row>
    <row r="871" spans="1:2" x14ac:dyDescent="0.25">
      <c r="A871" s="9" t="s">
        <v>1240</v>
      </c>
      <c r="B871" s="11">
        <v>368.12</v>
      </c>
    </row>
    <row r="872" spans="1:2" x14ac:dyDescent="0.25">
      <c r="A872" s="10" t="s">
        <v>459</v>
      </c>
      <c r="B872" s="11">
        <v>368.12</v>
      </c>
    </row>
    <row r="873" spans="1:2" x14ac:dyDescent="0.25">
      <c r="A873" s="9" t="s">
        <v>1241</v>
      </c>
      <c r="B873" s="11">
        <v>233.87</v>
      </c>
    </row>
    <row r="874" spans="1:2" x14ac:dyDescent="0.25">
      <c r="A874" s="10" t="s">
        <v>271</v>
      </c>
      <c r="B874" s="11">
        <v>233.87</v>
      </c>
    </row>
    <row r="875" spans="1:2" x14ac:dyDescent="0.25">
      <c r="A875" s="9" t="s">
        <v>1242</v>
      </c>
      <c r="B875" s="11">
        <v>236.03</v>
      </c>
    </row>
    <row r="876" spans="1:2" x14ac:dyDescent="0.25">
      <c r="A876" s="10" t="s">
        <v>442</v>
      </c>
      <c r="B876" s="11">
        <v>236.03</v>
      </c>
    </row>
    <row r="877" spans="1:2" x14ac:dyDescent="0.25">
      <c r="A877" s="9" t="s">
        <v>1243</v>
      </c>
      <c r="B877" s="11">
        <v>25.99</v>
      </c>
    </row>
    <row r="878" spans="1:2" x14ac:dyDescent="0.25">
      <c r="A878" s="10" t="s">
        <v>588</v>
      </c>
      <c r="B878" s="11">
        <v>25.99</v>
      </c>
    </row>
    <row r="879" spans="1:2" x14ac:dyDescent="0.25">
      <c r="A879" s="9" t="s">
        <v>1244</v>
      </c>
      <c r="B879" s="11">
        <v>19.489999999999998</v>
      </c>
    </row>
    <row r="880" spans="1:2" x14ac:dyDescent="0.25">
      <c r="A880" s="10" t="s">
        <v>546</v>
      </c>
      <c r="B880" s="11">
        <v>19.489999999999998</v>
      </c>
    </row>
    <row r="881" spans="1:2" x14ac:dyDescent="0.25">
      <c r="A881" s="9" t="s">
        <v>1245</v>
      </c>
      <c r="B881" s="11">
        <v>36.81</v>
      </c>
    </row>
    <row r="882" spans="1:2" x14ac:dyDescent="0.25">
      <c r="A882" s="10" t="s">
        <v>390</v>
      </c>
      <c r="B882" s="11">
        <v>36.81</v>
      </c>
    </row>
    <row r="883" spans="1:2" x14ac:dyDescent="0.25">
      <c r="A883" s="9" t="s">
        <v>1246</v>
      </c>
      <c r="B883" s="11">
        <v>589</v>
      </c>
    </row>
    <row r="884" spans="1:2" x14ac:dyDescent="0.25">
      <c r="A884" s="10" t="s">
        <v>444</v>
      </c>
      <c r="B884" s="11">
        <v>589</v>
      </c>
    </row>
    <row r="885" spans="1:2" x14ac:dyDescent="0.25">
      <c r="A885" s="9" t="s">
        <v>1247</v>
      </c>
      <c r="B885" s="11">
        <v>20157.96</v>
      </c>
    </row>
    <row r="886" spans="1:2" x14ac:dyDescent="0.25">
      <c r="A886" s="10" t="s">
        <v>294</v>
      </c>
      <c r="B886" s="11">
        <v>5184.03</v>
      </c>
    </row>
    <row r="887" spans="1:2" x14ac:dyDescent="0.25">
      <c r="A887" s="10" t="s">
        <v>589</v>
      </c>
      <c r="B887" s="11">
        <v>4781.26</v>
      </c>
    </row>
    <row r="888" spans="1:2" x14ac:dyDescent="0.25">
      <c r="A888" s="10" t="s">
        <v>744</v>
      </c>
      <c r="B888" s="11">
        <v>214.38</v>
      </c>
    </row>
    <row r="889" spans="1:2" x14ac:dyDescent="0.25">
      <c r="A889" s="10" t="s">
        <v>889</v>
      </c>
      <c r="B889" s="11">
        <v>8.66</v>
      </c>
    </row>
    <row r="890" spans="1:2" x14ac:dyDescent="0.25">
      <c r="A890" s="10" t="s">
        <v>745</v>
      </c>
      <c r="B890" s="11">
        <v>288</v>
      </c>
    </row>
    <row r="891" spans="1:2" x14ac:dyDescent="0.25">
      <c r="A891" s="10" t="s">
        <v>854</v>
      </c>
      <c r="B891" s="11">
        <v>262.02</v>
      </c>
    </row>
    <row r="892" spans="1:2" x14ac:dyDescent="0.25">
      <c r="A892" s="10" t="s">
        <v>29</v>
      </c>
      <c r="B892" s="11">
        <v>162.41</v>
      </c>
    </row>
    <row r="893" spans="1:2" x14ac:dyDescent="0.25">
      <c r="A893" s="10" t="s">
        <v>876</v>
      </c>
      <c r="B893" s="11">
        <v>1238.6199999999999</v>
      </c>
    </row>
    <row r="894" spans="1:2" x14ac:dyDescent="0.25">
      <c r="A894" s="10" t="s">
        <v>739</v>
      </c>
      <c r="B894" s="11">
        <v>8018.58</v>
      </c>
    </row>
    <row r="895" spans="1:2" x14ac:dyDescent="0.25">
      <c r="A895" s="9" t="s">
        <v>1248</v>
      </c>
      <c r="B895" s="11">
        <v>3103.06</v>
      </c>
    </row>
    <row r="896" spans="1:2" x14ac:dyDescent="0.25">
      <c r="A896" s="10" t="s">
        <v>354</v>
      </c>
      <c r="B896" s="11">
        <v>3103.06</v>
      </c>
    </row>
    <row r="897" spans="1:2" x14ac:dyDescent="0.25">
      <c r="A897" s="9" t="s">
        <v>1249</v>
      </c>
      <c r="B897" s="11">
        <v>2581.1799999999998</v>
      </c>
    </row>
    <row r="898" spans="1:2" x14ac:dyDescent="0.25">
      <c r="A898" s="10" t="s">
        <v>778</v>
      </c>
      <c r="B898" s="11">
        <v>253.35</v>
      </c>
    </row>
    <row r="899" spans="1:2" x14ac:dyDescent="0.25">
      <c r="A899" s="10" t="s">
        <v>365</v>
      </c>
      <c r="B899" s="11">
        <v>2327.83</v>
      </c>
    </row>
    <row r="900" spans="1:2" x14ac:dyDescent="0.25">
      <c r="A900" s="9" t="s">
        <v>1250</v>
      </c>
      <c r="B900" s="11">
        <v>1530.96</v>
      </c>
    </row>
    <row r="901" spans="1:2" x14ac:dyDescent="0.25">
      <c r="A901" s="10" t="s">
        <v>900</v>
      </c>
      <c r="B901" s="11">
        <v>1530.96</v>
      </c>
    </row>
    <row r="902" spans="1:2" x14ac:dyDescent="0.25">
      <c r="A902" s="9" t="s">
        <v>1251</v>
      </c>
      <c r="B902" s="11">
        <v>517.53</v>
      </c>
    </row>
    <row r="903" spans="1:2" x14ac:dyDescent="0.25">
      <c r="A903" s="10" t="s">
        <v>210</v>
      </c>
      <c r="B903" s="11">
        <v>21.65</v>
      </c>
    </row>
    <row r="904" spans="1:2" x14ac:dyDescent="0.25">
      <c r="A904" s="10" t="s">
        <v>433</v>
      </c>
      <c r="B904" s="11">
        <v>495.88</v>
      </c>
    </row>
    <row r="905" spans="1:2" x14ac:dyDescent="0.25">
      <c r="A905" s="9" t="s">
        <v>1252</v>
      </c>
      <c r="B905" s="11">
        <v>1829.7900000000002</v>
      </c>
    </row>
    <row r="906" spans="1:2" x14ac:dyDescent="0.25">
      <c r="A906" s="10" t="s">
        <v>622</v>
      </c>
      <c r="B906" s="11">
        <v>103.94</v>
      </c>
    </row>
    <row r="907" spans="1:2" x14ac:dyDescent="0.25">
      <c r="A907" s="10" t="s">
        <v>834</v>
      </c>
      <c r="B907" s="11">
        <v>51.97</v>
      </c>
    </row>
    <row r="908" spans="1:2" x14ac:dyDescent="0.25">
      <c r="A908" s="10" t="s">
        <v>524</v>
      </c>
      <c r="B908" s="11">
        <v>1673.88</v>
      </c>
    </row>
    <row r="909" spans="1:2" x14ac:dyDescent="0.25">
      <c r="A909" s="9" t="s">
        <v>1253</v>
      </c>
      <c r="B909" s="11">
        <v>1299.2600000000002</v>
      </c>
    </row>
    <row r="910" spans="1:2" x14ac:dyDescent="0.25">
      <c r="A910" s="10" t="s">
        <v>130</v>
      </c>
      <c r="B910" s="11">
        <v>101.78</v>
      </c>
    </row>
    <row r="911" spans="1:2" x14ac:dyDescent="0.25">
      <c r="A911" s="10" t="s">
        <v>888</v>
      </c>
      <c r="B911" s="11">
        <v>112.6</v>
      </c>
    </row>
    <row r="912" spans="1:2" x14ac:dyDescent="0.25">
      <c r="A912" s="10" t="s">
        <v>509</v>
      </c>
      <c r="B912" s="11">
        <v>1084.8800000000001</v>
      </c>
    </row>
    <row r="913" spans="1:2" x14ac:dyDescent="0.25">
      <c r="A913" s="9" t="s">
        <v>1254</v>
      </c>
      <c r="B913" s="11">
        <v>233.87</v>
      </c>
    </row>
    <row r="914" spans="1:2" x14ac:dyDescent="0.25">
      <c r="A914" s="10" t="s">
        <v>818</v>
      </c>
      <c r="B914" s="11">
        <v>233.87</v>
      </c>
    </row>
    <row r="915" spans="1:2" x14ac:dyDescent="0.25">
      <c r="A915" s="9" t="s">
        <v>1255</v>
      </c>
      <c r="B915" s="11">
        <v>1318.75</v>
      </c>
    </row>
    <row r="916" spans="1:2" x14ac:dyDescent="0.25">
      <c r="A916" s="10" t="s">
        <v>624</v>
      </c>
      <c r="B916" s="11">
        <v>1318.75</v>
      </c>
    </row>
    <row r="917" spans="1:2" x14ac:dyDescent="0.25">
      <c r="A917" s="9" t="s">
        <v>1256</v>
      </c>
      <c r="B917" s="11">
        <v>186.23</v>
      </c>
    </row>
    <row r="918" spans="1:2" x14ac:dyDescent="0.25">
      <c r="A918" s="10" t="s">
        <v>323</v>
      </c>
      <c r="B918" s="11">
        <v>186.23</v>
      </c>
    </row>
    <row r="919" spans="1:2" x14ac:dyDescent="0.25">
      <c r="A919" s="9" t="s">
        <v>1257</v>
      </c>
      <c r="B919" s="11">
        <v>4469.4399999999996</v>
      </c>
    </row>
    <row r="920" spans="1:2" x14ac:dyDescent="0.25">
      <c r="A920" s="10" t="s">
        <v>568</v>
      </c>
      <c r="B920" s="11">
        <v>4469.4399999999996</v>
      </c>
    </row>
    <row r="921" spans="1:2" x14ac:dyDescent="0.25">
      <c r="A921" s="9" t="s">
        <v>1258</v>
      </c>
      <c r="B921" s="11">
        <v>3417.04</v>
      </c>
    </row>
    <row r="922" spans="1:2" x14ac:dyDescent="0.25">
      <c r="A922" s="10" t="s">
        <v>547</v>
      </c>
      <c r="B922" s="11">
        <v>3308.77</v>
      </c>
    </row>
    <row r="923" spans="1:2" x14ac:dyDescent="0.25">
      <c r="A923" s="10" t="s">
        <v>873</v>
      </c>
      <c r="B923" s="11">
        <v>10.83</v>
      </c>
    </row>
    <row r="924" spans="1:2" x14ac:dyDescent="0.25">
      <c r="A924" s="10" t="s">
        <v>109</v>
      </c>
      <c r="B924" s="11">
        <v>97.44</v>
      </c>
    </row>
    <row r="925" spans="1:2" x14ac:dyDescent="0.25">
      <c r="A925" s="9" t="s">
        <v>1259</v>
      </c>
      <c r="B925" s="11">
        <v>874.83</v>
      </c>
    </row>
    <row r="926" spans="1:2" x14ac:dyDescent="0.25">
      <c r="A926" s="10" t="s">
        <v>428</v>
      </c>
      <c r="B926" s="11">
        <v>874.83</v>
      </c>
    </row>
    <row r="927" spans="1:2" x14ac:dyDescent="0.25">
      <c r="A927" s="9" t="s">
        <v>1007</v>
      </c>
      <c r="B927" s="11">
        <v>1354544</v>
      </c>
    </row>
  </sheetData>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6"/>
  <sheetViews>
    <sheetView topLeftCell="B1" workbookViewId="0">
      <pane ySplit="1" topLeftCell="A631" activePane="bottomLeft" state="frozen"/>
      <selection pane="bottomLeft" activeCell="P1" sqref="P1"/>
    </sheetView>
  </sheetViews>
  <sheetFormatPr defaultRowHeight="15" x14ac:dyDescent="0.25"/>
  <cols>
    <col min="1" max="1" width="9.85546875" bestFit="1" customWidth="1"/>
    <col min="3" max="4" width="10.85546875" bestFit="1" customWidth="1"/>
    <col min="5" max="5" width="27.42578125" customWidth="1"/>
    <col min="6" max="6" width="10.5703125" bestFit="1" customWidth="1"/>
    <col min="7" max="7" width="67.140625" bestFit="1" customWidth="1"/>
    <col min="8" max="8" width="9" customWidth="1"/>
    <col min="9" max="9" width="7.7109375" customWidth="1"/>
    <col min="10" max="10" width="7.85546875" customWidth="1"/>
    <col min="11" max="11" width="9.85546875" customWidth="1"/>
    <col min="12" max="12" width="9.85546875" bestFit="1" customWidth="1"/>
    <col min="13" max="13" width="12.5703125" bestFit="1" customWidth="1"/>
    <col min="14" max="14" width="11.5703125" bestFit="1" customWidth="1"/>
    <col min="15" max="16" width="13.28515625" bestFit="1" customWidth="1"/>
  </cols>
  <sheetData>
    <row r="1" spans="1:16" x14ac:dyDescent="0.25">
      <c r="A1" t="s">
        <v>0</v>
      </c>
      <c r="B1" s="2" t="s">
        <v>1003</v>
      </c>
      <c r="C1" t="s">
        <v>1</v>
      </c>
      <c r="D1" t="s">
        <v>1</v>
      </c>
      <c r="E1" t="s">
        <v>2</v>
      </c>
      <c r="F1" t="s">
        <v>3</v>
      </c>
      <c r="G1" t="s">
        <v>4</v>
      </c>
      <c r="H1" t="s">
        <v>5</v>
      </c>
      <c r="I1" t="s">
        <v>6</v>
      </c>
      <c r="J1" t="s">
        <v>7</v>
      </c>
      <c r="K1" t="s">
        <v>8</v>
      </c>
      <c r="L1" t="s">
        <v>9</v>
      </c>
      <c r="M1" t="s">
        <v>10</v>
      </c>
      <c r="N1" t="s">
        <v>1004</v>
      </c>
      <c r="O1" t="s">
        <v>1005</v>
      </c>
      <c r="P1" s="3">
        <f>SUM(O2:O674)</f>
        <v>1354544</v>
      </c>
    </row>
    <row r="2" spans="1:16" x14ac:dyDescent="0.25">
      <c r="A2">
        <v>2018</v>
      </c>
      <c r="B2" t="str">
        <f t="shared" ref="B2:B65" si="0">PROPER(CONCATENATE(C2," ",E2))</f>
        <v>01109 Washtucna School District</v>
      </c>
      <c r="C2" t="str">
        <f t="shared" ref="C2:C65" si="1">TEXT(D2,"0####")</f>
        <v>01109</v>
      </c>
      <c r="D2">
        <v>1109</v>
      </c>
      <c r="E2" t="s">
        <v>548</v>
      </c>
      <c r="F2">
        <v>3075</v>
      </c>
      <c r="G2" t="s">
        <v>549</v>
      </c>
      <c r="H2" t="s">
        <v>14</v>
      </c>
      <c r="I2" t="s">
        <v>13</v>
      </c>
      <c r="J2" t="s">
        <v>13</v>
      </c>
      <c r="K2" t="s">
        <v>13</v>
      </c>
      <c r="L2" t="s">
        <v>13</v>
      </c>
      <c r="M2">
        <v>1.25</v>
      </c>
      <c r="N2" s="4">
        <f t="shared" ref="N2:N65" si="2">M2/$M$676</f>
        <v>7.9931961914018793E-6</v>
      </c>
      <c r="O2" s="5">
        <f t="shared" ref="O2:O65" si="3">ROUND(N2*$O$676,2)</f>
        <v>10.83</v>
      </c>
      <c r="P2" s="6">
        <f>P1-O676</f>
        <v>0</v>
      </c>
    </row>
    <row r="3" spans="1:16" x14ac:dyDescent="0.25">
      <c r="A3">
        <v>2018</v>
      </c>
      <c r="B3" t="str">
        <f t="shared" si="0"/>
        <v>01147 Othello School District</v>
      </c>
      <c r="C3" t="str">
        <f t="shared" si="1"/>
        <v>01147</v>
      </c>
      <c r="D3">
        <v>1147</v>
      </c>
      <c r="E3" t="s">
        <v>38</v>
      </c>
      <c r="F3">
        <v>3015</v>
      </c>
      <c r="G3" t="s">
        <v>535</v>
      </c>
      <c r="H3" t="s">
        <v>14</v>
      </c>
      <c r="I3" t="s">
        <v>13</v>
      </c>
      <c r="J3" t="s">
        <v>14</v>
      </c>
      <c r="K3" t="s">
        <v>14</v>
      </c>
      <c r="L3" t="s">
        <v>13</v>
      </c>
      <c r="M3">
        <v>282.25</v>
      </c>
      <c r="N3" s="4">
        <f t="shared" si="2"/>
        <v>1.8048637000185443E-3</v>
      </c>
      <c r="O3" s="5">
        <f t="shared" si="3"/>
        <v>2444.77</v>
      </c>
    </row>
    <row r="4" spans="1:16" x14ac:dyDescent="0.25">
      <c r="A4">
        <v>2018</v>
      </c>
      <c r="B4" t="str">
        <f t="shared" si="0"/>
        <v>01147 Othello School District</v>
      </c>
      <c r="C4" t="str">
        <f t="shared" si="1"/>
        <v>01147</v>
      </c>
      <c r="D4">
        <v>1147</v>
      </c>
      <c r="E4" t="s">
        <v>38</v>
      </c>
      <c r="F4">
        <v>5367</v>
      </c>
      <c r="G4" t="s">
        <v>39</v>
      </c>
      <c r="H4" t="s">
        <v>13</v>
      </c>
      <c r="I4" t="s">
        <v>13</v>
      </c>
      <c r="J4" t="s">
        <v>14</v>
      </c>
      <c r="K4" t="s">
        <v>14</v>
      </c>
      <c r="L4" t="s">
        <v>13</v>
      </c>
      <c r="M4">
        <v>2</v>
      </c>
      <c r="N4" s="4">
        <f t="shared" si="2"/>
        <v>1.2789113906243006E-5</v>
      </c>
      <c r="O4" s="5">
        <f t="shared" si="3"/>
        <v>17.32</v>
      </c>
    </row>
    <row r="5" spans="1:16" x14ac:dyDescent="0.25">
      <c r="A5">
        <v>2018</v>
      </c>
      <c r="B5" t="str">
        <f t="shared" si="0"/>
        <v>01158 Lind School District</v>
      </c>
      <c r="C5" t="str">
        <f t="shared" si="1"/>
        <v>01158</v>
      </c>
      <c r="D5">
        <v>1158</v>
      </c>
      <c r="E5" t="s">
        <v>510</v>
      </c>
      <c r="F5">
        <v>2903</v>
      </c>
      <c r="G5" t="s">
        <v>511</v>
      </c>
      <c r="H5" t="s">
        <v>13</v>
      </c>
      <c r="I5" t="s">
        <v>13</v>
      </c>
      <c r="J5" t="s">
        <v>13</v>
      </c>
      <c r="K5" t="s">
        <v>14</v>
      </c>
      <c r="L5" t="s">
        <v>13</v>
      </c>
      <c r="M5">
        <v>1.25</v>
      </c>
      <c r="N5" s="4">
        <f t="shared" si="2"/>
        <v>7.9931961914018793E-6</v>
      </c>
      <c r="O5" s="5">
        <f t="shared" si="3"/>
        <v>10.83</v>
      </c>
    </row>
    <row r="6" spans="1:16" x14ac:dyDescent="0.25">
      <c r="A6">
        <v>2018</v>
      </c>
      <c r="B6" t="str">
        <f t="shared" si="0"/>
        <v>01160 Ritzville School District</v>
      </c>
      <c r="C6" t="str">
        <f t="shared" si="1"/>
        <v>01160</v>
      </c>
      <c r="D6">
        <v>1160</v>
      </c>
      <c r="E6" t="s">
        <v>297</v>
      </c>
      <c r="F6">
        <v>2132</v>
      </c>
      <c r="G6" t="s">
        <v>298</v>
      </c>
      <c r="H6" t="s">
        <v>14</v>
      </c>
      <c r="I6" t="s">
        <v>13</v>
      </c>
      <c r="J6" t="s">
        <v>13</v>
      </c>
      <c r="K6" t="s">
        <v>14</v>
      </c>
      <c r="L6" t="s">
        <v>13</v>
      </c>
      <c r="M6">
        <v>8.5</v>
      </c>
      <c r="N6" s="4">
        <f t="shared" si="2"/>
        <v>5.4353734101532776E-5</v>
      </c>
      <c r="O6" s="5">
        <f t="shared" si="3"/>
        <v>73.62</v>
      </c>
    </row>
    <row r="7" spans="1:16" x14ac:dyDescent="0.25">
      <c r="A7">
        <v>2018</v>
      </c>
      <c r="B7" t="str">
        <f t="shared" si="0"/>
        <v>02250 Clarkston School District</v>
      </c>
      <c r="C7" t="str">
        <f t="shared" si="1"/>
        <v>02250</v>
      </c>
      <c r="D7">
        <v>2250</v>
      </c>
      <c r="E7" t="s">
        <v>154</v>
      </c>
      <c r="F7">
        <v>2299</v>
      </c>
      <c r="G7" t="s">
        <v>341</v>
      </c>
      <c r="H7" t="s">
        <v>14</v>
      </c>
      <c r="I7" t="s">
        <v>13</v>
      </c>
      <c r="J7" t="s">
        <v>13</v>
      </c>
      <c r="K7" t="s">
        <v>14</v>
      </c>
      <c r="L7" t="s">
        <v>13</v>
      </c>
      <c r="M7">
        <v>264.75</v>
      </c>
      <c r="N7" s="4">
        <f t="shared" si="2"/>
        <v>1.6929589533389178E-3</v>
      </c>
      <c r="O7" s="5">
        <f t="shared" si="3"/>
        <v>2293.19</v>
      </c>
    </row>
    <row r="8" spans="1:16" x14ac:dyDescent="0.25">
      <c r="A8">
        <v>2018</v>
      </c>
      <c r="B8" t="str">
        <f t="shared" si="0"/>
        <v>02250 Clarkston School District</v>
      </c>
      <c r="C8" t="str">
        <f t="shared" si="1"/>
        <v>02250</v>
      </c>
      <c r="D8">
        <v>2250</v>
      </c>
      <c r="E8" t="s">
        <v>154</v>
      </c>
      <c r="F8">
        <v>1617</v>
      </c>
      <c r="G8" t="s">
        <v>155</v>
      </c>
      <c r="H8" t="s">
        <v>14</v>
      </c>
      <c r="I8" t="s">
        <v>13</v>
      </c>
      <c r="J8" t="s">
        <v>13</v>
      </c>
      <c r="K8" t="s">
        <v>14</v>
      </c>
      <c r="L8" t="s">
        <v>13</v>
      </c>
      <c r="M8">
        <v>4.75</v>
      </c>
      <c r="N8" s="4">
        <f t="shared" si="2"/>
        <v>3.0374145527327138E-5</v>
      </c>
      <c r="O8" s="5">
        <f t="shared" si="3"/>
        <v>41.14</v>
      </c>
    </row>
    <row r="9" spans="1:16" x14ac:dyDescent="0.25">
      <c r="A9">
        <v>2018</v>
      </c>
      <c r="B9" t="str">
        <f t="shared" si="0"/>
        <v>02420 Asotin-Anatone School District</v>
      </c>
      <c r="C9" t="str">
        <f t="shared" si="1"/>
        <v>02420</v>
      </c>
      <c r="D9">
        <v>2420</v>
      </c>
      <c r="E9" t="s">
        <v>391</v>
      </c>
      <c r="F9">
        <v>2434</v>
      </c>
      <c r="G9" t="s">
        <v>392</v>
      </c>
      <c r="H9" t="s">
        <v>13</v>
      </c>
      <c r="I9" t="s">
        <v>13</v>
      </c>
      <c r="J9" t="s">
        <v>13</v>
      </c>
      <c r="K9" t="s">
        <v>14</v>
      </c>
      <c r="L9" t="s">
        <v>13</v>
      </c>
      <c r="M9">
        <v>35</v>
      </c>
      <c r="N9" s="4">
        <f t="shared" si="2"/>
        <v>2.2380949335925259E-4</v>
      </c>
      <c r="O9" s="5">
        <f t="shared" si="3"/>
        <v>303.16000000000003</v>
      </c>
    </row>
    <row r="10" spans="1:16" x14ac:dyDescent="0.25">
      <c r="A10">
        <v>2018</v>
      </c>
      <c r="B10" t="str">
        <f t="shared" si="0"/>
        <v>03017 Kennewick School District</v>
      </c>
      <c r="C10" t="str">
        <f t="shared" si="1"/>
        <v>03017</v>
      </c>
      <c r="D10">
        <v>3017</v>
      </c>
      <c r="E10" t="s">
        <v>245</v>
      </c>
      <c r="F10">
        <v>4484</v>
      </c>
      <c r="G10" t="s">
        <v>805</v>
      </c>
      <c r="H10" t="s">
        <v>14</v>
      </c>
      <c r="I10" t="s">
        <v>13</v>
      </c>
      <c r="J10" t="s">
        <v>13</v>
      </c>
      <c r="K10" t="s">
        <v>14</v>
      </c>
      <c r="L10" t="s">
        <v>13</v>
      </c>
      <c r="M10">
        <v>626.5</v>
      </c>
      <c r="N10" s="4">
        <f t="shared" si="2"/>
        <v>4.0061899311306217E-3</v>
      </c>
      <c r="O10" s="5">
        <f t="shared" si="3"/>
        <v>5426.56</v>
      </c>
    </row>
    <row r="11" spans="1:16" x14ac:dyDescent="0.25">
      <c r="A11">
        <v>2018</v>
      </c>
      <c r="B11" t="str">
        <f t="shared" si="0"/>
        <v>03017 Kennewick School District</v>
      </c>
      <c r="C11" t="str">
        <f t="shared" si="1"/>
        <v>03017</v>
      </c>
      <c r="D11">
        <v>3017</v>
      </c>
      <c r="E11" t="s">
        <v>245</v>
      </c>
      <c r="F11">
        <v>4118</v>
      </c>
      <c r="G11" t="s">
        <v>751</v>
      </c>
      <c r="H11" t="s">
        <v>14</v>
      </c>
      <c r="I11" t="s">
        <v>14</v>
      </c>
      <c r="J11" t="s">
        <v>13</v>
      </c>
      <c r="K11" t="s">
        <v>14</v>
      </c>
      <c r="L11" t="s">
        <v>13</v>
      </c>
      <c r="M11">
        <v>562</v>
      </c>
      <c r="N11" s="4">
        <f t="shared" si="2"/>
        <v>3.5937410076542849E-3</v>
      </c>
      <c r="O11" s="5">
        <f t="shared" si="3"/>
        <v>4867.88</v>
      </c>
    </row>
    <row r="12" spans="1:16" x14ac:dyDescent="0.25">
      <c r="A12">
        <v>2018</v>
      </c>
      <c r="B12" t="str">
        <f t="shared" si="0"/>
        <v>03017 Kennewick School District</v>
      </c>
      <c r="C12" t="str">
        <f t="shared" si="1"/>
        <v>03017</v>
      </c>
      <c r="D12">
        <v>3017</v>
      </c>
      <c r="E12" t="s">
        <v>245</v>
      </c>
      <c r="F12">
        <v>3731</v>
      </c>
      <c r="G12" t="s">
        <v>704</v>
      </c>
      <c r="H12" t="s">
        <v>14</v>
      </c>
      <c r="I12" t="s">
        <v>13</v>
      </c>
      <c r="J12" t="s">
        <v>13</v>
      </c>
      <c r="K12" t="s">
        <v>14</v>
      </c>
      <c r="L12" t="s">
        <v>13</v>
      </c>
      <c r="M12">
        <v>557.75</v>
      </c>
      <c r="N12" s="4">
        <f t="shared" si="2"/>
        <v>3.5665641406035183E-3</v>
      </c>
      <c r="O12" s="5">
        <f t="shared" si="3"/>
        <v>4831.07</v>
      </c>
    </row>
    <row r="13" spans="1:16" x14ac:dyDescent="0.25">
      <c r="A13">
        <v>2018</v>
      </c>
      <c r="B13" t="str">
        <f t="shared" si="0"/>
        <v>03017 Kennewick School District</v>
      </c>
      <c r="C13" t="str">
        <f t="shared" si="1"/>
        <v>03017</v>
      </c>
      <c r="D13">
        <v>3017</v>
      </c>
      <c r="E13" t="s">
        <v>245</v>
      </c>
      <c r="F13">
        <v>2826</v>
      </c>
      <c r="G13" t="s">
        <v>490</v>
      </c>
      <c r="H13" t="s">
        <v>14</v>
      </c>
      <c r="I13" t="s">
        <v>14</v>
      </c>
      <c r="J13" t="s">
        <v>13</v>
      </c>
      <c r="K13" t="s">
        <v>14</v>
      </c>
      <c r="L13" t="s">
        <v>13</v>
      </c>
      <c r="M13">
        <v>493.25</v>
      </c>
      <c r="N13" s="4">
        <f t="shared" si="2"/>
        <v>3.1541152171271816E-3</v>
      </c>
      <c r="O13" s="5">
        <f t="shared" si="3"/>
        <v>4272.3900000000003</v>
      </c>
    </row>
    <row r="14" spans="1:16" x14ac:dyDescent="0.25">
      <c r="A14">
        <v>2018</v>
      </c>
      <c r="B14" t="str">
        <f t="shared" si="0"/>
        <v>03017 Kennewick School District</v>
      </c>
      <c r="C14" t="str">
        <f t="shared" si="1"/>
        <v>03017</v>
      </c>
      <c r="D14">
        <v>3017</v>
      </c>
      <c r="E14" t="s">
        <v>245</v>
      </c>
      <c r="F14">
        <v>1884</v>
      </c>
      <c r="G14" t="s">
        <v>246</v>
      </c>
      <c r="H14" t="s">
        <v>13</v>
      </c>
      <c r="I14" t="s">
        <v>14</v>
      </c>
      <c r="J14" t="s">
        <v>13</v>
      </c>
      <c r="K14" t="s">
        <v>14</v>
      </c>
      <c r="L14" t="s">
        <v>13</v>
      </c>
      <c r="M14">
        <v>17</v>
      </c>
      <c r="N14" s="4">
        <f t="shared" si="2"/>
        <v>1.0870746820306555E-4</v>
      </c>
      <c r="O14" s="5">
        <f t="shared" si="3"/>
        <v>147.25</v>
      </c>
    </row>
    <row r="15" spans="1:16" x14ac:dyDescent="0.25">
      <c r="A15">
        <v>2018</v>
      </c>
      <c r="B15" t="str">
        <f t="shared" si="0"/>
        <v>03017 Kennewick School District</v>
      </c>
      <c r="C15" t="str">
        <f t="shared" si="1"/>
        <v>03017</v>
      </c>
      <c r="D15">
        <v>3017</v>
      </c>
      <c r="E15" t="s">
        <v>245</v>
      </c>
      <c r="F15">
        <v>1941</v>
      </c>
      <c r="G15" t="s">
        <v>268</v>
      </c>
      <c r="H15" t="s">
        <v>14</v>
      </c>
      <c r="I15" t="s">
        <v>13</v>
      </c>
      <c r="J15" t="s">
        <v>13</v>
      </c>
      <c r="K15" t="s">
        <v>14</v>
      </c>
      <c r="L15" t="s">
        <v>13</v>
      </c>
      <c r="M15">
        <v>8.25</v>
      </c>
      <c r="N15" s="4">
        <f t="shared" si="2"/>
        <v>5.2755094863252398E-5</v>
      </c>
      <c r="O15" s="5">
        <f t="shared" si="3"/>
        <v>71.459999999999994</v>
      </c>
    </row>
    <row r="16" spans="1:16" x14ac:dyDescent="0.25">
      <c r="A16">
        <v>2018</v>
      </c>
      <c r="B16" t="str">
        <f t="shared" si="0"/>
        <v>03017 Kennewick School District</v>
      </c>
      <c r="C16" t="str">
        <f t="shared" si="1"/>
        <v>03017</v>
      </c>
      <c r="D16">
        <v>3017</v>
      </c>
      <c r="E16" t="s">
        <v>245</v>
      </c>
      <c r="F16">
        <v>4007</v>
      </c>
      <c r="G16" t="s">
        <v>737</v>
      </c>
      <c r="H16" t="s">
        <v>13</v>
      </c>
      <c r="I16" t="s">
        <v>13</v>
      </c>
      <c r="J16" t="s">
        <v>13</v>
      </c>
      <c r="K16" t="s">
        <v>14</v>
      </c>
      <c r="L16" t="s">
        <v>13</v>
      </c>
      <c r="M16">
        <v>4.75</v>
      </c>
      <c r="N16" s="4">
        <f t="shared" si="2"/>
        <v>3.0374145527327138E-5</v>
      </c>
      <c r="O16" s="5">
        <f t="shared" si="3"/>
        <v>41.14</v>
      </c>
    </row>
    <row r="17" spans="1:15" x14ac:dyDescent="0.25">
      <c r="A17">
        <v>2018</v>
      </c>
      <c r="B17" t="str">
        <f t="shared" si="0"/>
        <v>03017 Kennewick School District</v>
      </c>
      <c r="C17" t="str">
        <f t="shared" si="1"/>
        <v>03017</v>
      </c>
      <c r="D17">
        <v>3017</v>
      </c>
      <c r="E17" t="s">
        <v>245</v>
      </c>
      <c r="F17">
        <v>5106</v>
      </c>
      <c r="G17" t="s">
        <v>846</v>
      </c>
      <c r="H17" t="s">
        <v>13</v>
      </c>
      <c r="I17" t="s">
        <v>13</v>
      </c>
      <c r="J17" t="s">
        <v>13</v>
      </c>
      <c r="K17" t="s">
        <v>14</v>
      </c>
      <c r="L17" t="s">
        <v>13</v>
      </c>
      <c r="M17">
        <v>2.25</v>
      </c>
      <c r="N17" s="4">
        <f t="shared" si="2"/>
        <v>1.4387753144523382E-5</v>
      </c>
      <c r="O17" s="5">
        <f t="shared" si="3"/>
        <v>19.489999999999998</v>
      </c>
    </row>
    <row r="18" spans="1:15" x14ac:dyDescent="0.25">
      <c r="A18">
        <v>2018</v>
      </c>
      <c r="B18" t="str">
        <f t="shared" si="0"/>
        <v>03052 Kiona-Benton City School District</v>
      </c>
      <c r="C18" t="str">
        <f t="shared" si="1"/>
        <v>03052</v>
      </c>
      <c r="D18">
        <v>3052</v>
      </c>
      <c r="E18" t="s">
        <v>512</v>
      </c>
      <c r="F18">
        <v>2904</v>
      </c>
      <c r="G18" t="s">
        <v>513</v>
      </c>
      <c r="H18" t="s">
        <v>13</v>
      </c>
      <c r="I18" t="s">
        <v>13</v>
      </c>
      <c r="J18" t="s">
        <v>13</v>
      </c>
      <c r="K18" t="s">
        <v>14</v>
      </c>
      <c r="L18" t="s">
        <v>13</v>
      </c>
      <c r="M18">
        <v>125</v>
      </c>
      <c r="N18" s="4">
        <f t="shared" si="2"/>
        <v>7.9931961914018784E-4</v>
      </c>
      <c r="O18" s="5">
        <f t="shared" si="3"/>
        <v>1082.71</v>
      </c>
    </row>
    <row r="19" spans="1:15" x14ac:dyDescent="0.25">
      <c r="A19">
        <v>2018</v>
      </c>
      <c r="B19" t="str">
        <f t="shared" si="0"/>
        <v>03053 Finley School District</v>
      </c>
      <c r="C19" t="str">
        <f t="shared" si="1"/>
        <v>03053</v>
      </c>
      <c r="D19">
        <v>3053</v>
      </c>
      <c r="E19" t="s">
        <v>360</v>
      </c>
      <c r="F19">
        <v>2367</v>
      </c>
      <c r="G19" t="s">
        <v>361</v>
      </c>
      <c r="H19" t="s">
        <v>14</v>
      </c>
      <c r="I19" t="s">
        <v>13</v>
      </c>
      <c r="J19" t="s">
        <v>13</v>
      </c>
      <c r="K19" t="s">
        <v>14</v>
      </c>
      <c r="L19" t="s">
        <v>13</v>
      </c>
      <c r="M19">
        <v>146.25</v>
      </c>
      <c r="N19" s="4">
        <f t="shared" si="2"/>
        <v>9.3520395439401977E-4</v>
      </c>
      <c r="O19" s="5">
        <f t="shared" si="3"/>
        <v>1266.77</v>
      </c>
    </row>
    <row r="20" spans="1:15" x14ac:dyDescent="0.25">
      <c r="A20">
        <v>2018</v>
      </c>
      <c r="B20" t="str">
        <f t="shared" si="0"/>
        <v>03116 Prosser School District</v>
      </c>
      <c r="C20" t="str">
        <f t="shared" si="1"/>
        <v>03116</v>
      </c>
      <c r="D20">
        <v>3116</v>
      </c>
      <c r="E20" t="s">
        <v>418</v>
      </c>
      <c r="F20">
        <v>2508</v>
      </c>
      <c r="G20" t="s">
        <v>419</v>
      </c>
      <c r="H20" t="s">
        <v>14</v>
      </c>
      <c r="I20" t="s">
        <v>13</v>
      </c>
      <c r="J20" t="s">
        <v>13</v>
      </c>
      <c r="K20" t="s">
        <v>14</v>
      </c>
      <c r="L20" t="s">
        <v>13</v>
      </c>
      <c r="M20">
        <v>104.25</v>
      </c>
      <c r="N20" s="4">
        <f t="shared" si="2"/>
        <v>6.6663256236291666E-4</v>
      </c>
      <c r="O20" s="5">
        <f t="shared" si="3"/>
        <v>902.98</v>
      </c>
    </row>
    <row r="21" spans="1:15" x14ac:dyDescent="0.25">
      <c r="A21">
        <v>2018</v>
      </c>
      <c r="B21" t="str">
        <f t="shared" si="0"/>
        <v>03400 Richland School District</v>
      </c>
      <c r="C21" t="str">
        <f t="shared" si="1"/>
        <v>03400</v>
      </c>
      <c r="D21">
        <v>3400</v>
      </c>
      <c r="E21" t="s">
        <v>667</v>
      </c>
      <c r="F21">
        <v>3833</v>
      </c>
      <c r="G21" t="s">
        <v>717</v>
      </c>
      <c r="H21" t="s">
        <v>14</v>
      </c>
      <c r="I21" t="s">
        <v>13</v>
      </c>
      <c r="J21" t="s">
        <v>13</v>
      </c>
      <c r="K21" t="s">
        <v>14</v>
      </c>
      <c r="L21" t="s">
        <v>13</v>
      </c>
      <c r="M21">
        <v>963.75</v>
      </c>
      <c r="N21" s="4">
        <f t="shared" si="2"/>
        <v>6.1627542635708486E-3</v>
      </c>
      <c r="O21" s="5">
        <f t="shared" si="3"/>
        <v>8347.7199999999993</v>
      </c>
    </row>
    <row r="22" spans="1:15" x14ac:dyDescent="0.25">
      <c r="A22">
        <v>2018</v>
      </c>
      <c r="B22" t="str">
        <f t="shared" si="0"/>
        <v>03400 Richland School District</v>
      </c>
      <c r="C22" t="str">
        <f t="shared" si="1"/>
        <v>03400</v>
      </c>
      <c r="D22">
        <v>3400</v>
      </c>
      <c r="E22" t="s">
        <v>667</v>
      </c>
      <c r="F22">
        <v>3511</v>
      </c>
      <c r="G22" t="s">
        <v>668</v>
      </c>
      <c r="H22" t="s">
        <v>14</v>
      </c>
      <c r="I22" t="s">
        <v>13</v>
      </c>
      <c r="J22" t="s">
        <v>13</v>
      </c>
      <c r="K22" t="s">
        <v>14</v>
      </c>
      <c r="L22" t="s">
        <v>13</v>
      </c>
      <c r="M22">
        <v>808.75</v>
      </c>
      <c r="N22" s="4">
        <f t="shared" si="2"/>
        <v>5.1715979358370155E-3</v>
      </c>
      <c r="O22" s="5">
        <f t="shared" si="3"/>
        <v>7005.16</v>
      </c>
    </row>
    <row r="23" spans="1:15" x14ac:dyDescent="0.25">
      <c r="A23">
        <v>2018</v>
      </c>
      <c r="B23" t="str">
        <f t="shared" si="0"/>
        <v>03400 Richland School District</v>
      </c>
      <c r="C23" t="str">
        <f t="shared" si="1"/>
        <v>03400</v>
      </c>
      <c r="D23">
        <v>3400</v>
      </c>
      <c r="E23" t="s">
        <v>667</v>
      </c>
      <c r="F23">
        <v>4295</v>
      </c>
      <c r="G23" t="s">
        <v>785</v>
      </c>
      <c r="H23" t="s">
        <v>13</v>
      </c>
      <c r="I23" t="s">
        <v>13</v>
      </c>
      <c r="J23" t="s">
        <v>13</v>
      </c>
      <c r="K23" t="s">
        <v>14</v>
      </c>
      <c r="L23" t="s">
        <v>13</v>
      </c>
      <c r="M23">
        <v>101</v>
      </c>
      <c r="N23" s="4">
        <f t="shared" si="2"/>
        <v>6.4585025226527183E-4</v>
      </c>
      <c r="O23" s="5">
        <f t="shared" si="3"/>
        <v>874.83</v>
      </c>
    </row>
    <row r="24" spans="1:15" x14ac:dyDescent="0.25">
      <c r="A24">
        <v>2018</v>
      </c>
      <c r="B24" t="str">
        <f t="shared" si="0"/>
        <v>03400 Richland School District</v>
      </c>
      <c r="C24" t="str">
        <f t="shared" si="1"/>
        <v>03400</v>
      </c>
      <c r="D24">
        <v>3400</v>
      </c>
      <c r="E24" t="s">
        <v>667</v>
      </c>
      <c r="F24">
        <v>5165</v>
      </c>
      <c r="G24" t="s">
        <v>858</v>
      </c>
      <c r="H24" t="s">
        <v>14</v>
      </c>
      <c r="I24" t="s">
        <v>13</v>
      </c>
      <c r="J24" t="s">
        <v>13</v>
      </c>
      <c r="K24" t="s">
        <v>14</v>
      </c>
      <c r="L24" t="s">
        <v>13</v>
      </c>
      <c r="M24">
        <v>18.25</v>
      </c>
      <c r="N24" s="4">
        <f t="shared" si="2"/>
        <v>1.1670066439446742E-4</v>
      </c>
      <c r="O24" s="5">
        <f t="shared" si="3"/>
        <v>158.08000000000001</v>
      </c>
    </row>
    <row r="25" spans="1:15" x14ac:dyDescent="0.25">
      <c r="A25">
        <v>2018</v>
      </c>
      <c r="B25" t="str">
        <f t="shared" si="0"/>
        <v>04019 Manson School District</v>
      </c>
      <c r="C25" t="str">
        <f t="shared" si="1"/>
        <v>04019</v>
      </c>
      <c r="D25">
        <v>4019</v>
      </c>
      <c r="E25" t="s">
        <v>452</v>
      </c>
      <c r="F25">
        <v>2623</v>
      </c>
      <c r="G25" t="s">
        <v>453</v>
      </c>
      <c r="H25" t="s">
        <v>14</v>
      </c>
      <c r="I25" t="s">
        <v>13</v>
      </c>
      <c r="J25" t="s">
        <v>13</v>
      </c>
      <c r="K25" t="s">
        <v>14</v>
      </c>
      <c r="L25" t="s">
        <v>13</v>
      </c>
      <c r="M25">
        <v>50.75</v>
      </c>
      <c r="N25" s="4">
        <f t="shared" si="2"/>
        <v>3.2452376537091629E-4</v>
      </c>
      <c r="O25" s="5">
        <f t="shared" si="3"/>
        <v>439.58</v>
      </c>
    </row>
    <row r="26" spans="1:15" x14ac:dyDescent="0.25">
      <c r="A26">
        <v>2018</v>
      </c>
      <c r="B26" t="str">
        <f t="shared" si="0"/>
        <v>04129 Lake Chelan School District</v>
      </c>
      <c r="C26" t="str">
        <f t="shared" si="1"/>
        <v>04129</v>
      </c>
      <c r="D26">
        <v>4129</v>
      </c>
      <c r="E26" t="s">
        <v>774</v>
      </c>
      <c r="F26">
        <v>4260</v>
      </c>
      <c r="G26" t="s">
        <v>775</v>
      </c>
      <c r="H26" t="s">
        <v>14</v>
      </c>
      <c r="I26" t="s">
        <v>13</v>
      </c>
      <c r="J26" t="s">
        <v>13</v>
      </c>
      <c r="K26" t="s">
        <v>14</v>
      </c>
      <c r="L26" t="s">
        <v>13</v>
      </c>
      <c r="M26">
        <v>125.75</v>
      </c>
      <c r="N26" s="4">
        <f t="shared" si="2"/>
        <v>8.0411553685502896E-4</v>
      </c>
      <c r="O26" s="5">
        <f t="shared" si="3"/>
        <v>1089.21</v>
      </c>
    </row>
    <row r="27" spans="1:15" x14ac:dyDescent="0.25">
      <c r="A27">
        <v>2018</v>
      </c>
      <c r="B27" t="str">
        <f t="shared" si="0"/>
        <v>04222 Cashmere School District</v>
      </c>
      <c r="C27" t="str">
        <f t="shared" si="1"/>
        <v>04222</v>
      </c>
      <c r="D27">
        <v>4222</v>
      </c>
      <c r="E27" t="s">
        <v>605</v>
      </c>
      <c r="F27">
        <v>3268</v>
      </c>
      <c r="G27" t="s">
        <v>606</v>
      </c>
      <c r="H27" t="s">
        <v>13</v>
      </c>
      <c r="I27" t="s">
        <v>13</v>
      </c>
      <c r="J27" t="s">
        <v>13</v>
      </c>
      <c r="K27" t="s">
        <v>14</v>
      </c>
      <c r="L27" t="s">
        <v>13</v>
      </c>
      <c r="M27">
        <v>281.5</v>
      </c>
      <c r="N27" s="4">
        <f t="shared" si="2"/>
        <v>1.8000677823037032E-3</v>
      </c>
      <c r="O27" s="5">
        <f t="shared" si="3"/>
        <v>2438.27</v>
      </c>
    </row>
    <row r="28" spans="1:15" x14ac:dyDescent="0.25">
      <c r="A28">
        <v>2018</v>
      </c>
      <c r="B28" t="str">
        <f t="shared" si="0"/>
        <v>04228 Cascade School District</v>
      </c>
      <c r="C28" t="str">
        <f t="shared" si="1"/>
        <v>04228</v>
      </c>
      <c r="D28">
        <v>4228</v>
      </c>
      <c r="E28" t="s">
        <v>678</v>
      </c>
      <c r="F28">
        <v>3564</v>
      </c>
      <c r="G28" t="s">
        <v>643</v>
      </c>
      <c r="H28" t="s">
        <v>14</v>
      </c>
      <c r="I28" t="s">
        <v>13</v>
      </c>
      <c r="J28" t="s">
        <v>13</v>
      </c>
      <c r="K28" t="s">
        <v>14</v>
      </c>
      <c r="L28" t="s">
        <v>13</v>
      </c>
      <c r="M28">
        <v>354</v>
      </c>
      <c r="N28" s="4">
        <f t="shared" si="2"/>
        <v>2.2636731614050121E-3</v>
      </c>
      <c r="O28" s="5">
        <f t="shared" si="3"/>
        <v>3066.24</v>
      </c>
    </row>
    <row r="29" spans="1:15" x14ac:dyDescent="0.25">
      <c r="A29">
        <v>2018</v>
      </c>
      <c r="B29" t="str">
        <f t="shared" si="0"/>
        <v>04246 Wenatchee School District</v>
      </c>
      <c r="C29" t="str">
        <f t="shared" si="1"/>
        <v>04246</v>
      </c>
      <c r="D29">
        <v>4246</v>
      </c>
      <c r="E29" t="s">
        <v>151</v>
      </c>
      <c r="F29">
        <v>2134</v>
      </c>
      <c r="G29" t="s">
        <v>299</v>
      </c>
      <c r="H29" t="s">
        <v>14</v>
      </c>
      <c r="I29" t="s">
        <v>13</v>
      </c>
      <c r="J29" t="s">
        <v>13</v>
      </c>
      <c r="K29" t="s">
        <v>14</v>
      </c>
      <c r="L29" t="s">
        <v>13</v>
      </c>
      <c r="M29">
        <v>868</v>
      </c>
      <c r="N29" s="4">
        <f t="shared" si="2"/>
        <v>5.5504754353094647E-3</v>
      </c>
      <c r="O29" s="5">
        <f t="shared" si="3"/>
        <v>7518.36</v>
      </c>
    </row>
    <row r="30" spans="1:15" x14ac:dyDescent="0.25">
      <c r="A30">
        <v>2018</v>
      </c>
      <c r="B30" t="str">
        <f t="shared" si="0"/>
        <v>04246 Wenatchee School District</v>
      </c>
      <c r="C30" t="str">
        <f t="shared" si="1"/>
        <v>04246</v>
      </c>
      <c r="D30">
        <v>4246</v>
      </c>
      <c r="E30" t="s">
        <v>151</v>
      </c>
      <c r="F30">
        <v>4105</v>
      </c>
      <c r="G30" t="s">
        <v>748</v>
      </c>
      <c r="H30" t="s">
        <v>13</v>
      </c>
      <c r="I30" t="s">
        <v>13</v>
      </c>
      <c r="J30" t="s">
        <v>13</v>
      </c>
      <c r="K30" t="s">
        <v>14</v>
      </c>
      <c r="L30" t="s">
        <v>13</v>
      </c>
      <c r="M30">
        <v>51.5</v>
      </c>
      <c r="N30" s="4">
        <f t="shared" si="2"/>
        <v>3.293196830857574E-4</v>
      </c>
      <c r="O30" s="5">
        <f t="shared" si="3"/>
        <v>446.08</v>
      </c>
    </row>
    <row r="31" spans="1:15" x14ac:dyDescent="0.25">
      <c r="A31">
        <v>2018</v>
      </c>
      <c r="B31" t="str">
        <f t="shared" si="0"/>
        <v>04246 Wenatchee School District</v>
      </c>
      <c r="C31" t="str">
        <f t="shared" si="1"/>
        <v>04246</v>
      </c>
      <c r="D31">
        <v>4246</v>
      </c>
      <c r="E31" t="s">
        <v>151</v>
      </c>
      <c r="F31">
        <v>1613</v>
      </c>
      <c r="G31" t="s">
        <v>153</v>
      </c>
      <c r="H31" t="s">
        <v>13</v>
      </c>
      <c r="I31" t="s">
        <v>13</v>
      </c>
      <c r="J31" t="s">
        <v>13</v>
      </c>
      <c r="K31" t="s">
        <v>14</v>
      </c>
      <c r="L31" t="s">
        <v>13</v>
      </c>
      <c r="M31">
        <v>25</v>
      </c>
      <c r="N31" s="4">
        <f t="shared" si="2"/>
        <v>1.5986392382803759E-4</v>
      </c>
      <c r="O31" s="5">
        <f t="shared" si="3"/>
        <v>216.54</v>
      </c>
    </row>
    <row r="32" spans="1:15" x14ac:dyDescent="0.25">
      <c r="A32">
        <v>2018</v>
      </c>
      <c r="B32" t="str">
        <f t="shared" si="0"/>
        <v>04246 Wenatchee School District</v>
      </c>
      <c r="C32" t="str">
        <f t="shared" si="1"/>
        <v>04246</v>
      </c>
      <c r="D32">
        <v>4246</v>
      </c>
      <c r="E32" t="s">
        <v>151</v>
      </c>
      <c r="F32">
        <v>1802</v>
      </c>
      <c r="G32" t="s">
        <v>221</v>
      </c>
      <c r="H32" t="s">
        <v>13</v>
      </c>
      <c r="I32" t="s">
        <v>13</v>
      </c>
      <c r="J32" t="s">
        <v>13</v>
      </c>
      <c r="K32" t="s">
        <v>14</v>
      </c>
      <c r="L32" t="s">
        <v>13</v>
      </c>
      <c r="M32">
        <v>4.25</v>
      </c>
      <c r="N32" s="4">
        <f t="shared" si="2"/>
        <v>2.7176867050766388E-5</v>
      </c>
      <c r="O32" s="5">
        <f t="shared" si="3"/>
        <v>36.81</v>
      </c>
    </row>
    <row r="33" spans="1:15" x14ac:dyDescent="0.25">
      <c r="A33">
        <v>2018</v>
      </c>
      <c r="B33" t="str">
        <f t="shared" si="0"/>
        <v>04246 Wenatchee School District</v>
      </c>
      <c r="C33" t="str">
        <f t="shared" si="1"/>
        <v>04246</v>
      </c>
      <c r="D33">
        <v>4246</v>
      </c>
      <c r="E33" t="s">
        <v>151</v>
      </c>
      <c r="F33">
        <v>1742</v>
      </c>
      <c r="G33" t="s">
        <v>196</v>
      </c>
      <c r="H33" t="s">
        <v>13</v>
      </c>
      <c r="I33" t="s">
        <v>13</v>
      </c>
      <c r="J33" t="s">
        <v>13</v>
      </c>
      <c r="K33" t="s">
        <v>14</v>
      </c>
      <c r="L33" t="s">
        <v>13</v>
      </c>
      <c r="M33">
        <v>2.25</v>
      </c>
      <c r="N33" s="4">
        <f t="shared" si="2"/>
        <v>1.4387753144523382E-5</v>
      </c>
      <c r="O33" s="5">
        <f t="shared" si="3"/>
        <v>19.489999999999998</v>
      </c>
    </row>
    <row r="34" spans="1:15" x14ac:dyDescent="0.25">
      <c r="A34">
        <v>2018</v>
      </c>
      <c r="B34" t="str">
        <f t="shared" si="0"/>
        <v>04246 Wenatchee School District</v>
      </c>
      <c r="C34" t="str">
        <f t="shared" si="1"/>
        <v>04246</v>
      </c>
      <c r="D34">
        <v>4246</v>
      </c>
      <c r="E34" t="s">
        <v>151</v>
      </c>
      <c r="F34">
        <v>3210</v>
      </c>
      <c r="G34" t="s">
        <v>590</v>
      </c>
      <c r="H34" t="s">
        <v>13</v>
      </c>
      <c r="I34" t="s">
        <v>13</v>
      </c>
      <c r="J34" t="s">
        <v>13</v>
      </c>
      <c r="K34" t="s">
        <v>14</v>
      </c>
      <c r="L34" t="s">
        <v>13</v>
      </c>
      <c r="M34">
        <v>1.25</v>
      </c>
      <c r="N34" s="4">
        <f t="shared" si="2"/>
        <v>7.9931961914018793E-6</v>
      </c>
      <c r="O34" s="5">
        <f t="shared" si="3"/>
        <v>10.83</v>
      </c>
    </row>
    <row r="35" spans="1:15" x14ac:dyDescent="0.25">
      <c r="A35">
        <v>2018</v>
      </c>
      <c r="B35" t="str">
        <f t="shared" si="0"/>
        <v>04246 Wenatchee School District</v>
      </c>
      <c r="C35" t="str">
        <f t="shared" si="1"/>
        <v>04246</v>
      </c>
      <c r="D35">
        <v>4246</v>
      </c>
      <c r="E35" t="s">
        <v>151</v>
      </c>
      <c r="F35">
        <v>4432</v>
      </c>
      <c r="G35" t="s">
        <v>797</v>
      </c>
      <c r="H35" t="s">
        <v>13</v>
      </c>
      <c r="I35" t="s">
        <v>13</v>
      </c>
      <c r="J35" t="s">
        <v>13</v>
      </c>
      <c r="K35" t="s">
        <v>14</v>
      </c>
      <c r="L35" t="s">
        <v>13</v>
      </c>
      <c r="M35">
        <v>1.25</v>
      </c>
      <c r="N35" s="4">
        <f t="shared" si="2"/>
        <v>7.9931961914018793E-6</v>
      </c>
      <c r="O35" s="5">
        <f t="shared" si="3"/>
        <v>10.83</v>
      </c>
    </row>
    <row r="36" spans="1:15" x14ac:dyDescent="0.25">
      <c r="A36">
        <v>2018</v>
      </c>
      <c r="B36" t="str">
        <f t="shared" si="0"/>
        <v>04246 Wenatchee School District</v>
      </c>
      <c r="C36" t="str">
        <f t="shared" si="1"/>
        <v>04246</v>
      </c>
      <c r="D36">
        <v>4246</v>
      </c>
      <c r="E36" t="s">
        <v>151</v>
      </c>
      <c r="F36">
        <v>1612</v>
      </c>
      <c r="G36" t="s">
        <v>152</v>
      </c>
      <c r="H36" t="s">
        <v>13</v>
      </c>
      <c r="I36" t="s">
        <v>13</v>
      </c>
      <c r="J36" t="s">
        <v>13</v>
      </c>
      <c r="K36" t="s">
        <v>14</v>
      </c>
      <c r="L36" t="s">
        <v>13</v>
      </c>
      <c r="M36">
        <v>1</v>
      </c>
      <c r="N36" s="4">
        <f t="shared" si="2"/>
        <v>6.3945569531215032E-6</v>
      </c>
      <c r="O36" s="5">
        <f t="shared" si="3"/>
        <v>8.66</v>
      </c>
    </row>
    <row r="37" spans="1:15" x14ac:dyDescent="0.25">
      <c r="A37">
        <v>2018</v>
      </c>
      <c r="B37" t="str">
        <f t="shared" si="0"/>
        <v>04246 Wenatchee School District</v>
      </c>
      <c r="C37" t="str">
        <f t="shared" si="1"/>
        <v>04246</v>
      </c>
      <c r="D37">
        <v>4246</v>
      </c>
      <c r="E37" t="s">
        <v>151</v>
      </c>
      <c r="F37">
        <v>5316</v>
      </c>
      <c r="G37" t="s">
        <v>912</v>
      </c>
      <c r="H37" t="s">
        <v>13</v>
      </c>
      <c r="I37" t="s">
        <v>13</v>
      </c>
      <c r="J37" t="s">
        <v>13</v>
      </c>
      <c r="K37" t="s">
        <v>14</v>
      </c>
      <c r="L37" t="s">
        <v>13</v>
      </c>
      <c r="M37">
        <v>1</v>
      </c>
      <c r="N37" s="4">
        <f t="shared" si="2"/>
        <v>6.3945569531215032E-6</v>
      </c>
      <c r="O37" s="5">
        <f t="shared" si="3"/>
        <v>8.66</v>
      </c>
    </row>
    <row r="38" spans="1:15" x14ac:dyDescent="0.25">
      <c r="A38">
        <v>2018</v>
      </c>
      <c r="B38" t="str">
        <f t="shared" si="0"/>
        <v>05121 Port Angeles School District</v>
      </c>
      <c r="C38" t="str">
        <f t="shared" si="1"/>
        <v>05121</v>
      </c>
      <c r="D38">
        <v>5121</v>
      </c>
      <c r="E38" t="s">
        <v>514</v>
      </c>
      <c r="F38">
        <v>2908</v>
      </c>
      <c r="G38" t="s">
        <v>515</v>
      </c>
      <c r="H38" t="s">
        <v>14</v>
      </c>
      <c r="I38" t="s">
        <v>13</v>
      </c>
      <c r="J38" t="s">
        <v>14</v>
      </c>
      <c r="K38" t="s">
        <v>14</v>
      </c>
      <c r="L38" t="s">
        <v>13</v>
      </c>
      <c r="M38">
        <v>377.75</v>
      </c>
      <c r="N38" s="4">
        <f t="shared" si="2"/>
        <v>2.4155438890416476E-3</v>
      </c>
      <c r="O38" s="5">
        <f t="shared" si="3"/>
        <v>3271.96</v>
      </c>
    </row>
    <row r="39" spans="1:15" x14ac:dyDescent="0.25">
      <c r="A39">
        <v>2018</v>
      </c>
      <c r="B39" t="str">
        <f t="shared" si="0"/>
        <v>05121 Port Angeles School District</v>
      </c>
      <c r="C39" t="str">
        <f t="shared" si="1"/>
        <v>05121</v>
      </c>
      <c r="D39">
        <v>5121</v>
      </c>
      <c r="E39" t="s">
        <v>514</v>
      </c>
      <c r="F39">
        <v>4003</v>
      </c>
      <c r="G39" t="s">
        <v>736</v>
      </c>
      <c r="H39" t="s">
        <v>13</v>
      </c>
      <c r="I39" t="s">
        <v>13</v>
      </c>
      <c r="J39" t="s">
        <v>13</v>
      </c>
      <c r="K39" t="s">
        <v>14</v>
      </c>
      <c r="L39" t="s">
        <v>13</v>
      </c>
      <c r="M39">
        <v>1.25</v>
      </c>
      <c r="N39" s="4">
        <f t="shared" si="2"/>
        <v>7.9931961914018793E-6</v>
      </c>
      <c r="O39" s="5">
        <f t="shared" si="3"/>
        <v>10.83</v>
      </c>
    </row>
    <row r="40" spans="1:15" x14ac:dyDescent="0.25">
      <c r="A40">
        <v>2018</v>
      </c>
      <c r="B40" t="str">
        <f t="shared" si="0"/>
        <v>05121 Port Angeles School District</v>
      </c>
      <c r="C40" t="str">
        <f t="shared" si="1"/>
        <v>05121</v>
      </c>
      <c r="D40">
        <v>5121</v>
      </c>
      <c r="E40" t="s">
        <v>514</v>
      </c>
      <c r="F40">
        <v>3318</v>
      </c>
      <c r="G40" t="s">
        <v>625</v>
      </c>
      <c r="H40" t="s">
        <v>13</v>
      </c>
      <c r="I40" t="s">
        <v>13</v>
      </c>
      <c r="J40" t="s">
        <v>13</v>
      </c>
      <c r="K40" t="s">
        <v>14</v>
      </c>
      <c r="L40" t="s">
        <v>13</v>
      </c>
      <c r="M40">
        <v>1</v>
      </c>
      <c r="N40" s="4">
        <f t="shared" si="2"/>
        <v>6.3945569531215032E-6</v>
      </c>
      <c r="O40" s="5">
        <f t="shared" si="3"/>
        <v>8.66</v>
      </c>
    </row>
    <row r="41" spans="1:15" x14ac:dyDescent="0.25">
      <c r="A41">
        <v>2018</v>
      </c>
      <c r="B41" t="str">
        <f t="shared" si="0"/>
        <v>05323 Sequim School District</v>
      </c>
      <c r="C41" t="str">
        <f t="shared" si="1"/>
        <v>05323</v>
      </c>
      <c r="D41">
        <v>5323</v>
      </c>
      <c r="E41" t="s">
        <v>180</v>
      </c>
      <c r="F41">
        <v>2471</v>
      </c>
      <c r="G41" t="s">
        <v>403</v>
      </c>
      <c r="H41" t="s">
        <v>14</v>
      </c>
      <c r="I41" t="s">
        <v>14</v>
      </c>
      <c r="J41" t="s">
        <v>13</v>
      </c>
      <c r="K41" t="s">
        <v>14</v>
      </c>
      <c r="L41" t="s">
        <v>13</v>
      </c>
      <c r="M41">
        <v>408.5</v>
      </c>
      <c r="N41" s="4">
        <f t="shared" si="2"/>
        <v>2.612176515350134E-3</v>
      </c>
      <c r="O41" s="5">
        <f t="shared" si="3"/>
        <v>3538.31</v>
      </c>
    </row>
    <row r="42" spans="1:15" x14ac:dyDescent="0.25">
      <c r="A42">
        <v>2018</v>
      </c>
      <c r="B42" t="str">
        <f t="shared" si="0"/>
        <v>05323 Sequim School District</v>
      </c>
      <c r="C42" t="str">
        <f t="shared" si="1"/>
        <v>05323</v>
      </c>
      <c r="D42">
        <v>5323</v>
      </c>
      <c r="E42" t="s">
        <v>180</v>
      </c>
      <c r="F42">
        <v>1708</v>
      </c>
      <c r="G42" t="s">
        <v>181</v>
      </c>
      <c r="H42" t="s">
        <v>14</v>
      </c>
      <c r="I42" t="s">
        <v>13</v>
      </c>
      <c r="J42" t="s">
        <v>13</v>
      </c>
      <c r="K42" t="s">
        <v>14</v>
      </c>
      <c r="L42" t="s">
        <v>13</v>
      </c>
      <c r="M42">
        <v>15.25</v>
      </c>
      <c r="N42" s="4">
        <f t="shared" si="2"/>
        <v>9.7516993535102923E-5</v>
      </c>
      <c r="O42" s="5">
        <f t="shared" si="3"/>
        <v>132.09</v>
      </c>
    </row>
    <row r="43" spans="1:15" x14ac:dyDescent="0.25">
      <c r="A43">
        <v>2018</v>
      </c>
      <c r="B43" t="str">
        <f t="shared" si="0"/>
        <v>05401 Cape Flattery School District</v>
      </c>
      <c r="C43" t="str">
        <f t="shared" si="1"/>
        <v>05401</v>
      </c>
      <c r="D43">
        <v>5401</v>
      </c>
      <c r="E43" t="s">
        <v>571</v>
      </c>
      <c r="F43">
        <v>3145</v>
      </c>
      <c r="G43" t="s">
        <v>572</v>
      </c>
      <c r="H43" t="s">
        <v>13</v>
      </c>
      <c r="I43" t="s">
        <v>13</v>
      </c>
      <c r="J43" t="s">
        <v>13</v>
      </c>
      <c r="K43" t="s">
        <v>14</v>
      </c>
      <c r="L43" t="s">
        <v>13</v>
      </c>
      <c r="M43">
        <v>1.25</v>
      </c>
      <c r="N43" s="4">
        <f t="shared" si="2"/>
        <v>7.9931961914018793E-6</v>
      </c>
      <c r="O43" s="5">
        <f t="shared" si="3"/>
        <v>10.83</v>
      </c>
    </row>
    <row r="44" spans="1:15" x14ac:dyDescent="0.25">
      <c r="A44">
        <v>2018</v>
      </c>
      <c r="B44" t="str">
        <f t="shared" si="0"/>
        <v>05402 Quillayute Valley School District</v>
      </c>
      <c r="C44" t="str">
        <f t="shared" si="1"/>
        <v>05402</v>
      </c>
      <c r="D44">
        <v>5402</v>
      </c>
      <c r="E44" t="s">
        <v>355</v>
      </c>
      <c r="F44">
        <v>5071</v>
      </c>
      <c r="G44" t="s">
        <v>837</v>
      </c>
      <c r="H44" t="s">
        <v>14</v>
      </c>
      <c r="I44" t="s">
        <v>14</v>
      </c>
      <c r="J44" t="s">
        <v>13</v>
      </c>
      <c r="K44" t="s">
        <v>14</v>
      </c>
      <c r="L44" t="s">
        <v>13</v>
      </c>
      <c r="M44">
        <v>927</v>
      </c>
      <c r="N44" s="4">
        <f t="shared" si="2"/>
        <v>5.9277542955436333E-3</v>
      </c>
      <c r="O44" s="5">
        <f t="shared" si="3"/>
        <v>8029.4</v>
      </c>
    </row>
    <row r="45" spans="1:15" x14ac:dyDescent="0.25">
      <c r="A45">
        <v>2018</v>
      </c>
      <c r="B45" t="str">
        <f t="shared" si="0"/>
        <v>05402 Quillayute Valley School District</v>
      </c>
      <c r="C45" t="str">
        <f t="shared" si="1"/>
        <v>05402</v>
      </c>
      <c r="D45">
        <v>5402</v>
      </c>
      <c r="E45" t="s">
        <v>355</v>
      </c>
      <c r="F45">
        <v>2349</v>
      </c>
      <c r="G45" t="s">
        <v>356</v>
      </c>
      <c r="H45" t="s">
        <v>14</v>
      </c>
      <c r="I45" t="s">
        <v>13</v>
      </c>
      <c r="J45" t="s">
        <v>13</v>
      </c>
      <c r="K45" t="s">
        <v>14</v>
      </c>
      <c r="L45" t="s">
        <v>13</v>
      </c>
      <c r="M45">
        <v>16</v>
      </c>
      <c r="N45" s="4">
        <f t="shared" si="2"/>
        <v>1.0231291124994405E-4</v>
      </c>
      <c r="O45" s="5">
        <f t="shared" si="3"/>
        <v>138.59</v>
      </c>
    </row>
    <row r="46" spans="1:15" x14ac:dyDescent="0.25">
      <c r="A46">
        <v>2018</v>
      </c>
      <c r="B46" t="str">
        <f t="shared" si="0"/>
        <v>06037 Vancouver School District</v>
      </c>
      <c r="C46" t="str">
        <f t="shared" si="1"/>
        <v>06037</v>
      </c>
      <c r="D46">
        <v>6037</v>
      </c>
      <c r="E46" t="s">
        <v>21</v>
      </c>
      <c r="F46">
        <v>4504</v>
      </c>
      <c r="G46" t="s">
        <v>811</v>
      </c>
      <c r="H46" t="s">
        <v>14</v>
      </c>
      <c r="I46" t="s">
        <v>13</v>
      </c>
      <c r="J46" t="s">
        <v>13</v>
      </c>
      <c r="K46" t="s">
        <v>14</v>
      </c>
      <c r="L46" t="s">
        <v>13</v>
      </c>
      <c r="M46">
        <v>764.5</v>
      </c>
      <c r="N46" s="4">
        <f t="shared" si="2"/>
        <v>4.8886387906613886E-3</v>
      </c>
      <c r="O46" s="5">
        <f t="shared" si="3"/>
        <v>6621.88</v>
      </c>
    </row>
    <row r="47" spans="1:15" x14ac:dyDescent="0.25">
      <c r="A47">
        <v>2018</v>
      </c>
      <c r="B47" t="str">
        <f t="shared" si="0"/>
        <v>06037 Vancouver School District</v>
      </c>
      <c r="C47" t="str">
        <f t="shared" si="1"/>
        <v>06037</v>
      </c>
      <c r="D47">
        <v>6037</v>
      </c>
      <c r="E47" t="s">
        <v>21</v>
      </c>
      <c r="F47">
        <v>3081</v>
      </c>
      <c r="G47" t="s">
        <v>550</v>
      </c>
      <c r="H47" t="s">
        <v>14</v>
      </c>
      <c r="I47" t="s">
        <v>13</v>
      </c>
      <c r="J47" t="s">
        <v>13</v>
      </c>
      <c r="K47" t="s">
        <v>14</v>
      </c>
      <c r="L47" t="s">
        <v>13</v>
      </c>
      <c r="M47">
        <v>737.5</v>
      </c>
      <c r="N47" s="4">
        <f t="shared" si="2"/>
        <v>4.7159857529271085E-3</v>
      </c>
      <c r="O47" s="5">
        <f t="shared" si="3"/>
        <v>6388.01</v>
      </c>
    </row>
    <row r="48" spans="1:15" x14ac:dyDescent="0.25">
      <c r="A48">
        <v>2018</v>
      </c>
      <c r="B48" t="str">
        <f t="shared" si="0"/>
        <v>06037 Vancouver School District</v>
      </c>
      <c r="C48" t="str">
        <f t="shared" si="1"/>
        <v>06037</v>
      </c>
      <c r="D48">
        <v>6037</v>
      </c>
      <c r="E48" t="s">
        <v>21</v>
      </c>
      <c r="F48">
        <v>2179</v>
      </c>
      <c r="G48" t="s">
        <v>309</v>
      </c>
      <c r="H48" t="s">
        <v>14</v>
      </c>
      <c r="I48" t="s">
        <v>13</v>
      </c>
      <c r="J48" t="s">
        <v>13</v>
      </c>
      <c r="K48" t="s">
        <v>14</v>
      </c>
      <c r="L48" t="s">
        <v>13</v>
      </c>
      <c r="M48">
        <v>698</v>
      </c>
      <c r="N48" s="4">
        <f t="shared" si="2"/>
        <v>4.4634007532788093E-3</v>
      </c>
      <c r="O48" s="5">
        <f t="shared" si="3"/>
        <v>6045.87</v>
      </c>
    </row>
    <row r="49" spans="1:15" x14ac:dyDescent="0.25">
      <c r="A49">
        <v>2018</v>
      </c>
      <c r="B49" t="str">
        <f t="shared" si="0"/>
        <v>06037 Vancouver School District</v>
      </c>
      <c r="C49" t="str">
        <f t="shared" si="1"/>
        <v>06037</v>
      </c>
      <c r="D49">
        <v>6037</v>
      </c>
      <c r="E49" t="s">
        <v>21</v>
      </c>
      <c r="F49">
        <v>3423</v>
      </c>
      <c r="G49" t="s">
        <v>649</v>
      </c>
      <c r="H49" t="s">
        <v>14</v>
      </c>
      <c r="I49" t="s">
        <v>14</v>
      </c>
      <c r="J49" t="s">
        <v>13</v>
      </c>
      <c r="K49" t="s">
        <v>14</v>
      </c>
      <c r="L49" t="s">
        <v>13</v>
      </c>
      <c r="M49">
        <v>449.25</v>
      </c>
      <c r="N49" s="4">
        <f t="shared" si="2"/>
        <v>2.8727547111898353E-3</v>
      </c>
      <c r="O49" s="5">
        <f t="shared" si="3"/>
        <v>3891.27</v>
      </c>
    </row>
    <row r="50" spans="1:15" x14ac:dyDescent="0.25">
      <c r="A50">
        <v>2018</v>
      </c>
      <c r="B50" t="str">
        <f t="shared" si="0"/>
        <v>06037 Vancouver School District</v>
      </c>
      <c r="C50" t="str">
        <f t="shared" si="1"/>
        <v>06037</v>
      </c>
      <c r="D50">
        <v>6037</v>
      </c>
      <c r="E50" t="s">
        <v>21</v>
      </c>
      <c r="F50">
        <v>1689</v>
      </c>
      <c r="G50" t="s">
        <v>175</v>
      </c>
      <c r="H50" t="s">
        <v>14</v>
      </c>
      <c r="I50" t="s">
        <v>13</v>
      </c>
      <c r="J50" t="s">
        <v>13</v>
      </c>
      <c r="K50" t="s">
        <v>14</v>
      </c>
      <c r="L50" t="s">
        <v>13</v>
      </c>
      <c r="M50">
        <v>185.75</v>
      </c>
      <c r="N50" s="4">
        <f t="shared" si="2"/>
        <v>1.1877889540423193E-3</v>
      </c>
      <c r="O50" s="5">
        <f t="shared" si="3"/>
        <v>1608.91</v>
      </c>
    </row>
    <row r="51" spans="1:15" x14ac:dyDescent="0.25">
      <c r="A51">
        <v>2018</v>
      </c>
      <c r="B51" t="str">
        <f t="shared" si="0"/>
        <v>06037 Vancouver School District</v>
      </c>
      <c r="C51" t="str">
        <f t="shared" si="1"/>
        <v>06037</v>
      </c>
      <c r="D51">
        <v>6037</v>
      </c>
      <c r="E51" t="s">
        <v>21</v>
      </c>
      <c r="F51">
        <v>5271</v>
      </c>
      <c r="G51" t="s">
        <v>892</v>
      </c>
      <c r="H51" t="s">
        <v>14</v>
      </c>
      <c r="I51" t="s">
        <v>13</v>
      </c>
      <c r="J51" t="s">
        <v>13</v>
      </c>
      <c r="K51" t="s">
        <v>14</v>
      </c>
      <c r="L51" t="s">
        <v>13</v>
      </c>
      <c r="M51">
        <v>85.5</v>
      </c>
      <c r="N51" s="4">
        <f t="shared" si="2"/>
        <v>5.4673461949188845E-4</v>
      </c>
      <c r="O51" s="5">
        <f t="shared" si="3"/>
        <v>740.58</v>
      </c>
    </row>
    <row r="52" spans="1:15" x14ac:dyDescent="0.25">
      <c r="A52">
        <v>2018</v>
      </c>
      <c r="B52" t="str">
        <f t="shared" si="0"/>
        <v>06037 Vancouver School District</v>
      </c>
      <c r="C52" t="str">
        <f t="shared" si="1"/>
        <v>06037</v>
      </c>
      <c r="D52">
        <v>6037</v>
      </c>
      <c r="E52" t="s">
        <v>21</v>
      </c>
      <c r="F52">
        <v>5149</v>
      </c>
      <c r="G52" t="s">
        <v>852</v>
      </c>
      <c r="H52" t="s">
        <v>14</v>
      </c>
      <c r="I52" t="s">
        <v>13</v>
      </c>
      <c r="J52" t="s">
        <v>13</v>
      </c>
      <c r="K52" t="s">
        <v>14</v>
      </c>
      <c r="L52" t="s">
        <v>13</v>
      </c>
      <c r="M52">
        <v>49</v>
      </c>
      <c r="N52" s="4">
        <f t="shared" si="2"/>
        <v>3.1333329070295363E-4</v>
      </c>
      <c r="O52" s="5">
        <f t="shared" si="3"/>
        <v>424.42</v>
      </c>
    </row>
    <row r="53" spans="1:15" x14ac:dyDescent="0.25">
      <c r="A53">
        <v>2018</v>
      </c>
      <c r="B53" t="str">
        <f t="shared" si="0"/>
        <v>06037 Vancouver School District</v>
      </c>
      <c r="C53" t="str">
        <f t="shared" si="1"/>
        <v>06037</v>
      </c>
      <c r="D53">
        <v>6037</v>
      </c>
      <c r="E53" t="s">
        <v>21</v>
      </c>
      <c r="F53">
        <v>3932</v>
      </c>
      <c r="G53" t="s">
        <v>731</v>
      </c>
      <c r="H53" t="s">
        <v>13</v>
      </c>
      <c r="I53" t="s">
        <v>13</v>
      </c>
      <c r="J53" t="s">
        <v>13</v>
      </c>
      <c r="K53" t="s">
        <v>14</v>
      </c>
      <c r="L53" t="s">
        <v>13</v>
      </c>
      <c r="M53">
        <v>47.5</v>
      </c>
      <c r="N53" s="4">
        <f t="shared" si="2"/>
        <v>3.037414552732714E-4</v>
      </c>
      <c r="O53" s="5">
        <f t="shared" si="3"/>
        <v>411.43</v>
      </c>
    </row>
    <row r="54" spans="1:15" x14ac:dyDescent="0.25">
      <c r="A54">
        <v>2018</v>
      </c>
      <c r="B54" t="str">
        <f t="shared" si="0"/>
        <v>06037 Vancouver School District</v>
      </c>
      <c r="C54" t="str">
        <f t="shared" si="1"/>
        <v>06037</v>
      </c>
      <c r="D54">
        <v>6037</v>
      </c>
      <c r="E54" t="s">
        <v>21</v>
      </c>
      <c r="F54">
        <v>3556</v>
      </c>
      <c r="G54" t="s">
        <v>677</v>
      </c>
      <c r="H54" t="s">
        <v>13</v>
      </c>
      <c r="I54" t="s">
        <v>13</v>
      </c>
      <c r="J54" t="s">
        <v>13</v>
      </c>
      <c r="K54" t="s">
        <v>14</v>
      </c>
      <c r="L54" t="s">
        <v>13</v>
      </c>
      <c r="M54">
        <v>13.25</v>
      </c>
      <c r="N54" s="4">
        <f t="shared" si="2"/>
        <v>8.4727879628859908E-5</v>
      </c>
      <c r="O54" s="5">
        <f t="shared" si="3"/>
        <v>114.77</v>
      </c>
    </row>
    <row r="55" spans="1:15" x14ac:dyDescent="0.25">
      <c r="A55">
        <v>2018</v>
      </c>
      <c r="B55" t="str">
        <f t="shared" si="0"/>
        <v>06037 Vancouver School District</v>
      </c>
      <c r="C55" t="str">
        <f t="shared" si="1"/>
        <v>06037</v>
      </c>
      <c r="D55">
        <v>6037</v>
      </c>
      <c r="E55" t="s">
        <v>21</v>
      </c>
      <c r="F55">
        <v>5342</v>
      </c>
      <c r="G55" t="s">
        <v>22</v>
      </c>
      <c r="H55" t="s">
        <v>13</v>
      </c>
      <c r="I55" t="s">
        <v>13</v>
      </c>
      <c r="J55" t="s">
        <v>13</v>
      </c>
      <c r="K55" t="s">
        <v>14</v>
      </c>
      <c r="L55" t="s">
        <v>13</v>
      </c>
      <c r="M55">
        <v>7</v>
      </c>
      <c r="N55" s="4">
        <f t="shared" si="2"/>
        <v>4.4761898671850518E-5</v>
      </c>
      <c r="O55" s="5">
        <f t="shared" si="3"/>
        <v>60.63</v>
      </c>
    </row>
    <row r="56" spans="1:15" x14ac:dyDescent="0.25">
      <c r="A56">
        <v>2018</v>
      </c>
      <c r="B56" t="str">
        <f t="shared" si="0"/>
        <v>06037 Vancouver School District</v>
      </c>
      <c r="C56" t="str">
        <f t="shared" si="1"/>
        <v>06037</v>
      </c>
      <c r="D56">
        <v>6037</v>
      </c>
      <c r="E56" t="s">
        <v>21</v>
      </c>
      <c r="F56">
        <v>1738</v>
      </c>
      <c r="G56" t="s">
        <v>195</v>
      </c>
      <c r="H56" t="s">
        <v>13</v>
      </c>
      <c r="I56" t="s">
        <v>13</v>
      </c>
      <c r="J56" t="s">
        <v>13</v>
      </c>
      <c r="K56" t="s">
        <v>14</v>
      </c>
      <c r="L56" t="s">
        <v>13</v>
      </c>
      <c r="M56">
        <v>2.5</v>
      </c>
      <c r="N56" s="4">
        <f t="shared" si="2"/>
        <v>1.5986392382803759E-5</v>
      </c>
      <c r="O56" s="5">
        <f t="shared" si="3"/>
        <v>21.65</v>
      </c>
    </row>
    <row r="57" spans="1:15" x14ac:dyDescent="0.25">
      <c r="A57">
        <v>2018</v>
      </c>
      <c r="B57" t="str">
        <f t="shared" si="0"/>
        <v>06037 Vancouver School District</v>
      </c>
      <c r="C57" t="str">
        <f t="shared" si="1"/>
        <v>06037</v>
      </c>
      <c r="D57">
        <v>6037</v>
      </c>
      <c r="E57" t="s">
        <v>21</v>
      </c>
      <c r="F57">
        <v>4503</v>
      </c>
      <c r="G57" t="s">
        <v>810</v>
      </c>
      <c r="H57" t="s">
        <v>13</v>
      </c>
      <c r="I57" t="s">
        <v>13</v>
      </c>
      <c r="J57" t="s">
        <v>13</v>
      </c>
      <c r="K57" t="s">
        <v>14</v>
      </c>
      <c r="L57" t="s">
        <v>13</v>
      </c>
      <c r="M57">
        <v>1</v>
      </c>
      <c r="N57" s="4">
        <f t="shared" si="2"/>
        <v>6.3945569531215032E-6</v>
      </c>
      <c r="O57" s="5">
        <f t="shared" si="3"/>
        <v>8.66</v>
      </c>
    </row>
    <row r="58" spans="1:15" x14ac:dyDescent="0.25">
      <c r="A58">
        <v>2018</v>
      </c>
      <c r="B58" t="str">
        <f t="shared" si="0"/>
        <v>06098 Hockinson School District</v>
      </c>
      <c r="C58" t="str">
        <f t="shared" si="1"/>
        <v>06098</v>
      </c>
      <c r="D58">
        <v>6098</v>
      </c>
      <c r="E58" t="s">
        <v>821</v>
      </c>
      <c r="F58">
        <v>4568</v>
      </c>
      <c r="G58" t="s">
        <v>822</v>
      </c>
      <c r="H58" t="s">
        <v>14</v>
      </c>
      <c r="I58" t="s">
        <v>13</v>
      </c>
      <c r="J58" t="s">
        <v>13</v>
      </c>
      <c r="K58" t="s">
        <v>14</v>
      </c>
      <c r="L58" t="s">
        <v>13</v>
      </c>
      <c r="M58">
        <v>86.75</v>
      </c>
      <c r="N58" s="4">
        <f t="shared" si="2"/>
        <v>5.5472781568329042E-4</v>
      </c>
      <c r="O58" s="5">
        <f t="shared" si="3"/>
        <v>751.4</v>
      </c>
    </row>
    <row r="59" spans="1:15" x14ac:dyDescent="0.25">
      <c r="A59">
        <v>2018</v>
      </c>
      <c r="B59" t="str">
        <f t="shared" si="0"/>
        <v>06101 La Center School District</v>
      </c>
      <c r="C59" t="str">
        <f t="shared" si="1"/>
        <v>06101</v>
      </c>
      <c r="D59">
        <v>6101</v>
      </c>
      <c r="E59" t="s">
        <v>795</v>
      </c>
      <c r="F59">
        <v>4431</v>
      </c>
      <c r="G59" t="s">
        <v>796</v>
      </c>
      <c r="H59" t="s">
        <v>14</v>
      </c>
      <c r="I59" t="s">
        <v>13</v>
      </c>
      <c r="J59" t="s">
        <v>14</v>
      </c>
      <c r="K59" t="s">
        <v>14</v>
      </c>
      <c r="L59" t="s">
        <v>13</v>
      </c>
      <c r="M59">
        <v>65.5</v>
      </c>
      <c r="N59" s="4">
        <f t="shared" si="2"/>
        <v>4.1884348042945844E-4</v>
      </c>
      <c r="O59" s="5">
        <f t="shared" si="3"/>
        <v>567.34</v>
      </c>
    </row>
    <row r="60" spans="1:15" x14ac:dyDescent="0.25">
      <c r="A60">
        <v>2018</v>
      </c>
      <c r="B60" t="str">
        <f t="shared" si="0"/>
        <v>06101 La Center School District</v>
      </c>
      <c r="C60" t="str">
        <f t="shared" si="1"/>
        <v>06101</v>
      </c>
      <c r="D60">
        <v>6101</v>
      </c>
      <c r="E60" t="s">
        <v>795</v>
      </c>
      <c r="F60">
        <v>5326</v>
      </c>
      <c r="G60" t="s">
        <v>918</v>
      </c>
      <c r="H60" t="s">
        <v>14</v>
      </c>
      <c r="I60" t="s">
        <v>13</v>
      </c>
      <c r="J60" t="s">
        <v>13</v>
      </c>
      <c r="K60" t="s">
        <v>14</v>
      </c>
      <c r="L60" t="s">
        <v>13</v>
      </c>
      <c r="M60">
        <v>3.25</v>
      </c>
      <c r="N60" s="4">
        <f t="shared" si="2"/>
        <v>2.0782310097644884E-5</v>
      </c>
      <c r="O60" s="5">
        <f t="shared" si="3"/>
        <v>28.15</v>
      </c>
    </row>
    <row r="61" spans="1:15" x14ac:dyDescent="0.25">
      <c r="A61">
        <v>2018</v>
      </c>
      <c r="B61" t="str">
        <f t="shared" si="0"/>
        <v>06112 Washougal School District</v>
      </c>
      <c r="C61" t="str">
        <f t="shared" si="1"/>
        <v>06112</v>
      </c>
      <c r="D61">
        <v>6112</v>
      </c>
      <c r="E61" t="s">
        <v>573</v>
      </c>
      <c r="F61">
        <v>3147</v>
      </c>
      <c r="G61" t="s">
        <v>574</v>
      </c>
      <c r="H61" t="s">
        <v>14</v>
      </c>
      <c r="I61" t="s">
        <v>13</v>
      </c>
      <c r="J61" t="s">
        <v>13</v>
      </c>
      <c r="K61" t="s">
        <v>14</v>
      </c>
      <c r="L61" t="s">
        <v>13</v>
      </c>
      <c r="M61">
        <v>592.75</v>
      </c>
      <c r="N61" s="4">
        <f t="shared" si="2"/>
        <v>3.7903736339627708E-3</v>
      </c>
      <c r="O61" s="5">
        <f t="shared" si="3"/>
        <v>5134.2299999999996</v>
      </c>
    </row>
    <row r="62" spans="1:15" x14ac:dyDescent="0.25">
      <c r="A62">
        <v>2018</v>
      </c>
      <c r="B62" t="str">
        <f t="shared" si="0"/>
        <v>06114 Evergreen School District (Clark)</v>
      </c>
      <c r="C62" t="str">
        <f t="shared" si="1"/>
        <v>06114</v>
      </c>
      <c r="D62">
        <v>6114</v>
      </c>
      <c r="E62" t="s">
        <v>71</v>
      </c>
      <c r="F62">
        <v>5111</v>
      </c>
      <c r="G62" t="s">
        <v>847</v>
      </c>
      <c r="H62" t="s">
        <v>14</v>
      </c>
      <c r="I62" t="s">
        <v>13</v>
      </c>
      <c r="J62" t="s">
        <v>13</v>
      </c>
      <c r="K62" t="s">
        <v>14</v>
      </c>
      <c r="L62" t="s">
        <v>13</v>
      </c>
      <c r="M62">
        <v>1018</v>
      </c>
      <c r="N62" s="4">
        <f t="shared" si="2"/>
        <v>6.5096589782776904E-3</v>
      </c>
      <c r="O62" s="5">
        <f t="shared" si="3"/>
        <v>8817.6200000000008</v>
      </c>
    </row>
    <row r="63" spans="1:15" x14ac:dyDescent="0.25">
      <c r="A63">
        <v>2018</v>
      </c>
      <c r="B63" t="str">
        <f t="shared" si="0"/>
        <v>06114 Evergreen School District (Clark)</v>
      </c>
      <c r="C63" t="str">
        <f t="shared" si="1"/>
        <v>06114</v>
      </c>
      <c r="D63">
        <v>6114</v>
      </c>
      <c r="E63" t="s">
        <v>71</v>
      </c>
      <c r="F63">
        <v>2724</v>
      </c>
      <c r="G63" t="s">
        <v>468</v>
      </c>
      <c r="H63" t="s">
        <v>14</v>
      </c>
      <c r="I63" t="s">
        <v>13</v>
      </c>
      <c r="J63" t="s">
        <v>13</v>
      </c>
      <c r="K63" t="s">
        <v>14</v>
      </c>
      <c r="L63" t="s">
        <v>13</v>
      </c>
      <c r="M63">
        <v>997</v>
      </c>
      <c r="N63" s="4">
        <f t="shared" si="2"/>
        <v>6.3753732822621383E-3</v>
      </c>
      <c r="O63" s="5">
        <f t="shared" si="3"/>
        <v>8635.7199999999993</v>
      </c>
    </row>
    <row r="64" spans="1:15" x14ac:dyDescent="0.25">
      <c r="A64">
        <v>2018</v>
      </c>
      <c r="B64" t="str">
        <f t="shared" si="0"/>
        <v>06114 Evergreen School District (Clark)</v>
      </c>
      <c r="C64" t="str">
        <f t="shared" si="1"/>
        <v>06114</v>
      </c>
      <c r="D64">
        <v>6114</v>
      </c>
      <c r="E64" t="s">
        <v>71</v>
      </c>
      <c r="F64">
        <v>4203</v>
      </c>
      <c r="G64" t="s">
        <v>764</v>
      </c>
      <c r="H64" t="s">
        <v>14</v>
      </c>
      <c r="I64" t="s">
        <v>14</v>
      </c>
      <c r="J64" t="s">
        <v>14</v>
      </c>
      <c r="K64" t="s">
        <v>14</v>
      </c>
      <c r="L64" t="s">
        <v>13</v>
      </c>
      <c r="M64">
        <v>974.25</v>
      </c>
      <c r="N64" s="4">
        <f t="shared" si="2"/>
        <v>6.2298971115786247E-3</v>
      </c>
      <c r="O64" s="5">
        <f t="shared" si="3"/>
        <v>8438.67</v>
      </c>
    </row>
    <row r="65" spans="1:15" x14ac:dyDescent="0.25">
      <c r="A65">
        <v>2018</v>
      </c>
      <c r="B65" t="str">
        <f t="shared" si="0"/>
        <v>06114 Evergreen School District (Clark)</v>
      </c>
      <c r="C65" t="str">
        <f t="shared" si="1"/>
        <v>06114</v>
      </c>
      <c r="D65">
        <v>6114</v>
      </c>
      <c r="E65" t="s">
        <v>71</v>
      </c>
      <c r="F65">
        <v>4523</v>
      </c>
      <c r="G65" t="s">
        <v>814</v>
      </c>
      <c r="H65" t="s">
        <v>14</v>
      </c>
      <c r="I65" t="s">
        <v>13</v>
      </c>
      <c r="J65" t="s">
        <v>14</v>
      </c>
      <c r="K65" t="s">
        <v>14</v>
      </c>
      <c r="L65" t="s">
        <v>13</v>
      </c>
      <c r="M65">
        <v>880.5</v>
      </c>
      <c r="N65" s="4">
        <f t="shared" si="2"/>
        <v>5.6304073972234837E-3</v>
      </c>
      <c r="O65" s="5">
        <f t="shared" si="3"/>
        <v>7626.63</v>
      </c>
    </row>
    <row r="66" spans="1:15" x14ac:dyDescent="0.25">
      <c r="A66">
        <v>2018</v>
      </c>
      <c r="B66" t="str">
        <f t="shared" ref="B66:B129" si="4">PROPER(CONCATENATE(C66," ",E66))</f>
        <v>06114 Evergreen School District (Clark)</v>
      </c>
      <c r="C66" t="str">
        <f t="shared" ref="C66:C129" si="5">TEXT(D66,"0####")</f>
        <v>06114</v>
      </c>
      <c r="D66">
        <v>6114</v>
      </c>
      <c r="E66" t="s">
        <v>71</v>
      </c>
      <c r="F66">
        <v>4162</v>
      </c>
      <c r="G66" t="s">
        <v>760</v>
      </c>
      <c r="H66" t="s">
        <v>14</v>
      </c>
      <c r="I66" t="s">
        <v>13</v>
      </c>
      <c r="J66" t="s">
        <v>13</v>
      </c>
      <c r="K66" t="s">
        <v>14</v>
      </c>
      <c r="L66" t="s">
        <v>13</v>
      </c>
      <c r="M66">
        <v>860.25</v>
      </c>
      <c r="N66" s="4">
        <f t="shared" ref="N66:N129" si="6">M66/$M$676</f>
        <v>5.5009176189227725E-3</v>
      </c>
      <c r="O66" s="5">
        <f t="shared" ref="O66:O129" si="7">ROUND(N66*$O$676,2)</f>
        <v>7451.23</v>
      </c>
    </row>
    <row r="67" spans="1:15" x14ac:dyDescent="0.25">
      <c r="A67">
        <v>2018</v>
      </c>
      <c r="B67" t="str">
        <f t="shared" si="4"/>
        <v>06114 Evergreen School District (Clark)</v>
      </c>
      <c r="C67" t="str">
        <f t="shared" si="5"/>
        <v>06114</v>
      </c>
      <c r="D67">
        <v>6114</v>
      </c>
      <c r="E67" t="s">
        <v>71</v>
      </c>
      <c r="F67">
        <v>5310</v>
      </c>
      <c r="G67" t="s">
        <v>910</v>
      </c>
      <c r="H67" t="s">
        <v>14</v>
      </c>
      <c r="I67" t="s">
        <v>13</v>
      </c>
      <c r="J67" t="s">
        <v>14</v>
      </c>
      <c r="K67" t="s">
        <v>14</v>
      </c>
      <c r="L67" t="s">
        <v>13</v>
      </c>
      <c r="M67">
        <v>480.5</v>
      </c>
      <c r="N67" s="4">
        <f t="shared" si="6"/>
        <v>3.0725846159748824E-3</v>
      </c>
      <c r="O67" s="5">
        <f t="shared" si="7"/>
        <v>4161.95</v>
      </c>
    </row>
    <row r="68" spans="1:15" x14ac:dyDescent="0.25">
      <c r="A68">
        <v>2018</v>
      </c>
      <c r="B68" t="str">
        <f t="shared" si="4"/>
        <v>06114 Evergreen School District (Clark)</v>
      </c>
      <c r="C68" t="str">
        <f t="shared" si="5"/>
        <v>06114</v>
      </c>
      <c r="D68">
        <v>6114</v>
      </c>
      <c r="E68" t="s">
        <v>71</v>
      </c>
      <c r="F68">
        <v>4042</v>
      </c>
      <c r="G68" t="s">
        <v>246</v>
      </c>
      <c r="H68" t="s">
        <v>14</v>
      </c>
      <c r="I68" t="s">
        <v>13</v>
      </c>
      <c r="J68" t="s">
        <v>14</v>
      </c>
      <c r="K68" t="s">
        <v>14</v>
      </c>
      <c r="L68" t="s">
        <v>13</v>
      </c>
      <c r="M68">
        <v>132.75</v>
      </c>
      <c r="N68" s="4">
        <f t="shared" si="6"/>
        <v>8.4887743552687948E-4</v>
      </c>
      <c r="O68" s="5">
        <f t="shared" si="7"/>
        <v>1149.8399999999999</v>
      </c>
    </row>
    <row r="69" spans="1:15" x14ac:dyDescent="0.25">
      <c r="A69">
        <v>2018</v>
      </c>
      <c r="B69" t="str">
        <f t="shared" si="4"/>
        <v>06114 Evergreen School District (Clark)</v>
      </c>
      <c r="C69" t="str">
        <f t="shared" si="5"/>
        <v>06114</v>
      </c>
      <c r="D69">
        <v>6114</v>
      </c>
      <c r="E69" t="s">
        <v>71</v>
      </c>
      <c r="F69">
        <v>5435</v>
      </c>
      <c r="G69" t="s">
        <v>72</v>
      </c>
      <c r="H69" t="s">
        <v>13</v>
      </c>
      <c r="I69" t="s">
        <v>13</v>
      </c>
      <c r="J69" t="s">
        <v>13</v>
      </c>
      <c r="K69" t="s">
        <v>14</v>
      </c>
      <c r="L69" t="s">
        <v>13</v>
      </c>
      <c r="M69">
        <v>1.25</v>
      </c>
      <c r="N69" s="4">
        <f t="shared" si="6"/>
        <v>7.9931961914018793E-6</v>
      </c>
      <c r="O69" s="5">
        <f t="shared" si="7"/>
        <v>10.83</v>
      </c>
    </row>
    <row r="70" spans="1:15" x14ac:dyDescent="0.25">
      <c r="A70">
        <v>2018</v>
      </c>
      <c r="B70" t="str">
        <f t="shared" si="4"/>
        <v>06114 Evergreen School District (Clark)</v>
      </c>
      <c r="C70" t="str">
        <f t="shared" si="5"/>
        <v>06114</v>
      </c>
      <c r="D70">
        <v>6114</v>
      </c>
      <c r="E70" t="s">
        <v>71</v>
      </c>
      <c r="F70">
        <v>1646</v>
      </c>
      <c r="G70" t="s">
        <v>165</v>
      </c>
      <c r="H70" t="s">
        <v>13</v>
      </c>
      <c r="I70" t="s">
        <v>13</v>
      </c>
      <c r="J70" t="s">
        <v>13</v>
      </c>
      <c r="K70" t="s">
        <v>14</v>
      </c>
      <c r="L70" t="s">
        <v>13</v>
      </c>
      <c r="M70">
        <v>1.25</v>
      </c>
      <c r="N70" s="4">
        <f t="shared" si="6"/>
        <v>7.9931961914018793E-6</v>
      </c>
      <c r="O70" s="5">
        <f t="shared" si="7"/>
        <v>10.83</v>
      </c>
    </row>
    <row r="71" spans="1:15" x14ac:dyDescent="0.25">
      <c r="A71">
        <v>2018</v>
      </c>
      <c r="B71" t="str">
        <f t="shared" si="4"/>
        <v>06117 Camas School District</v>
      </c>
      <c r="C71" t="str">
        <f t="shared" si="5"/>
        <v>06117</v>
      </c>
      <c r="D71">
        <v>6117</v>
      </c>
      <c r="E71" t="s">
        <v>819</v>
      </c>
      <c r="F71">
        <v>4567</v>
      </c>
      <c r="G71" t="s">
        <v>820</v>
      </c>
      <c r="H71" t="s">
        <v>14</v>
      </c>
      <c r="I71" t="s">
        <v>13</v>
      </c>
      <c r="J71" t="s">
        <v>13</v>
      </c>
      <c r="K71" t="s">
        <v>14</v>
      </c>
      <c r="L71" t="s">
        <v>13</v>
      </c>
      <c r="M71">
        <v>508.5</v>
      </c>
      <c r="N71" s="4">
        <f t="shared" si="6"/>
        <v>3.2516322106622845E-3</v>
      </c>
      <c r="O71" s="5">
        <f t="shared" si="7"/>
        <v>4404.4799999999996</v>
      </c>
    </row>
    <row r="72" spans="1:15" x14ac:dyDescent="0.25">
      <c r="A72">
        <v>2018</v>
      </c>
      <c r="B72" t="str">
        <f t="shared" si="4"/>
        <v>06117 Camas School District</v>
      </c>
      <c r="C72" t="str">
        <f t="shared" si="5"/>
        <v>06117</v>
      </c>
      <c r="D72">
        <v>6117</v>
      </c>
      <c r="E72" t="s">
        <v>819</v>
      </c>
      <c r="F72">
        <v>5104</v>
      </c>
      <c r="G72" t="s">
        <v>845</v>
      </c>
      <c r="H72" t="s">
        <v>13</v>
      </c>
      <c r="I72" t="s">
        <v>13</v>
      </c>
      <c r="J72" t="s">
        <v>13</v>
      </c>
      <c r="K72" t="s">
        <v>14</v>
      </c>
      <c r="L72" t="s">
        <v>13</v>
      </c>
      <c r="M72">
        <v>9</v>
      </c>
      <c r="N72" s="4">
        <f t="shared" si="6"/>
        <v>5.7551012578093527E-5</v>
      </c>
      <c r="O72" s="5">
        <f t="shared" si="7"/>
        <v>77.959999999999994</v>
      </c>
    </row>
    <row r="73" spans="1:15" x14ac:dyDescent="0.25">
      <c r="A73">
        <v>2018</v>
      </c>
      <c r="B73" t="str">
        <f t="shared" si="4"/>
        <v>06119 Battle Ground School District</v>
      </c>
      <c r="C73" t="str">
        <f t="shared" si="5"/>
        <v>06119</v>
      </c>
      <c r="D73">
        <v>6119</v>
      </c>
      <c r="E73" t="s">
        <v>34</v>
      </c>
      <c r="F73">
        <v>2415</v>
      </c>
      <c r="G73" t="s">
        <v>379</v>
      </c>
      <c r="H73" t="s">
        <v>14</v>
      </c>
      <c r="I73" t="s">
        <v>13</v>
      </c>
      <c r="J73" t="s">
        <v>14</v>
      </c>
      <c r="K73" t="s">
        <v>14</v>
      </c>
      <c r="L73" t="s">
        <v>13</v>
      </c>
      <c r="M73">
        <v>807.5</v>
      </c>
      <c r="N73" s="4">
        <f t="shared" si="6"/>
        <v>5.1636047396456134E-3</v>
      </c>
      <c r="O73" s="5">
        <f t="shared" si="7"/>
        <v>6994.33</v>
      </c>
    </row>
    <row r="74" spans="1:15" x14ac:dyDescent="0.25">
      <c r="A74">
        <v>2018</v>
      </c>
      <c r="B74" t="str">
        <f t="shared" si="4"/>
        <v>06119 Battle Ground School District</v>
      </c>
      <c r="C74" t="str">
        <f t="shared" si="5"/>
        <v>06119</v>
      </c>
      <c r="D74">
        <v>6119</v>
      </c>
      <c r="E74" t="s">
        <v>34</v>
      </c>
      <c r="F74">
        <v>4104</v>
      </c>
      <c r="G74" t="s">
        <v>747</v>
      </c>
      <c r="H74" t="s">
        <v>14</v>
      </c>
      <c r="I74" t="s">
        <v>13</v>
      </c>
      <c r="J74" t="s">
        <v>14</v>
      </c>
      <c r="K74" t="s">
        <v>14</v>
      </c>
      <c r="L74" t="s">
        <v>13</v>
      </c>
      <c r="M74">
        <v>435.5</v>
      </c>
      <c r="N74" s="4">
        <f t="shared" si="6"/>
        <v>2.7848295530844146E-3</v>
      </c>
      <c r="O74" s="5">
        <f t="shared" si="7"/>
        <v>3772.17</v>
      </c>
    </row>
    <row r="75" spans="1:15" x14ac:dyDescent="0.25">
      <c r="A75">
        <v>2018</v>
      </c>
      <c r="B75" t="str">
        <f t="shared" si="4"/>
        <v>06119 Battle Ground School District</v>
      </c>
      <c r="C75" t="str">
        <f t="shared" si="5"/>
        <v>06119</v>
      </c>
      <c r="D75">
        <v>6119</v>
      </c>
      <c r="E75" t="s">
        <v>34</v>
      </c>
      <c r="F75">
        <v>1875</v>
      </c>
      <c r="G75" t="s">
        <v>243</v>
      </c>
      <c r="H75" t="s">
        <v>14</v>
      </c>
      <c r="I75" t="s">
        <v>13</v>
      </c>
      <c r="J75" t="s">
        <v>14</v>
      </c>
      <c r="K75" t="s">
        <v>14</v>
      </c>
      <c r="L75" t="s">
        <v>13</v>
      </c>
      <c r="M75">
        <v>90.5</v>
      </c>
      <c r="N75" s="4">
        <f t="shared" si="6"/>
        <v>5.78707404257496E-4</v>
      </c>
      <c r="O75" s="5">
        <f t="shared" si="7"/>
        <v>783.88</v>
      </c>
    </row>
    <row r="76" spans="1:15" x14ac:dyDescent="0.25">
      <c r="A76">
        <v>2018</v>
      </c>
      <c r="B76" t="str">
        <f t="shared" si="4"/>
        <v>06119 Battle Ground School District</v>
      </c>
      <c r="C76" t="str">
        <f t="shared" si="5"/>
        <v>06119</v>
      </c>
      <c r="D76">
        <v>6119</v>
      </c>
      <c r="E76" t="s">
        <v>34</v>
      </c>
      <c r="F76">
        <v>4450</v>
      </c>
      <c r="G76" t="s">
        <v>803</v>
      </c>
      <c r="H76" t="s">
        <v>14</v>
      </c>
      <c r="I76" t="s">
        <v>13</v>
      </c>
      <c r="J76" t="s">
        <v>13</v>
      </c>
      <c r="K76" t="s">
        <v>14</v>
      </c>
      <c r="L76" t="s">
        <v>13</v>
      </c>
      <c r="M76">
        <v>55.75</v>
      </c>
      <c r="N76" s="4">
        <f t="shared" si="6"/>
        <v>3.5649655013652378E-4</v>
      </c>
      <c r="O76" s="5">
        <f t="shared" si="7"/>
        <v>482.89</v>
      </c>
    </row>
    <row r="77" spans="1:15" x14ac:dyDescent="0.25">
      <c r="A77">
        <v>2018</v>
      </c>
      <c r="B77" t="str">
        <f t="shared" si="4"/>
        <v>06119 Battle Ground School District</v>
      </c>
      <c r="C77" t="str">
        <f t="shared" si="5"/>
        <v>06119</v>
      </c>
      <c r="D77">
        <v>6119</v>
      </c>
      <c r="E77" t="s">
        <v>34</v>
      </c>
      <c r="F77">
        <v>1836</v>
      </c>
      <c r="G77" t="s">
        <v>235</v>
      </c>
      <c r="H77" t="s">
        <v>14</v>
      </c>
      <c r="I77" t="s">
        <v>13</v>
      </c>
      <c r="J77" t="s">
        <v>13</v>
      </c>
      <c r="K77" t="s">
        <v>14</v>
      </c>
      <c r="L77" t="s">
        <v>13</v>
      </c>
      <c r="M77">
        <v>16.25</v>
      </c>
      <c r="N77" s="4">
        <f t="shared" si="6"/>
        <v>1.0391155048822442E-4</v>
      </c>
      <c r="O77" s="5">
        <f t="shared" si="7"/>
        <v>140.75</v>
      </c>
    </row>
    <row r="78" spans="1:15" x14ac:dyDescent="0.25">
      <c r="A78">
        <v>2018</v>
      </c>
      <c r="B78" t="str">
        <f t="shared" si="4"/>
        <v>06119 Battle Ground School District</v>
      </c>
      <c r="C78" t="str">
        <f t="shared" si="5"/>
        <v>06119</v>
      </c>
      <c r="D78">
        <v>6119</v>
      </c>
      <c r="E78" t="s">
        <v>34</v>
      </c>
      <c r="F78">
        <v>5502</v>
      </c>
      <c r="G78" t="s">
        <v>107</v>
      </c>
      <c r="H78" t="s">
        <v>13</v>
      </c>
      <c r="I78" t="s">
        <v>13</v>
      </c>
      <c r="J78" t="s">
        <v>13</v>
      </c>
      <c r="K78" t="s">
        <v>14</v>
      </c>
      <c r="L78" t="s">
        <v>13</v>
      </c>
      <c r="M78">
        <v>11.5</v>
      </c>
      <c r="N78" s="4">
        <f t="shared" si="6"/>
        <v>7.3537404960897278E-5</v>
      </c>
      <c r="O78" s="5">
        <f t="shared" si="7"/>
        <v>99.61</v>
      </c>
    </row>
    <row r="79" spans="1:15" x14ac:dyDescent="0.25">
      <c r="A79">
        <v>2018</v>
      </c>
      <c r="B79" t="str">
        <f t="shared" si="4"/>
        <v>06119 Battle Ground School District</v>
      </c>
      <c r="C79" t="str">
        <f t="shared" si="5"/>
        <v>06119</v>
      </c>
      <c r="D79">
        <v>6119</v>
      </c>
      <c r="E79" t="s">
        <v>34</v>
      </c>
      <c r="F79">
        <v>5360</v>
      </c>
      <c r="G79" t="s">
        <v>35</v>
      </c>
      <c r="H79" t="s">
        <v>13</v>
      </c>
      <c r="I79" t="s">
        <v>13</v>
      </c>
      <c r="J79" t="s">
        <v>13</v>
      </c>
      <c r="K79" t="s">
        <v>14</v>
      </c>
      <c r="L79" t="s">
        <v>13</v>
      </c>
      <c r="M79">
        <v>2.5</v>
      </c>
      <c r="N79" s="4">
        <f t="shared" si="6"/>
        <v>1.5986392382803759E-5</v>
      </c>
      <c r="O79" s="5">
        <f t="shared" si="7"/>
        <v>21.65</v>
      </c>
    </row>
    <row r="80" spans="1:15" x14ac:dyDescent="0.25">
      <c r="A80">
        <v>2018</v>
      </c>
      <c r="B80" t="str">
        <f t="shared" si="4"/>
        <v>06122 Ridgefield School District</v>
      </c>
      <c r="C80" t="str">
        <f t="shared" si="5"/>
        <v>06122</v>
      </c>
      <c r="D80">
        <v>6122</v>
      </c>
      <c r="E80" t="s">
        <v>366</v>
      </c>
      <c r="F80">
        <v>2390</v>
      </c>
      <c r="G80" t="s">
        <v>367</v>
      </c>
      <c r="H80" t="s">
        <v>14</v>
      </c>
      <c r="I80" t="s">
        <v>13</v>
      </c>
      <c r="J80" t="s">
        <v>13</v>
      </c>
      <c r="K80" t="s">
        <v>14</v>
      </c>
      <c r="L80" t="s">
        <v>13</v>
      </c>
      <c r="M80">
        <v>55.25</v>
      </c>
      <c r="N80" s="4">
        <f t="shared" si="6"/>
        <v>3.5329927165996303E-4</v>
      </c>
      <c r="O80" s="5">
        <f t="shared" si="7"/>
        <v>478.56</v>
      </c>
    </row>
    <row r="81" spans="1:15" x14ac:dyDescent="0.25">
      <c r="A81">
        <v>2018</v>
      </c>
      <c r="B81" t="str">
        <f t="shared" si="4"/>
        <v>06801 Esd 112 Acting As A School District</v>
      </c>
      <c r="C81" t="str">
        <f t="shared" si="5"/>
        <v>06801</v>
      </c>
      <c r="D81">
        <v>6801</v>
      </c>
      <c r="E81" t="s">
        <v>54</v>
      </c>
      <c r="F81">
        <v>5290</v>
      </c>
      <c r="G81" t="s">
        <v>901</v>
      </c>
      <c r="H81" t="s">
        <v>14</v>
      </c>
      <c r="I81" t="s">
        <v>13</v>
      </c>
      <c r="J81" t="s">
        <v>13</v>
      </c>
      <c r="K81" t="s">
        <v>14</v>
      </c>
      <c r="L81" t="s">
        <v>13</v>
      </c>
      <c r="M81">
        <v>20</v>
      </c>
      <c r="N81" s="4">
        <f t="shared" si="6"/>
        <v>1.2789113906243007E-4</v>
      </c>
      <c r="O81" s="5">
        <f t="shared" si="7"/>
        <v>173.23</v>
      </c>
    </row>
    <row r="82" spans="1:15" x14ac:dyDescent="0.25">
      <c r="A82">
        <v>2018</v>
      </c>
      <c r="B82" t="str">
        <f t="shared" si="4"/>
        <v>06801 Esd 112 Acting As A School District</v>
      </c>
      <c r="C82" t="str">
        <f t="shared" si="5"/>
        <v>06801</v>
      </c>
      <c r="D82">
        <v>6801</v>
      </c>
      <c r="E82" t="s">
        <v>54</v>
      </c>
      <c r="F82">
        <v>3294</v>
      </c>
      <c r="G82" t="s">
        <v>617</v>
      </c>
      <c r="H82" t="s">
        <v>13</v>
      </c>
      <c r="I82" t="s">
        <v>13</v>
      </c>
      <c r="J82" t="s">
        <v>13</v>
      </c>
      <c r="K82" t="s">
        <v>14</v>
      </c>
      <c r="L82" t="s">
        <v>13</v>
      </c>
      <c r="M82">
        <v>12</v>
      </c>
      <c r="N82" s="4">
        <f t="shared" si="6"/>
        <v>7.6734683437458035E-5</v>
      </c>
      <c r="O82" s="5">
        <f t="shared" si="7"/>
        <v>103.94</v>
      </c>
    </row>
    <row r="83" spans="1:15" x14ac:dyDescent="0.25">
      <c r="A83">
        <v>2018</v>
      </c>
      <c r="B83" t="str">
        <f t="shared" si="4"/>
        <v>06801 Esd 112 Acting As A School District</v>
      </c>
      <c r="C83" t="str">
        <f t="shared" si="5"/>
        <v>06801</v>
      </c>
      <c r="D83">
        <v>6801</v>
      </c>
      <c r="E83" t="s">
        <v>54</v>
      </c>
      <c r="F83">
        <v>5398</v>
      </c>
      <c r="G83" t="s">
        <v>55</v>
      </c>
      <c r="H83" t="s">
        <v>13</v>
      </c>
      <c r="I83" t="s">
        <v>13</v>
      </c>
      <c r="J83" t="s">
        <v>13</v>
      </c>
      <c r="K83" t="s">
        <v>14</v>
      </c>
      <c r="L83" t="s">
        <v>13</v>
      </c>
      <c r="M83">
        <v>10</v>
      </c>
      <c r="N83" s="4">
        <f t="shared" si="6"/>
        <v>6.3945569531215034E-5</v>
      </c>
      <c r="O83" s="5">
        <f t="shared" si="7"/>
        <v>86.62</v>
      </c>
    </row>
    <row r="84" spans="1:15" x14ac:dyDescent="0.25">
      <c r="A84">
        <v>2018</v>
      </c>
      <c r="B84" t="str">
        <f t="shared" si="4"/>
        <v>07002 Dayton School District</v>
      </c>
      <c r="C84" t="str">
        <f t="shared" si="5"/>
        <v>07002</v>
      </c>
      <c r="D84">
        <v>7002</v>
      </c>
      <c r="E84" t="s">
        <v>342</v>
      </c>
      <c r="F84">
        <v>2302</v>
      </c>
      <c r="G84" t="s">
        <v>343</v>
      </c>
      <c r="H84" t="s">
        <v>13</v>
      </c>
      <c r="I84" t="s">
        <v>13</v>
      </c>
      <c r="J84" t="s">
        <v>14</v>
      </c>
      <c r="K84" t="s">
        <v>14</v>
      </c>
      <c r="L84" t="s">
        <v>13</v>
      </c>
      <c r="M84">
        <v>62</v>
      </c>
      <c r="N84" s="4">
        <f t="shared" si="6"/>
        <v>3.9646253109353318E-4</v>
      </c>
      <c r="O84" s="5">
        <f t="shared" si="7"/>
        <v>537.03</v>
      </c>
    </row>
    <row r="85" spans="1:15" x14ac:dyDescent="0.25">
      <c r="A85">
        <v>2018</v>
      </c>
      <c r="B85" t="str">
        <f t="shared" si="4"/>
        <v>08122 Longview School District</v>
      </c>
      <c r="C85" t="str">
        <f t="shared" si="5"/>
        <v>08122</v>
      </c>
      <c r="D85">
        <v>8122</v>
      </c>
      <c r="E85" t="s">
        <v>380</v>
      </c>
      <c r="F85">
        <v>3151</v>
      </c>
      <c r="G85" t="s">
        <v>575</v>
      </c>
      <c r="H85" t="s">
        <v>14</v>
      </c>
      <c r="I85" t="s">
        <v>13</v>
      </c>
      <c r="J85" t="s">
        <v>13</v>
      </c>
      <c r="K85" t="s">
        <v>14</v>
      </c>
      <c r="L85" t="s">
        <v>13</v>
      </c>
      <c r="M85">
        <v>338.75</v>
      </c>
      <c r="N85" s="4">
        <f t="shared" si="6"/>
        <v>2.1661561678699092E-3</v>
      </c>
      <c r="O85" s="5">
        <f t="shared" si="7"/>
        <v>2934.15</v>
      </c>
    </row>
    <row r="86" spans="1:15" x14ac:dyDescent="0.25">
      <c r="A86">
        <v>2018</v>
      </c>
      <c r="B86" t="str">
        <f t="shared" si="4"/>
        <v>08122 Longview School District</v>
      </c>
      <c r="C86" t="str">
        <f t="shared" si="5"/>
        <v>08122</v>
      </c>
      <c r="D86">
        <v>8122</v>
      </c>
      <c r="E86" t="s">
        <v>380</v>
      </c>
      <c r="F86">
        <v>2416</v>
      </c>
      <c r="G86" t="s">
        <v>381</v>
      </c>
      <c r="H86" t="s">
        <v>14</v>
      </c>
      <c r="I86" t="s">
        <v>13</v>
      </c>
      <c r="J86" t="s">
        <v>13</v>
      </c>
      <c r="K86" t="s">
        <v>14</v>
      </c>
      <c r="L86" t="s">
        <v>13</v>
      </c>
      <c r="M86">
        <v>290</v>
      </c>
      <c r="N86" s="4">
        <f t="shared" si="6"/>
        <v>1.8544215164052358E-3</v>
      </c>
      <c r="O86" s="5">
        <f t="shared" si="7"/>
        <v>2511.9</v>
      </c>
    </row>
    <row r="87" spans="1:15" x14ac:dyDescent="0.25">
      <c r="A87">
        <v>2018</v>
      </c>
      <c r="B87" t="str">
        <f t="shared" si="4"/>
        <v>08122 Longview School District</v>
      </c>
      <c r="C87" t="str">
        <f t="shared" si="5"/>
        <v>08122</v>
      </c>
      <c r="D87">
        <v>8122</v>
      </c>
      <c r="E87" t="s">
        <v>380</v>
      </c>
      <c r="F87">
        <v>5312</v>
      </c>
      <c r="G87" t="s">
        <v>911</v>
      </c>
      <c r="H87" t="s">
        <v>13</v>
      </c>
      <c r="I87" t="s">
        <v>13</v>
      </c>
      <c r="J87" t="s">
        <v>13</v>
      </c>
      <c r="K87" t="s">
        <v>14</v>
      </c>
      <c r="L87" t="s">
        <v>13</v>
      </c>
      <c r="M87">
        <v>28</v>
      </c>
      <c r="N87" s="4">
        <f t="shared" si="6"/>
        <v>1.7904759468740207E-4</v>
      </c>
      <c r="O87" s="5">
        <f t="shared" si="7"/>
        <v>242.53</v>
      </c>
    </row>
    <row r="88" spans="1:15" x14ac:dyDescent="0.25">
      <c r="A88">
        <v>2018</v>
      </c>
      <c r="B88" t="str">
        <f t="shared" si="4"/>
        <v>08130 Toutle Lake School District</v>
      </c>
      <c r="C88" t="str">
        <f t="shared" si="5"/>
        <v>08130</v>
      </c>
      <c r="D88">
        <v>8130</v>
      </c>
      <c r="E88" t="s">
        <v>434</v>
      </c>
      <c r="F88">
        <v>2560</v>
      </c>
      <c r="G88" t="s">
        <v>435</v>
      </c>
      <c r="H88" t="s">
        <v>13</v>
      </c>
      <c r="I88" t="s">
        <v>13</v>
      </c>
      <c r="J88" t="s">
        <v>13</v>
      </c>
      <c r="K88" t="s">
        <v>14</v>
      </c>
      <c r="L88" t="s">
        <v>13</v>
      </c>
      <c r="M88">
        <v>70.25</v>
      </c>
      <c r="N88" s="4">
        <f t="shared" si="6"/>
        <v>4.4921762595678561E-4</v>
      </c>
      <c r="O88" s="5">
        <f t="shared" si="7"/>
        <v>608.49</v>
      </c>
    </row>
    <row r="89" spans="1:15" x14ac:dyDescent="0.25">
      <c r="A89">
        <v>2018</v>
      </c>
      <c r="B89" t="str">
        <f t="shared" si="4"/>
        <v>08401 Castle Rock School District</v>
      </c>
      <c r="C89" t="str">
        <f t="shared" si="5"/>
        <v>08401</v>
      </c>
      <c r="D89">
        <v>8401</v>
      </c>
      <c r="E89" t="s">
        <v>335</v>
      </c>
      <c r="F89">
        <v>2281</v>
      </c>
      <c r="G89" t="s">
        <v>336</v>
      </c>
      <c r="H89" t="s">
        <v>14</v>
      </c>
      <c r="I89" t="s">
        <v>13</v>
      </c>
      <c r="J89" t="s">
        <v>13</v>
      </c>
      <c r="K89" t="s">
        <v>14</v>
      </c>
      <c r="L89" t="s">
        <v>13</v>
      </c>
      <c r="M89">
        <v>81.75</v>
      </c>
      <c r="N89" s="4">
        <f t="shared" si="6"/>
        <v>5.2275503091768287E-4</v>
      </c>
      <c r="O89" s="5">
        <f t="shared" si="7"/>
        <v>708.09</v>
      </c>
    </row>
    <row r="90" spans="1:15" x14ac:dyDescent="0.25">
      <c r="A90">
        <v>2018</v>
      </c>
      <c r="B90" t="str">
        <f t="shared" si="4"/>
        <v>08402 Kalama School District</v>
      </c>
      <c r="C90" t="str">
        <f t="shared" si="5"/>
        <v>08402</v>
      </c>
      <c r="D90">
        <v>8402</v>
      </c>
      <c r="E90" t="s">
        <v>103</v>
      </c>
      <c r="F90">
        <v>5545</v>
      </c>
      <c r="G90" t="s">
        <v>104</v>
      </c>
      <c r="H90" t="s">
        <v>14</v>
      </c>
      <c r="I90" t="s">
        <v>13</v>
      </c>
      <c r="J90" t="s">
        <v>13</v>
      </c>
      <c r="K90" t="s">
        <v>14</v>
      </c>
      <c r="L90" t="s">
        <v>13</v>
      </c>
      <c r="M90">
        <v>42.5</v>
      </c>
      <c r="N90" s="4">
        <f t="shared" si="6"/>
        <v>2.7176867050766385E-4</v>
      </c>
      <c r="O90" s="5">
        <f t="shared" si="7"/>
        <v>368.12</v>
      </c>
    </row>
    <row r="91" spans="1:15" x14ac:dyDescent="0.25">
      <c r="A91">
        <v>2018</v>
      </c>
      <c r="B91" t="str">
        <f t="shared" si="4"/>
        <v>08404 Woodland School District</v>
      </c>
      <c r="C91" t="str">
        <f t="shared" si="5"/>
        <v>08404</v>
      </c>
      <c r="D91">
        <v>8404</v>
      </c>
      <c r="E91" t="s">
        <v>215</v>
      </c>
      <c r="F91">
        <v>3546</v>
      </c>
      <c r="G91" t="s">
        <v>675</v>
      </c>
      <c r="H91" t="s">
        <v>14</v>
      </c>
      <c r="I91" t="s">
        <v>13</v>
      </c>
      <c r="J91" t="s">
        <v>14</v>
      </c>
      <c r="K91" t="s">
        <v>14</v>
      </c>
      <c r="L91" t="s">
        <v>13</v>
      </c>
      <c r="M91">
        <v>94.25</v>
      </c>
      <c r="N91" s="4">
        <f t="shared" si="6"/>
        <v>6.0268699283170168E-4</v>
      </c>
      <c r="O91" s="5">
        <f t="shared" si="7"/>
        <v>816.37</v>
      </c>
    </row>
    <row r="92" spans="1:15" x14ac:dyDescent="0.25">
      <c r="A92">
        <v>2018</v>
      </c>
      <c r="B92" t="str">
        <f t="shared" si="4"/>
        <v>08404 Woodland School District</v>
      </c>
      <c r="C92" t="str">
        <f t="shared" si="5"/>
        <v>08404</v>
      </c>
      <c r="D92">
        <v>8404</v>
      </c>
      <c r="E92" t="s">
        <v>215</v>
      </c>
      <c r="F92">
        <v>1795</v>
      </c>
      <c r="G92" t="s">
        <v>216</v>
      </c>
      <c r="H92" t="s">
        <v>14</v>
      </c>
      <c r="I92" t="s">
        <v>13</v>
      </c>
      <c r="J92" t="s">
        <v>13</v>
      </c>
      <c r="K92" t="s">
        <v>14</v>
      </c>
      <c r="L92" t="s">
        <v>13</v>
      </c>
      <c r="M92">
        <v>9.25</v>
      </c>
      <c r="N92" s="4">
        <f t="shared" si="6"/>
        <v>5.9149651816373905E-5</v>
      </c>
      <c r="O92" s="5">
        <f t="shared" si="7"/>
        <v>80.12</v>
      </c>
    </row>
    <row r="93" spans="1:15" x14ac:dyDescent="0.25">
      <c r="A93">
        <v>2018</v>
      </c>
      <c r="B93" t="str">
        <f t="shared" si="4"/>
        <v>08404 Woodland School District</v>
      </c>
      <c r="C93" t="str">
        <f t="shared" si="5"/>
        <v>08404</v>
      </c>
      <c r="D93">
        <v>8404</v>
      </c>
      <c r="E93" t="s">
        <v>215</v>
      </c>
      <c r="F93">
        <v>5246</v>
      </c>
      <c r="G93" t="s">
        <v>882</v>
      </c>
      <c r="H93" t="s">
        <v>13</v>
      </c>
      <c r="I93" t="s">
        <v>13</v>
      </c>
      <c r="J93" t="s">
        <v>13</v>
      </c>
      <c r="K93" t="s">
        <v>14</v>
      </c>
      <c r="L93" t="s">
        <v>13</v>
      </c>
      <c r="M93">
        <v>1</v>
      </c>
      <c r="N93" s="4">
        <f t="shared" si="6"/>
        <v>6.3945569531215032E-6</v>
      </c>
      <c r="O93" s="5">
        <f t="shared" si="7"/>
        <v>8.66</v>
      </c>
    </row>
    <row r="94" spans="1:15" x14ac:dyDescent="0.25">
      <c r="A94">
        <v>2018</v>
      </c>
      <c r="B94" t="str">
        <f t="shared" si="4"/>
        <v>08458 Kelso School District</v>
      </c>
      <c r="C94" t="str">
        <f t="shared" si="5"/>
        <v>08458</v>
      </c>
      <c r="D94">
        <v>8458</v>
      </c>
      <c r="E94" t="s">
        <v>262</v>
      </c>
      <c r="F94">
        <v>2266</v>
      </c>
      <c r="G94" t="s">
        <v>328</v>
      </c>
      <c r="H94" t="s">
        <v>14</v>
      </c>
      <c r="I94" t="s">
        <v>13</v>
      </c>
      <c r="J94" t="s">
        <v>13</v>
      </c>
      <c r="K94" t="s">
        <v>14</v>
      </c>
      <c r="L94" t="s">
        <v>13</v>
      </c>
      <c r="M94">
        <v>699.75</v>
      </c>
      <c r="N94" s="4">
        <f t="shared" si="6"/>
        <v>4.4745912279467717E-3</v>
      </c>
      <c r="O94" s="5">
        <f t="shared" si="7"/>
        <v>6061.03</v>
      </c>
    </row>
    <row r="95" spans="1:15" x14ac:dyDescent="0.25">
      <c r="A95">
        <v>2018</v>
      </c>
      <c r="B95" t="str">
        <f t="shared" si="4"/>
        <v>08458 Kelso School District</v>
      </c>
      <c r="C95" t="str">
        <f t="shared" si="5"/>
        <v>08458</v>
      </c>
      <c r="D95">
        <v>8458</v>
      </c>
      <c r="E95" t="s">
        <v>262</v>
      </c>
      <c r="F95">
        <v>5194</v>
      </c>
      <c r="G95" t="s">
        <v>868</v>
      </c>
      <c r="H95" t="s">
        <v>14</v>
      </c>
      <c r="I95" t="s">
        <v>13</v>
      </c>
      <c r="J95" t="s">
        <v>13</v>
      </c>
      <c r="K95" t="s">
        <v>14</v>
      </c>
      <c r="L95" t="s">
        <v>13</v>
      </c>
      <c r="M95">
        <v>10.25</v>
      </c>
      <c r="N95" s="4">
        <f t="shared" si="6"/>
        <v>6.5544208769495406E-5</v>
      </c>
      <c r="O95" s="5">
        <f t="shared" si="7"/>
        <v>88.78</v>
      </c>
    </row>
    <row r="96" spans="1:15" x14ac:dyDescent="0.25">
      <c r="A96">
        <v>2018</v>
      </c>
      <c r="B96" t="str">
        <f t="shared" si="4"/>
        <v>08458 Kelso School District</v>
      </c>
      <c r="C96" t="str">
        <f t="shared" si="5"/>
        <v>08458</v>
      </c>
      <c r="D96">
        <v>8458</v>
      </c>
      <c r="E96" t="s">
        <v>262</v>
      </c>
      <c r="F96">
        <v>1934</v>
      </c>
      <c r="G96" t="s">
        <v>263</v>
      </c>
      <c r="H96" t="s">
        <v>13</v>
      </c>
      <c r="I96" t="s">
        <v>13</v>
      </c>
      <c r="J96" t="s">
        <v>13</v>
      </c>
      <c r="K96" t="s">
        <v>14</v>
      </c>
      <c r="L96" t="s">
        <v>13</v>
      </c>
      <c r="M96">
        <v>3.5</v>
      </c>
      <c r="N96" s="4">
        <f t="shared" si="6"/>
        <v>2.2380949335925259E-5</v>
      </c>
      <c r="O96" s="5">
        <f t="shared" si="7"/>
        <v>30.32</v>
      </c>
    </row>
    <row r="97" spans="1:15" x14ac:dyDescent="0.25">
      <c r="A97">
        <v>2018</v>
      </c>
      <c r="B97" t="str">
        <f t="shared" si="4"/>
        <v>09075 Bridgeport School District</v>
      </c>
      <c r="C97" t="str">
        <f t="shared" si="5"/>
        <v>09075</v>
      </c>
      <c r="D97">
        <v>9075</v>
      </c>
      <c r="E97" t="s">
        <v>251</v>
      </c>
      <c r="F97">
        <v>2788</v>
      </c>
      <c r="G97" t="s">
        <v>479</v>
      </c>
      <c r="H97" t="s">
        <v>14</v>
      </c>
      <c r="I97" t="s">
        <v>13</v>
      </c>
      <c r="J97" t="s">
        <v>14</v>
      </c>
      <c r="K97" t="s">
        <v>14</v>
      </c>
      <c r="L97" t="s">
        <v>13</v>
      </c>
      <c r="M97">
        <v>191.75</v>
      </c>
      <c r="N97" s="4">
        <f t="shared" si="6"/>
        <v>1.2261562957610482E-3</v>
      </c>
      <c r="O97" s="5">
        <f t="shared" si="7"/>
        <v>1660.88</v>
      </c>
    </row>
    <row r="98" spans="1:15" x14ac:dyDescent="0.25">
      <c r="A98">
        <v>2018</v>
      </c>
      <c r="B98" t="str">
        <f t="shared" si="4"/>
        <v>09075 Bridgeport School District</v>
      </c>
      <c r="C98" t="str">
        <f t="shared" si="5"/>
        <v>09075</v>
      </c>
      <c r="D98">
        <v>9075</v>
      </c>
      <c r="E98" t="s">
        <v>251</v>
      </c>
      <c r="F98">
        <v>1900</v>
      </c>
      <c r="G98" t="s">
        <v>252</v>
      </c>
      <c r="H98" t="s">
        <v>13</v>
      </c>
      <c r="I98" t="s">
        <v>13</v>
      </c>
      <c r="J98" t="s">
        <v>13</v>
      </c>
      <c r="K98" t="s">
        <v>14</v>
      </c>
      <c r="L98" t="s">
        <v>13</v>
      </c>
      <c r="M98">
        <v>3.5</v>
      </c>
      <c r="N98" s="4">
        <f t="shared" si="6"/>
        <v>2.2380949335925259E-5</v>
      </c>
      <c r="O98" s="5">
        <f t="shared" si="7"/>
        <v>30.32</v>
      </c>
    </row>
    <row r="99" spans="1:15" x14ac:dyDescent="0.25">
      <c r="A99">
        <v>2018</v>
      </c>
      <c r="B99" t="str">
        <f t="shared" si="4"/>
        <v>09206 Eastmont School District</v>
      </c>
      <c r="C99" t="str">
        <f t="shared" si="5"/>
        <v>09206</v>
      </c>
      <c r="D99">
        <v>9206</v>
      </c>
      <c r="E99" t="s">
        <v>469</v>
      </c>
      <c r="F99">
        <v>2727</v>
      </c>
      <c r="G99" t="s">
        <v>470</v>
      </c>
      <c r="H99" t="s">
        <v>14</v>
      </c>
      <c r="I99" t="s">
        <v>13</v>
      </c>
      <c r="J99" t="s">
        <v>14</v>
      </c>
      <c r="K99" t="s">
        <v>14</v>
      </c>
      <c r="L99" t="s">
        <v>13</v>
      </c>
      <c r="M99">
        <v>708.75</v>
      </c>
      <c r="N99" s="4">
        <f t="shared" si="6"/>
        <v>4.5321422405248651E-3</v>
      </c>
      <c r="O99" s="5">
        <f t="shared" si="7"/>
        <v>6138.99</v>
      </c>
    </row>
    <row r="100" spans="1:15" x14ac:dyDescent="0.25">
      <c r="A100">
        <v>2018</v>
      </c>
      <c r="B100" t="str">
        <f t="shared" si="4"/>
        <v>09206 Eastmont School District</v>
      </c>
      <c r="C100" t="str">
        <f t="shared" si="5"/>
        <v>09206</v>
      </c>
      <c r="D100">
        <v>9206</v>
      </c>
      <c r="E100" t="s">
        <v>469</v>
      </c>
      <c r="F100">
        <v>3372</v>
      </c>
      <c r="G100" t="s">
        <v>637</v>
      </c>
      <c r="H100" t="s">
        <v>13</v>
      </c>
      <c r="I100" t="s">
        <v>13</v>
      </c>
      <c r="J100" t="s">
        <v>14</v>
      </c>
      <c r="K100" t="s">
        <v>14</v>
      </c>
      <c r="L100" t="s">
        <v>13</v>
      </c>
      <c r="M100">
        <v>487.75</v>
      </c>
      <c r="N100" s="4">
        <f t="shared" si="6"/>
        <v>3.1189451538850129E-3</v>
      </c>
      <c r="O100" s="5">
        <f t="shared" si="7"/>
        <v>4224.75</v>
      </c>
    </row>
    <row r="101" spans="1:15" x14ac:dyDescent="0.25">
      <c r="A101">
        <v>2018</v>
      </c>
      <c r="B101" t="str">
        <f t="shared" si="4"/>
        <v>09206 Eastmont School District</v>
      </c>
      <c r="C101" t="str">
        <f t="shared" si="5"/>
        <v>09206</v>
      </c>
      <c r="D101">
        <v>9206</v>
      </c>
      <c r="E101" t="s">
        <v>469</v>
      </c>
      <c r="F101">
        <v>2986</v>
      </c>
      <c r="G101" t="s">
        <v>528</v>
      </c>
      <c r="H101" t="s">
        <v>13</v>
      </c>
      <c r="I101" t="s">
        <v>13</v>
      </c>
      <c r="J101" t="s">
        <v>13</v>
      </c>
      <c r="K101" t="s">
        <v>14</v>
      </c>
      <c r="L101" t="s">
        <v>13</v>
      </c>
      <c r="M101">
        <v>1</v>
      </c>
      <c r="N101" s="4">
        <f t="shared" si="6"/>
        <v>6.3945569531215032E-6</v>
      </c>
      <c r="O101" s="5">
        <f t="shared" si="7"/>
        <v>8.66</v>
      </c>
    </row>
    <row r="102" spans="1:15" x14ac:dyDescent="0.25">
      <c r="A102">
        <v>2018</v>
      </c>
      <c r="B102" t="str">
        <f t="shared" si="4"/>
        <v>09207 Mansfield School District</v>
      </c>
      <c r="C102" t="str">
        <f t="shared" si="5"/>
        <v>09207</v>
      </c>
      <c r="D102">
        <v>9207</v>
      </c>
      <c r="E102" t="s">
        <v>319</v>
      </c>
      <c r="F102">
        <v>2233</v>
      </c>
      <c r="G102" t="s">
        <v>320</v>
      </c>
      <c r="H102" t="s">
        <v>13</v>
      </c>
      <c r="I102" t="s">
        <v>13</v>
      </c>
      <c r="J102" t="s">
        <v>14</v>
      </c>
      <c r="K102" t="s">
        <v>14</v>
      </c>
      <c r="L102" t="s">
        <v>13</v>
      </c>
      <c r="M102">
        <v>20</v>
      </c>
      <c r="N102" s="4">
        <f t="shared" si="6"/>
        <v>1.2789113906243007E-4</v>
      </c>
      <c r="O102" s="5">
        <f t="shared" si="7"/>
        <v>173.23</v>
      </c>
    </row>
    <row r="103" spans="1:15" x14ac:dyDescent="0.25">
      <c r="A103">
        <v>2018</v>
      </c>
      <c r="B103" t="str">
        <f t="shared" si="4"/>
        <v>09209 Waterville School District</v>
      </c>
      <c r="C103" t="str">
        <f t="shared" si="5"/>
        <v>09209</v>
      </c>
      <c r="D103">
        <v>9209</v>
      </c>
      <c r="E103" t="s">
        <v>305</v>
      </c>
      <c r="F103">
        <v>2162</v>
      </c>
      <c r="G103" t="s">
        <v>306</v>
      </c>
      <c r="H103" t="s">
        <v>14</v>
      </c>
      <c r="I103" t="s">
        <v>13</v>
      </c>
      <c r="J103" t="s">
        <v>13</v>
      </c>
      <c r="K103" t="s">
        <v>14</v>
      </c>
      <c r="L103" t="s">
        <v>13</v>
      </c>
      <c r="M103">
        <v>23.5</v>
      </c>
      <c r="N103" s="4">
        <f t="shared" si="6"/>
        <v>1.5027208839835533E-4</v>
      </c>
      <c r="O103" s="5">
        <f t="shared" si="7"/>
        <v>203.55</v>
      </c>
    </row>
    <row r="104" spans="1:15" x14ac:dyDescent="0.25">
      <c r="A104">
        <v>2018</v>
      </c>
      <c r="B104" t="str">
        <f t="shared" si="4"/>
        <v>10050 Curlew School District</v>
      </c>
      <c r="C104" t="str">
        <f t="shared" si="5"/>
        <v>10050</v>
      </c>
      <c r="D104">
        <v>10050</v>
      </c>
      <c r="E104" t="s">
        <v>284</v>
      </c>
      <c r="F104">
        <v>2006</v>
      </c>
      <c r="G104" t="s">
        <v>285</v>
      </c>
      <c r="H104" t="s">
        <v>13</v>
      </c>
      <c r="I104" t="s">
        <v>13</v>
      </c>
      <c r="J104" t="s">
        <v>13</v>
      </c>
      <c r="K104" t="s">
        <v>14</v>
      </c>
      <c r="L104" t="s">
        <v>13</v>
      </c>
      <c r="M104">
        <v>2</v>
      </c>
      <c r="N104" s="4">
        <f t="shared" si="6"/>
        <v>1.2789113906243006E-5</v>
      </c>
      <c r="O104" s="5">
        <f t="shared" si="7"/>
        <v>17.32</v>
      </c>
    </row>
    <row r="105" spans="1:15" x14ac:dyDescent="0.25">
      <c r="A105">
        <v>2018</v>
      </c>
      <c r="B105" t="str">
        <f t="shared" si="4"/>
        <v>10070 Inchelium School District</v>
      </c>
      <c r="C105" t="str">
        <f t="shared" si="5"/>
        <v>10070</v>
      </c>
      <c r="D105">
        <v>10070</v>
      </c>
      <c r="E105" t="s">
        <v>447</v>
      </c>
      <c r="F105">
        <v>2603</v>
      </c>
      <c r="G105" t="s">
        <v>448</v>
      </c>
      <c r="H105" t="s">
        <v>14</v>
      </c>
      <c r="I105" t="s">
        <v>13</v>
      </c>
      <c r="J105" t="s">
        <v>13</v>
      </c>
      <c r="K105" t="s">
        <v>13</v>
      </c>
      <c r="L105" t="s">
        <v>13</v>
      </c>
      <c r="M105">
        <v>1.25</v>
      </c>
      <c r="N105" s="4">
        <f t="shared" si="6"/>
        <v>7.9931961914018793E-6</v>
      </c>
      <c r="O105" s="5">
        <f t="shared" si="7"/>
        <v>10.83</v>
      </c>
    </row>
    <row r="106" spans="1:15" x14ac:dyDescent="0.25">
      <c r="A106">
        <v>2018</v>
      </c>
      <c r="B106" t="str">
        <f t="shared" si="4"/>
        <v>10309 Republic School District</v>
      </c>
      <c r="C106" t="str">
        <f t="shared" si="5"/>
        <v>10309</v>
      </c>
      <c r="D106">
        <v>10309</v>
      </c>
      <c r="E106" t="s">
        <v>683</v>
      </c>
      <c r="F106">
        <v>3579</v>
      </c>
      <c r="G106" t="s">
        <v>684</v>
      </c>
      <c r="H106" t="s">
        <v>13</v>
      </c>
      <c r="I106" t="s">
        <v>13</v>
      </c>
      <c r="J106" t="s">
        <v>13</v>
      </c>
      <c r="K106" t="s">
        <v>14</v>
      </c>
      <c r="L106" t="s">
        <v>13</v>
      </c>
      <c r="M106">
        <v>5.75</v>
      </c>
      <c r="N106" s="4">
        <f t="shared" si="6"/>
        <v>3.6768702480448639E-5</v>
      </c>
      <c r="O106" s="5">
        <f t="shared" si="7"/>
        <v>49.8</v>
      </c>
    </row>
    <row r="107" spans="1:15" x14ac:dyDescent="0.25">
      <c r="A107">
        <v>2018</v>
      </c>
      <c r="B107" t="str">
        <f t="shared" si="4"/>
        <v>11001 Pasco School District</v>
      </c>
      <c r="C107" t="str">
        <f t="shared" si="5"/>
        <v>11001</v>
      </c>
      <c r="D107">
        <v>11001</v>
      </c>
      <c r="E107" t="s">
        <v>516</v>
      </c>
      <c r="F107">
        <v>5164</v>
      </c>
      <c r="G107" t="s">
        <v>857</v>
      </c>
      <c r="H107" t="s">
        <v>14</v>
      </c>
      <c r="I107" t="s">
        <v>13</v>
      </c>
      <c r="J107" t="s">
        <v>13</v>
      </c>
      <c r="K107" t="s">
        <v>14</v>
      </c>
      <c r="L107" t="s">
        <v>13</v>
      </c>
      <c r="M107">
        <v>1434.75</v>
      </c>
      <c r="N107" s="4">
        <f t="shared" si="6"/>
        <v>9.1745905884910769E-3</v>
      </c>
      <c r="O107" s="5">
        <f t="shared" si="7"/>
        <v>12427.39</v>
      </c>
    </row>
    <row r="108" spans="1:15" x14ac:dyDescent="0.25">
      <c r="A108">
        <v>2018</v>
      </c>
      <c r="B108" t="str">
        <f t="shared" si="4"/>
        <v>11001 Pasco School District</v>
      </c>
      <c r="C108" t="str">
        <f t="shared" si="5"/>
        <v>11001</v>
      </c>
      <c r="D108">
        <v>11001</v>
      </c>
      <c r="E108" t="s">
        <v>516</v>
      </c>
      <c r="F108">
        <v>2917</v>
      </c>
      <c r="G108" t="s">
        <v>517</v>
      </c>
      <c r="H108" t="s">
        <v>14</v>
      </c>
      <c r="I108" t="s">
        <v>13</v>
      </c>
      <c r="J108" t="s">
        <v>13</v>
      </c>
      <c r="K108" t="s">
        <v>14</v>
      </c>
      <c r="L108" t="s">
        <v>13</v>
      </c>
      <c r="M108">
        <v>869.75</v>
      </c>
      <c r="N108" s="4">
        <f t="shared" si="6"/>
        <v>5.5616659099774271E-3</v>
      </c>
      <c r="O108" s="5">
        <f t="shared" si="7"/>
        <v>7533.52</v>
      </c>
    </row>
    <row r="109" spans="1:15" x14ac:dyDescent="0.25">
      <c r="A109">
        <v>2018</v>
      </c>
      <c r="B109" t="str">
        <f t="shared" si="4"/>
        <v>11001 Pasco School District</v>
      </c>
      <c r="C109" t="str">
        <f t="shared" si="5"/>
        <v>11001</v>
      </c>
      <c r="D109">
        <v>11001</v>
      </c>
      <c r="E109" t="s">
        <v>516</v>
      </c>
      <c r="F109">
        <v>3912</v>
      </c>
      <c r="G109" t="s">
        <v>726</v>
      </c>
      <c r="H109" t="s">
        <v>13</v>
      </c>
      <c r="I109" t="s">
        <v>13</v>
      </c>
      <c r="J109" t="s">
        <v>13</v>
      </c>
      <c r="K109" t="s">
        <v>14</v>
      </c>
      <c r="L109" t="s">
        <v>13</v>
      </c>
      <c r="M109">
        <v>63.25</v>
      </c>
      <c r="N109" s="4">
        <f t="shared" si="6"/>
        <v>4.0445572728493504E-4</v>
      </c>
      <c r="O109" s="5">
        <f t="shared" si="7"/>
        <v>547.85</v>
      </c>
    </row>
    <row r="110" spans="1:15" x14ac:dyDescent="0.25">
      <c r="A110">
        <v>2018</v>
      </c>
      <c r="B110" t="str">
        <f t="shared" si="4"/>
        <v>11051 North Franklin School District</v>
      </c>
      <c r="C110" t="str">
        <f t="shared" si="5"/>
        <v>11051</v>
      </c>
      <c r="D110">
        <v>11051</v>
      </c>
      <c r="E110" t="s">
        <v>198</v>
      </c>
      <c r="F110">
        <v>3272</v>
      </c>
      <c r="G110" t="s">
        <v>607</v>
      </c>
      <c r="H110" t="s">
        <v>13</v>
      </c>
      <c r="I110" t="s">
        <v>13</v>
      </c>
      <c r="J110" t="s">
        <v>13</v>
      </c>
      <c r="K110" t="s">
        <v>14</v>
      </c>
      <c r="L110" t="s">
        <v>13</v>
      </c>
      <c r="M110">
        <v>157.5</v>
      </c>
      <c r="N110" s="4">
        <f t="shared" si="6"/>
        <v>1.0071427201166368E-3</v>
      </c>
      <c r="O110" s="5">
        <f t="shared" si="7"/>
        <v>1364.22</v>
      </c>
    </row>
    <row r="111" spans="1:15" x14ac:dyDescent="0.25">
      <c r="A111">
        <v>2018</v>
      </c>
      <c r="B111" t="str">
        <f t="shared" si="4"/>
        <v>11051 North Franklin School District</v>
      </c>
      <c r="C111" t="str">
        <f t="shared" si="5"/>
        <v>11051</v>
      </c>
      <c r="D111">
        <v>11051</v>
      </c>
      <c r="E111" t="s">
        <v>198</v>
      </c>
      <c r="F111">
        <v>1754</v>
      </c>
      <c r="G111" t="s">
        <v>199</v>
      </c>
      <c r="H111" t="s">
        <v>13</v>
      </c>
      <c r="I111" t="s">
        <v>13</v>
      </c>
      <c r="J111" t="s">
        <v>13</v>
      </c>
      <c r="K111" t="s">
        <v>14</v>
      </c>
      <c r="L111" t="s">
        <v>13</v>
      </c>
      <c r="M111">
        <v>1.25</v>
      </c>
      <c r="N111" s="4">
        <f t="shared" si="6"/>
        <v>7.9931961914018793E-6</v>
      </c>
      <c r="O111" s="5">
        <f t="shared" si="7"/>
        <v>10.83</v>
      </c>
    </row>
    <row r="112" spans="1:15" x14ac:dyDescent="0.25">
      <c r="A112">
        <v>2018</v>
      </c>
      <c r="B112" t="str">
        <f t="shared" si="4"/>
        <v>11056 Kahlotus School District</v>
      </c>
      <c r="C112" t="str">
        <f t="shared" si="5"/>
        <v>11056</v>
      </c>
      <c r="D112">
        <v>11056</v>
      </c>
      <c r="E112" t="s">
        <v>592</v>
      </c>
      <c r="F112">
        <v>3214</v>
      </c>
      <c r="G112" t="s">
        <v>593</v>
      </c>
      <c r="H112" t="s">
        <v>13</v>
      </c>
      <c r="I112" t="s">
        <v>13</v>
      </c>
      <c r="J112" t="s">
        <v>13</v>
      </c>
      <c r="K112" t="s">
        <v>14</v>
      </c>
      <c r="L112" t="s">
        <v>13</v>
      </c>
      <c r="M112">
        <v>1</v>
      </c>
      <c r="N112" s="4">
        <f t="shared" si="6"/>
        <v>6.3945569531215032E-6</v>
      </c>
      <c r="O112" s="5">
        <f t="shared" si="7"/>
        <v>8.66</v>
      </c>
    </row>
    <row r="113" spans="1:15" x14ac:dyDescent="0.25">
      <c r="A113">
        <v>2018</v>
      </c>
      <c r="B113" t="str">
        <f t="shared" si="4"/>
        <v>12110 Pomeroy School District</v>
      </c>
      <c r="C113" t="str">
        <f t="shared" si="5"/>
        <v>12110</v>
      </c>
      <c r="D113">
        <v>12110</v>
      </c>
      <c r="E113" t="s">
        <v>324</v>
      </c>
      <c r="F113">
        <v>2241</v>
      </c>
      <c r="G113" t="s">
        <v>325</v>
      </c>
      <c r="H113" t="s">
        <v>13</v>
      </c>
      <c r="I113" t="s">
        <v>13</v>
      </c>
      <c r="J113" t="s">
        <v>14</v>
      </c>
      <c r="K113" t="s">
        <v>14</v>
      </c>
      <c r="L113" t="s">
        <v>13</v>
      </c>
      <c r="M113">
        <v>94.25</v>
      </c>
      <c r="N113" s="4">
        <f t="shared" si="6"/>
        <v>6.0268699283170168E-4</v>
      </c>
      <c r="O113" s="5">
        <f t="shared" si="7"/>
        <v>816.37</v>
      </c>
    </row>
    <row r="114" spans="1:15" x14ac:dyDescent="0.25">
      <c r="A114">
        <v>2018</v>
      </c>
      <c r="B114" t="str">
        <f t="shared" si="4"/>
        <v>13073 Wahluke School District</v>
      </c>
      <c r="C114" t="str">
        <f t="shared" si="5"/>
        <v>13073</v>
      </c>
      <c r="D114">
        <v>13073</v>
      </c>
      <c r="E114" t="s">
        <v>233</v>
      </c>
      <c r="F114">
        <v>4254</v>
      </c>
      <c r="G114" t="s">
        <v>773</v>
      </c>
      <c r="H114" t="s">
        <v>13</v>
      </c>
      <c r="I114" t="s">
        <v>13</v>
      </c>
      <c r="J114" t="s">
        <v>13</v>
      </c>
      <c r="K114" t="s">
        <v>14</v>
      </c>
      <c r="L114" t="s">
        <v>13</v>
      </c>
      <c r="M114">
        <v>470.75</v>
      </c>
      <c r="N114" s="4">
        <f t="shared" si="6"/>
        <v>3.0102376856819477E-3</v>
      </c>
      <c r="O114" s="5">
        <f t="shared" si="7"/>
        <v>4077.5</v>
      </c>
    </row>
    <row r="115" spans="1:15" x14ac:dyDescent="0.25">
      <c r="A115">
        <v>2018</v>
      </c>
      <c r="B115" t="str">
        <f t="shared" si="4"/>
        <v>13073 Wahluke School District</v>
      </c>
      <c r="C115" t="str">
        <f t="shared" si="5"/>
        <v>13073</v>
      </c>
      <c r="D115">
        <v>13073</v>
      </c>
      <c r="E115" t="s">
        <v>233</v>
      </c>
      <c r="F115">
        <v>1835</v>
      </c>
      <c r="G115" t="s">
        <v>234</v>
      </c>
      <c r="H115" t="s">
        <v>13</v>
      </c>
      <c r="I115" t="s">
        <v>13</v>
      </c>
      <c r="J115" t="s">
        <v>13</v>
      </c>
      <c r="K115" t="s">
        <v>14</v>
      </c>
      <c r="L115" t="s">
        <v>13</v>
      </c>
      <c r="M115">
        <v>2.25</v>
      </c>
      <c r="N115" s="4">
        <f t="shared" si="6"/>
        <v>1.4387753144523382E-5</v>
      </c>
      <c r="O115" s="5">
        <f t="shared" si="7"/>
        <v>19.489999999999998</v>
      </c>
    </row>
    <row r="116" spans="1:15" x14ac:dyDescent="0.25">
      <c r="A116">
        <v>2018</v>
      </c>
      <c r="B116" t="str">
        <f t="shared" si="4"/>
        <v>13144 Quincy School District</v>
      </c>
      <c r="C116" t="str">
        <f t="shared" si="5"/>
        <v>13144</v>
      </c>
      <c r="D116">
        <v>13144</v>
      </c>
      <c r="E116" t="s">
        <v>127</v>
      </c>
      <c r="F116">
        <v>3088</v>
      </c>
      <c r="G116" t="s">
        <v>551</v>
      </c>
      <c r="H116" t="s">
        <v>14</v>
      </c>
      <c r="I116" t="s">
        <v>13</v>
      </c>
      <c r="J116" t="s">
        <v>13</v>
      </c>
      <c r="K116" t="s">
        <v>14</v>
      </c>
      <c r="L116" t="s">
        <v>13</v>
      </c>
      <c r="M116">
        <v>119.5</v>
      </c>
      <c r="N116" s="4">
        <f t="shared" si="6"/>
        <v>7.6414955589801956E-4</v>
      </c>
      <c r="O116" s="5">
        <f t="shared" si="7"/>
        <v>1035.07</v>
      </c>
    </row>
    <row r="117" spans="1:15" x14ac:dyDescent="0.25">
      <c r="A117">
        <v>2018</v>
      </c>
      <c r="B117" t="str">
        <f t="shared" si="4"/>
        <v>13144 Quincy School District</v>
      </c>
      <c r="C117" t="str">
        <f t="shared" si="5"/>
        <v>13144</v>
      </c>
      <c r="D117">
        <v>13144</v>
      </c>
      <c r="E117" t="s">
        <v>127</v>
      </c>
      <c r="F117">
        <v>1506</v>
      </c>
      <c r="G117" t="s">
        <v>128</v>
      </c>
      <c r="H117" t="s">
        <v>13</v>
      </c>
      <c r="I117" t="s">
        <v>13</v>
      </c>
      <c r="J117" t="s">
        <v>13</v>
      </c>
      <c r="K117" t="s">
        <v>14</v>
      </c>
      <c r="L117" t="s">
        <v>13</v>
      </c>
      <c r="M117">
        <v>3.5</v>
      </c>
      <c r="N117" s="4">
        <f t="shared" si="6"/>
        <v>2.2380949335925259E-5</v>
      </c>
      <c r="O117" s="5">
        <f t="shared" si="7"/>
        <v>30.32</v>
      </c>
    </row>
    <row r="118" spans="1:15" x14ac:dyDescent="0.25">
      <c r="A118">
        <v>2018</v>
      </c>
      <c r="B118" t="str">
        <f t="shared" si="4"/>
        <v>13146 Warden School District</v>
      </c>
      <c r="C118" t="str">
        <f t="shared" si="5"/>
        <v>13146</v>
      </c>
      <c r="D118">
        <v>13146</v>
      </c>
      <c r="E118" t="s">
        <v>608</v>
      </c>
      <c r="F118">
        <v>3273</v>
      </c>
      <c r="G118" t="s">
        <v>609</v>
      </c>
      <c r="H118" t="s">
        <v>14</v>
      </c>
      <c r="I118" t="s">
        <v>13</v>
      </c>
      <c r="J118" t="s">
        <v>13</v>
      </c>
      <c r="K118" t="s">
        <v>14</v>
      </c>
      <c r="L118" t="s">
        <v>13</v>
      </c>
      <c r="M118">
        <v>106.75</v>
      </c>
      <c r="N118" s="4">
        <f t="shared" si="6"/>
        <v>6.8261895474572049E-4</v>
      </c>
      <c r="O118" s="5">
        <f t="shared" si="7"/>
        <v>924.64</v>
      </c>
    </row>
    <row r="119" spans="1:15" x14ac:dyDescent="0.25">
      <c r="A119">
        <v>2018</v>
      </c>
      <c r="B119" t="str">
        <f t="shared" si="4"/>
        <v>13151 Coulee-Hartline School District</v>
      </c>
      <c r="C119" t="str">
        <f t="shared" si="5"/>
        <v>13151</v>
      </c>
      <c r="D119">
        <v>13151</v>
      </c>
      <c r="E119" t="s">
        <v>525</v>
      </c>
      <c r="F119">
        <v>2968</v>
      </c>
      <c r="G119" t="s">
        <v>526</v>
      </c>
      <c r="H119" t="s">
        <v>14</v>
      </c>
      <c r="I119" t="s">
        <v>13</v>
      </c>
      <c r="J119" t="s">
        <v>14</v>
      </c>
      <c r="K119" t="s">
        <v>14</v>
      </c>
      <c r="L119" t="s">
        <v>13</v>
      </c>
      <c r="M119">
        <v>51</v>
      </c>
      <c r="N119" s="4">
        <f t="shared" si="6"/>
        <v>3.2612240460919666E-4</v>
      </c>
      <c r="O119" s="5">
        <f t="shared" si="7"/>
        <v>441.75</v>
      </c>
    </row>
    <row r="120" spans="1:15" x14ac:dyDescent="0.25">
      <c r="A120">
        <v>2018</v>
      </c>
      <c r="B120" t="str">
        <f t="shared" si="4"/>
        <v>13156 Soap Lake School District</v>
      </c>
      <c r="C120" t="str">
        <f t="shared" si="5"/>
        <v>13156</v>
      </c>
      <c r="D120">
        <v>13156</v>
      </c>
      <c r="E120" t="s">
        <v>135</v>
      </c>
      <c r="F120">
        <v>3089</v>
      </c>
      <c r="G120" t="s">
        <v>552</v>
      </c>
      <c r="H120" t="s">
        <v>14</v>
      </c>
      <c r="I120" t="s">
        <v>13</v>
      </c>
      <c r="J120" t="s">
        <v>13</v>
      </c>
      <c r="K120" t="s">
        <v>14</v>
      </c>
      <c r="L120" t="s">
        <v>13</v>
      </c>
      <c r="M120">
        <v>58.75</v>
      </c>
      <c r="N120" s="4">
        <f t="shared" si="6"/>
        <v>3.7568022099588829E-4</v>
      </c>
      <c r="O120" s="5">
        <f t="shared" si="7"/>
        <v>508.88</v>
      </c>
    </row>
    <row r="121" spans="1:15" x14ac:dyDescent="0.25">
      <c r="A121">
        <v>2018</v>
      </c>
      <c r="B121" t="str">
        <f t="shared" si="4"/>
        <v>13156 Soap Lake School District</v>
      </c>
      <c r="C121" t="str">
        <f t="shared" si="5"/>
        <v>13156</v>
      </c>
      <c r="D121">
        <v>13156</v>
      </c>
      <c r="E121" t="s">
        <v>135</v>
      </c>
      <c r="F121">
        <v>1518</v>
      </c>
      <c r="G121" t="s">
        <v>136</v>
      </c>
      <c r="H121" t="s">
        <v>13</v>
      </c>
      <c r="I121" t="s">
        <v>13</v>
      </c>
      <c r="J121" t="s">
        <v>13</v>
      </c>
      <c r="K121" t="s">
        <v>14</v>
      </c>
      <c r="L121" t="s">
        <v>13</v>
      </c>
      <c r="M121">
        <v>2.25</v>
      </c>
      <c r="N121" s="4">
        <f t="shared" si="6"/>
        <v>1.4387753144523382E-5</v>
      </c>
      <c r="O121" s="5">
        <f t="shared" si="7"/>
        <v>19.489999999999998</v>
      </c>
    </row>
    <row r="122" spans="1:15" x14ac:dyDescent="0.25">
      <c r="A122">
        <v>2018</v>
      </c>
      <c r="B122" t="str">
        <f t="shared" si="4"/>
        <v>13160 Royal School District</v>
      </c>
      <c r="C122" t="str">
        <f t="shared" si="5"/>
        <v>13160</v>
      </c>
      <c r="D122">
        <v>13160</v>
      </c>
      <c r="E122" t="s">
        <v>669</v>
      </c>
      <c r="F122">
        <v>3516</v>
      </c>
      <c r="G122" t="s">
        <v>670</v>
      </c>
      <c r="H122" t="s">
        <v>14</v>
      </c>
      <c r="I122" t="s">
        <v>13</v>
      </c>
      <c r="J122" t="s">
        <v>13</v>
      </c>
      <c r="K122" t="s">
        <v>14</v>
      </c>
      <c r="L122" t="s">
        <v>13</v>
      </c>
      <c r="M122">
        <v>413.5</v>
      </c>
      <c r="N122" s="4">
        <f t="shared" si="6"/>
        <v>2.6441493001157414E-3</v>
      </c>
      <c r="O122" s="5">
        <f t="shared" si="7"/>
        <v>3581.62</v>
      </c>
    </row>
    <row r="123" spans="1:15" x14ac:dyDescent="0.25">
      <c r="A123">
        <v>2018</v>
      </c>
      <c r="B123" t="str">
        <f t="shared" si="4"/>
        <v>13161 Moses Lake School District</v>
      </c>
      <c r="C123" t="str">
        <f t="shared" si="5"/>
        <v>13161</v>
      </c>
      <c r="D123">
        <v>13161</v>
      </c>
      <c r="E123" t="s">
        <v>594</v>
      </c>
      <c r="F123">
        <v>3215</v>
      </c>
      <c r="G123" t="s">
        <v>595</v>
      </c>
      <c r="H123" t="s">
        <v>14</v>
      </c>
      <c r="I123" t="s">
        <v>13</v>
      </c>
      <c r="J123" t="s">
        <v>14</v>
      </c>
      <c r="K123" t="s">
        <v>14</v>
      </c>
      <c r="L123" t="s">
        <v>13</v>
      </c>
      <c r="M123">
        <v>991.75</v>
      </c>
      <c r="N123" s="4">
        <f t="shared" si="6"/>
        <v>6.3418018582582503E-3</v>
      </c>
      <c r="O123" s="5">
        <f t="shared" si="7"/>
        <v>8590.25</v>
      </c>
    </row>
    <row r="124" spans="1:15" x14ac:dyDescent="0.25">
      <c r="A124">
        <v>2018</v>
      </c>
      <c r="B124" t="str">
        <f t="shared" si="4"/>
        <v>13161 Moses Lake School District</v>
      </c>
      <c r="C124" t="str">
        <f t="shared" si="5"/>
        <v>13161</v>
      </c>
      <c r="D124">
        <v>13161</v>
      </c>
      <c r="E124" t="s">
        <v>594</v>
      </c>
      <c r="F124">
        <v>5273</v>
      </c>
      <c r="G124" t="s">
        <v>894</v>
      </c>
      <c r="H124" t="s">
        <v>14</v>
      </c>
      <c r="I124" t="s">
        <v>13</v>
      </c>
      <c r="J124" t="s">
        <v>14</v>
      </c>
      <c r="K124" t="s">
        <v>14</v>
      </c>
      <c r="L124" t="s">
        <v>13</v>
      </c>
      <c r="M124">
        <v>195.25</v>
      </c>
      <c r="N124" s="4">
        <f t="shared" si="6"/>
        <v>1.2485372450969734E-3</v>
      </c>
      <c r="O124" s="5">
        <f t="shared" si="7"/>
        <v>1691.2</v>
      </c>
    </row>
    <row r="125" spans="1:15" x14ac:dyDescent="0.25">
      <c r="A125">
        <v>2018</v>
      </c>
      <c r="B125" t="str">
        <f t="shared" si="4"/>
        <v>13161 Moses Lake School District</v>
      </c>
      <c r="C125" t="str">
        <f t="shared" si="5"/>
        <v>13161</v>
      </c>
      <c r="D125">
        <v>13161</v>
      </c>
      <c r="E125" t="s">
        <v>594</v>
      </c>
      <c r="F125">
        <v>5323</v>
      </c>
      <c r="G125" t="s">
        <v>916</v>
      </c>
      <c r="H125" t="s">
        <v>13</v>
      </c>
      <c r="I125" t="s">
        <v>13</v>
      </c>
      <c r="J125" t="s">
        <v>13</v>
      </c>
      <c r="K125" t="s">
        <v>14</v>
      </c>
      <c r="L125" t="s">
        <v>13</v>
      </c>
      <c r="M125">
        <v>4.75</v>
      </c>
      <c r="N125" s="4">
        <f t="shared" si="6"/>
        <v>3.0374145527327138E-5</v>
      </c>
      <c r="O125" s="5">
        <f t="shared" si="7"/>
        <v>41.14</v>
      </c>
    </row>
    <row r="126" spans="1:15" x14ac:dyDescent="0.25">
      <c r="A126">
        <v>2018</v>
      </c>
      <c r="B126" t="str">
        <f t="shared" si="4"/>
        <v>13165 Ephrata School District</v>
      </c>
      <c r="C126" t="str">
        <f t="shared" si="5"/>
        <v>13165</v>
      </c>
      <c r="D126">
        <v>13165</v>
      </c>
      <c r="E126" t="s">
        <v>99</v>
      </c>
      <c r="F126">
        <v>2920</v>
      </c>
      <c r="G126" t="s">
        <v>518</v>
      </c>
      <c r="H126" t="s">
        <v>13</v>
      </c>
      <c r="I126" t="s">
        <v>13</v>
      </c>
      <c r="J126" t="s">
        <v>14</v>
      </c>
      <c r="K126" t="s">
        <v>14</v>
      </c>
      <c r="L126" t="s">
        <v>13</v>
      </c>
      <c r="M126">
        <v>547.25</v>
      </c>
      <c r="N126" s="4">
        <f t="shared" si="6"/>
        <v>3.4994212925957423E-3</v>
      </c>
      <c r="O126" s="5">
        <f t="shared" si="7"/>
        <v>4740.12</v>
      </c>
    </row>
    <row r="127" spans="1:15" x14ac:dyDescent="0.25">
      <c r="A127">
        <v>2018</v>
      </c>
      <c r="B127" t="str">
        <f t="shared" si="4"/>
        <v>13165 Ephrata School District</v>
      </c>
      <c r="C127" t="str">
        <f t="shared" si="5"/>
        <v>13165</v>
      </c>
      <c r="D127">
        <v>13165</v>
      </c>
      <c r="E127" t="s">
        <v>99</v>
      </c>
      <c r="F127">
        <v>1971</v>
      </c>
      <c r="G127" t="s">
        <v>125</v>
      </c>
      <c r="H127" t="s">
        <v>13</v>
      </c>
      <c r="I127" t="s">
        <v>13</v>
      </c>
      <c r="J127" t="s">
        <v>13</v>
      </c>
      <c r="K127" t="s">
        <v>14</v>
      </c>
      <c r="L127" t="s">
        <v>13</v>
      </c>
      <c r="M127">
        <v>33.5</v>
      </c>
      <c r="N127" s="4">
        <f t="shared" si="6"/>
        <v>2.1421765792957036E-4</v>
      </c>
      <c r="O127" s="5">
        <f t="shared" si="7"/>
        <v>290.17</v>
      </c>
    </row>
    <row r="128" spans="1:15" x14ac:dyDescent="0.25">
      <c r="A128">
        <v>2018</v>
      </c>
      <c r="B128" t="str">
        <f t="shared" si="4"/>
        <v>13165 Ephrata School District</v>
      </c>
      <c r="C128" t="str">
        <f t="shared" si="5"/>
        <v>13165</v>
      </c>
      <c r="D128">
        <v>13165</v>
      </c>
      <c r="E128" t="s">
        <v>99</v>
      </c>
      <c r="F128">
        <v>5497</v>
      </c>
      <c r="G128" t="s">
        <v>100</v>
      </c>
      <c r="H128" t="s">
        <v>13</v>
      </c>
      <c r="I128" t="s">
        <v>13</v>
      </c>
      <c r="J128" t="s">
        <v>13</v>
      </c>
      <c r="K128" t="s">
        <v>14</v>
      </c>
      <c r="L128" t="s">
        <v>13</v>
      </c>
      <c r="M128">
        <v>2.5</v>
      </c>
      <c r="N128" s="4">
        <f t="shared" si="6"/>
        <v>1.5986392382803759E-5</v>
      </c>
      <c r="O128" s="5">
        <f t="shared" si="7"/>
        <v>21.65</v>
      </c>
    </row>
    <row r="129" spans="1:15" x14ac:dyDescent="0.25">
      <c r="A129">
        <v>2018</v>
      </c>
      <c r="B129" t="str">
        <f t="shared" si="4"/>
        <v>13165 Ephrata School District</v>
      </c>
      <c r="C129" t="str">
        <f t="shared" si="5"/>
        <v>13165</v>
      </c>
      <c r="D129">
        <v>13165</v>
      </c>
      <c r="E129" t="s">
        <v>99</v>
      </c>
      <c r="F129">
        <v>3340</v>
      </c>
      <c r="G129" t="s">
        <v>122</v>
      </c>
      <c r="H129" t="s">
        <v>13</v>
      </c>
      <c r="I129" t="s">
        <v>13</v>
      </c>
      <c r="J129" t="s">
        <v>13</v>
      </c>
      <c r="K129" t="s">
        <v>14</v>
      </c>
      <c r="L129" t="s">
        <v>13</v>
      </c>
      <c r="M129">
        <v>2.25</v>
      </c>
      <c r="N129" s="4">
        <f t="shared" si="6"/>
        <v>1.4387753144523382E-5</v>
      </c>
      <c r="O129" s="5">
        <f t="shared" si="7"/>
        <v>19.489999999999998</v>
      </c>
    </row>
    <row r="130" spans="1:15" x14ac:dyDescent="0.25">
      <c r="A130">
        <v>2018</v>
      </c>
      <c r="B130" t="str">
        <f t="shared" ref="B130:B193" si="8">PROPER(CONCATENATE(C130," ",E130))</f>
        <v>13167 Wilson Creek School District</v>
      </c>
      <c r="C130" t="str">
        <f t="shared" ref="C130:C193" si="9">TEXT(D130,"0####")</f>
        <v>13167</v>
      </c>
      <c r="D130">
        <v>13167</v>
      </c>
      <c r="E130" t="s">
        <v>404</v>
      </c>
      <c r="F130">
        <v>2473</v>
      </c>
      <c r="G130" t="s">
        <v>405</v>
      </c>
      <c r="H130" t="s">
        <v>14</v>
      </c>
      <c r="I130" t="s">
        <v>13</v>
      </c>
      <c r="J130" t="s">
        <v>13</v>
      </c>
      <c r="K130" t="s">
        <v>14</v>
      </c>
      <c r="L130" t="s">
        <v>13</v>
      </c>
      <c r="M130">
        <v>29.25</v>
      </c>
      <c r="N130" s="4">
        <f t="shared" ref="N130:N193" si="10">M130/$M$676</f>
        <v>1.8704079087880396E-4</v>
      </c>
      <c r="O130" s="5">
        <f t="shared" ref="O130:O193" si="11">ROUND(N130*$O$676,2)</f>
        <v>253.35</v>
      </c>
    </row>
    <row r="131" spans="1:15" x14ac:dyDescent="0.25">
      <c r="A131">
        <v>2018</v>
      </c>
      <c r="B131" t="str">
        <f t="shared" si="8"/>
        <v>13301 Grand Coulee Dam School District</v>
      </c>
      <c r="C131" t="str">
        <f t="shared" si="9"/>
        <v>13301</v>
      </c>
      <c r="D131">
        <v>13301</v>
      </c>
      <c r="E131" t="s">
        <v>485</v>
      </c>
      <c r="F131">
        <v>2801</v>
      </c>
      <c r="G131" t="s">
        <v>486</v>
      </c>
      <c r="H131" t="s">
        <v>13</v>
      </c>
      <c r="I131" t="s">
        <v>13</v>
      </c>
      <c r="J131" t="s">
        <v>14</v>
      </c>
      <c r="K131" t="s">
        <v>14</v>
      </c>
      <c r="L131" t="s">
        <v>13</v>
      </c>
      <c r="M131">
        <v>30</v>
      </c>
      <c r="N131" s="4">
        <f t="shared" si="10"/>
        <v>1.918367085936451E-4</v>
      </c>
      <c r="O131" s="5">
        <f t="shared" si="11"/>
        <v>259.85000000000002</v>
      </c>
    </row>
    <row r="132" spans="1:15" x14ac:dyDescent="0.25">
      <c r="A132">
        <v>2018</v>
      </c>
      <c r="B132" t="str">
        <f t="shared" si="8"/>
        <v>14005 Aberdeen School District</v>
      </c>
      <c r="C132" t="str">
        <f t="shared" si="9"/>
        <v>14005</v>
      </c>
      <c r="D132">
        <v>14005</v>
      </c>
      <c r="E132" t="s">
        <v>655</v>
      </c>
      <c r="F132">
        <v>3476</v>
      </c>
      <c r="G132" t="s">
        <v>656</v>
      </c>
      <c r="H132" t="s">
        <v>14</v>
      </c>
      <c r="I132" t="s">
        <v>13</v>
      </c>
      <c r="J132" t="s">
        <v>13</v>
      </c>
      <c r="K132" t="s">
        <v>14</v>
      </c>
      <c r="L132" t="s">
        <v>13</v>
      </c>
      <c r="M132">
        <v>380.25</v>
      </c>
      <c r="N132" s="4">
        <f t="shared" si="10"/>
        <v>2.4315302814244513E-3</v>
      </c>
      <c r="O132" s="5">
        <f t="shared" si="11"/>
        <v>3293.61</v>
      </c>
    </row>
    <row r="133" spans="1:15" x14ac:dyDescent="0.25">
      <c r="A133">
        <v>2018</v>
      </c>
      <c r="B133" t="str">
        <f t="shared" si="8"/>
        <v>14005 Aberdeen School District</v>
      </c>
      <c r="C133" t="str">
        <f t="shared" si="9"/>
        <v>14005</v>
      </c>
      <c r="D133">
        <v>14005</v>
      </c>
      <c r="E133" t="s">
        <v>655</v>
      </c>
      <c r="F133">
        <v>5208</v>
      </c>
      <c r="G133" t="s">
        <v>871</v>
      </c>
      <c r="H133" t="s">
        <v>14</v>
      </c>
      <c r="I133" t="s">
        <v>13</v>
      </c>
      <c r="J133" t="s">
        <v>13</v>
      </c>
      <c r="K133" t="s">
        <v>14</v>
      </c>
      <c r="L133" t="s">
        <v>13</v>
      </c>
      <c r="M133">
        <v>93</v>
      </c>
      <c r="N133" s="4">
        <f t="shared" si="10"/>
        <v>5.9469379664029982E-4</v>
      </c>
      <c r="O133" s="5">
        <f t="shared" si="11"/>
        <v>805.54</v>
      </c>
    </row>
    <row r="134" spans="1:15" x14ac:dyDescent="0.25">
      <c r="A134">
        <v>2018</v>
      </c>
      <c r="B134" t="str">
        <f t="shared" si="8"/>
        <v>14005 Aberdeen School District</v>
      </c>
      <c r="C134" t="str">
        <f t="shared" si="9"/>
        <v>14005</v>
      </c>
      <c r="D134">
        <v>14005</v>
      </c>
      <c r="E134" t="s">
        <v>655</v>
      </c>
      <c r="F134">
        <v>4267</v>
      </c>
      <c r="G134" t="s">
        <v>777</v>
      </c>
      <c r="H134" t="s">
        <v>13</v>
      </c>
      <c r="I134" t="s">
        <v>13</v>
      </c>
      <c r="J134" t="s">
        <v>13</v>
      </c>
      <c r="K134" t="s">
        <v>14</v>
      </c>
      <c r="L134" t="s">
        <v>13</v>
      </c>
      <c r="M134">
        <v>8.75</v>
      </c>
      <c r="N134" s="4">
        <f t="shared" si="10"/>
        <v>5.5952373339813148E-5</v>
      </c>
      <c r="O134" s="5">
        <f t="shared" si="11"/>
        <v>75.790000000000006</v>
      </c>
    </row>
    <row r="135" spans="1:15" x14ac:dyDescent="0.25">
      <c r="A135">
        <v>2018</v>
      </c>
      <c r="B135" t="str">
        <f t="shared" si="8"/>
        <v>14005 Aberdeen School District</v>
      </c>
      <c r="C135" t="str">
        <f t="shared" si="9"/>
        <v>14005</v>
      </c>
      <c r="D135">
        <v>14005</v>
      </c>
      <c r="E135" t="s">
        <v>655</v>
      </c>
      <c r="F135">
        <v>3857</v>
      </c>
      <c r="G135" t="s">
        <v>720</v>
      </c>
      <c r="H135" t="s">
        <v>14</v>
      </c>
      <c r="I135" t="s">
        <v>13</v>
      </c>
      <c r="J135" t="s">
        <v>13</v>
      </c>
      <c r="K135" t="s">
        <v>14</v>
      </c>
      <c r="L135" t="s">
        <v>13</v>
      </c>
      <c r="M135">
        <v>8.25</v>
      </c>
      <c r="N135" s="4">
        <f t="shared" si="10"/>
        <v>5.2755094863252398E-5</v>
      </c>
      <c r="O135" s="5">
        <f t="shared" si="11"/>
        <v>71.459999999999994</v>
      </c>
    </row>
    <row r="136" spans="1:15" x14ac:dyDescent="0.25">
      <c r="A136">
        <v>2018</v>
      </c>
      <c r="B136" t="str">
        <f t="shared" si="8"/>
        <v>14028 Hoquiam School District</v>
      </c>
      <c r="C136" t="str">
        <f t="shared" si="9"/>
        <v>14028</v>
      </c>
      <c r="D136">
        <v>14028</v>
      </c>
      <c r="E136" t="s">
        <v>368</v>
      </c>
      <c r="F136">
        <v>3622</v>
      </c>
      <c r="G136" t="s">
        <v>695</v>
      </c>
      <c r="H136" t="s">
        <v>13</v>
      </c>
      <c r="I136" t="s">
        <v>13</v>
      </c>
      <c r="J136" t="s">
        <v>13</v>
      </c>
      <c r="K136" t="s">
        <v>14</v>
      </c>
      <c r="L136" t="s">
        <v>13</v>
      </c>
      <c r="M136">
        <v>184.5</v>
      </c>
      <c r="N136" s="4">
        <f t="shared" si="10"/>
        <v>1.1797957578509172E-3</v>
      </c>
      <c r="O136" s="5">
        <f t="shared" si="11"/>
        <v>1598.09</v>
      </c>
    </row>
    <row r="137" spans="1:15" x14ac:dyDescent="0.25">
      <c r="A137">
        <v>2018</v>
      </c>
      <c r="B137" t="str">
        <f t="shared" si="8"/>
        <v>14028 Hoquiam School District</v>
      </c>
      <c r="C137" t="str">
        <f t="shared" si="9"/>
        <v>14028</v>
      </c>
      <c r="D137">
        <v>14028</v>
      </c>
      <c r="E137" t="s">
        <v>368</v>
      </c>
      <c r="F137">
        <v>5191</v>
      </c>
      <c r="G137" t="s">
        <v>866</v>
      </c>
      <c r="H137" t="s">
        <v>13</v>
      </c>
      <c r="I137" t="s">
        <v>13</v>
      </c>
      <c r="J137" t="s">
        <v>13</v>
      </c>
      <c r="K137" t="s">
        <v>14</v>
      </c>
      <c r="L137" t="s">
        <v>13</v>
      </c>
      <c r="M137">
        <v>6</v>
      </c>
      <c r="N137" s="4">
        <f t="shared" si="10"/>
        <v>3.8367341718729018E-5</v>
      </c>
      <c r="O137" s="5">
        <f t="shared" si="11"/>
        <v>51.97</v>
      </c>
    </row>
    <row r="138" spans="1:15" x14ac:dyDescent="0.25">
      <c r="A138">
        <v>2018</v>
      </c>
      <c r="B138" t="str">
        <f t="shared" si="8"/>
        <v>14028 Hoquiam School District</v>
      </c>
      <c r="C138" t="str">
        <f t="shared" si="9"/>
        <v>14028</v>
      </c>
      <c r="D138">
        <v>14028</v>
      </c>
      <c r="E138" t="s">
        <v>368</v>
      </c>
      <c r="F138">
        <v>2391</v>
      </c>
      <c r="G138" t="s">
        <v>369</v>
      </c>
      <c r="H138" t="s">
        <v>13</v>
      </c>
      <c r="I138" t="s">
        <v>13</v>
      </c>
      <c r="J138" t="s">
        <v>13</v>
      </c>
      <c r="K138" t="s">
        <v>14</v>
      </c>
      <c r="L138" t="s">
        <v>13</v>
      </c>
      <c r="M138">
        <v>1.25</v>
      </c>
      <c r="N138" s="4">
        <f t="shared" si="10"/>
        <v>7.9931961914018793E-6</v>
      </c>
      <c r="O138" s="5">
        <f t="shared" si="11"/>
        <v>10.83</v>
      </c>
    </row>
    <row r="139" spans="1:15" x14ac:dyDescent="0.25">
      <c r="A139">
        <v>2018</v>
      </c>
      <c r="B139" t="str">
        <f t="shared" si="8"/>
        <v>14064 North Beach School District No. 64</v>
      </c>
      <c r="C139" t="str">
        <f t="shared" si="9"/>
        <v>14064</v>
      </c>
      <c r="D139">
        <v>14064</v>
      </c>
      <c r="E139" t="s">
        <v>471</v>
      </c>
      <c r="F139">
        <v>2728</v>
      </c>
      <c r="G139" t="s">
        <v>472</v>
      </c>
      <c r="H139" t="s">
        <v>14</v>
      </c>
      <c r="I139" t="s">
        <v>13</v>
      </c>
      <c r="J139" t="s">
        <v>13</v>
      </c>
      <c r="K139" t="s">
        <v>14</v>
      </c>
      <c r="L139" t="s">
        <v>13</v>
      </c>
      <c r="M139">
        <v>18.75</v>
      </c>
      <c r="N139" s="4">
        <f t="shared" si="10"/>
        <v>1.1989794287102818E-4</v>
      </c>
      <c r="O139" s="5">
        <f t="shared" si="11"/>
        <v>162.41</v>
      </c>
    </row>
    <row r="140" spans="1:15" x14ac:dyDescent="0.25">
      <c r="A140">
        <v>2018</v>
      </c>
      <c r="B140" t="str">
        <f t="shared" si="8"/>
        <v>14066 Montesano School District</v>
      </c>
      <c r="C140" t="str">
        <f t="shared" si="9"/>
        <v>14066</v>
      </c>
      <c r="D140">
        <v>14066</v>
      </c>
      <c r="E140" t="s">
        <v>310</v>
      </c>
      <c r="F140">
        <v>2180</v>
      </c>
      <c r="G140" t="s">
        <v>311</v>
      </c>
      <c r="H140" t="s">
        <v>14</v>
      </c>
      <c r="I140" t="s">
        <v>13</v>
      </c>
      <c r="J140" t="s">
        <v>13</v>
      </c>
      <c r="K140" t="s">
        <v>14</v>
      </c>
      <c r="L140" t="s">
        <v>13</v>
      </c>
      <c r="M140">
        <v>143.5</v>
      </c>
      <c r="N140" s="4">
        <f t="shared" si="10"/>
        <v>9.1761892277293568E-4</v>
      </c>
      <c r="O140" s="5">
        <f t="shared" si="11"/>
        <v>1242.96</v>
      </c>
    </row>
    <row r="141" spans="1:15" x14ac:dyDescent="0.25">
      <c r="A141">
        <v>2018</v>
      </c>
      <c r="B141" t="str">
        <f t="shared" si="8"/>
        <v>14068 Elma School District</v>
      </c>
      <c r="C141" t="str">
        <f t="shared" si="9"/>
        <v>14068</v>
      </c>
      <c r="D141">
        <v>14068</v>
      </c>
      <c r="E141" t="s">
        <v>64</v>
      </c>
      <c r="F141">
        <v>2137</v>
      </c>
      <c r="G141" t="s">
        <v>300</v>
      </c>
      <c r="H141" t="s">
        <v>13</v>
      </c>
      <c r="I141" t="s">
        <v>13</v>
      </c>
      <c r="J141" t="s">
        <v>13</v>
      </c>
      <c r="K141" t="s">
        <v>14</v>
      </c>
      <c r="L141" t="s">
        <v>13</v>
      </c>
      <c r="M141">
        <v>264</v>
      </c>
      <c r="N141" s="4">
        <f t="shared" si="10"/>
        <v>1.6881630356240767E-3</v>
      </c>
      <c r="O141" s="5">
        <f t="shared" si="11"/>
        <v>2286.69</v>
      </c>
    </row>
    <row r="142" spans="1:15" x14ac:dyDescent="0.25">
      <c r="A142">
        <v>2018</v>
      </c>
      <c r="B142" t="str">
        <f t="shared" si="8"/>
        <v>14068 Elma School District</v>
      </c>
      <c r="C142" t="str">
        <f t="shared" si="9"/>
        <v>14068</v>
      </c>
      <c r="D142">
        <v>14068</v>
      </c>
      <c r="E142" t="s">
        <v>64</v>
      </c>
      <c r="F142">
        <v>1629</v>
      </c>
      <c r="G142" t="s">
        <v>65</v>
      </c>
      <c r="H142" t="s">
        <v>13</v>
      </c>
      <c r="I142" t="s">
        <v>13</v>
      </c>
      <c r="J142" t="s">
        <v>13</v>
      </c>
      <c r="K142" t="s">
        <v>14</v>
      </c>
      <c r="L142" t="s">
        <v>13</v>
      </c>
      <c r="M142">
        <v>3.25</v>
      </c>
      <c r="N142" s="4">
        <f t="shared" si="10"/>
        <v>2.0782310097644884E-5</v>
      </c>
      <c r="O142" s="5">
        <f t="shared" si="11"/>
        <v>28.15</v>
      </c>
    </row>
    <row r="143" spans="1:15" x14ac:dyDescent="0.25">
      <c r="A143">
        <v>2018</v>
      </c>
      <c r="B143" t="str">
        <f t="shared" si="8"/>
        <v>14068 Elma School District</v>
      </c>
      <c r="C143" t="str">
        <f t="shared" si="9"/>
        <v>14068</v>
      </c>
      <c r="D143">
        <v>14068</v>
      </c>
      <c r="E143" t="s">
        <v>64</v>
      </c>
      <c r="F143">
        <v>5416</v>
      </c>
      <c r="G143" t="s">
        <v>65</v>
      </c>
      <c r="H143" t="s">
        <v>13</v>
      </c>
      <c r="I143" t="s">
        <v>13</v>
      </c>
      <c r="J143" t="s">
        <v>13</v>
      </c>
      <c r="K143" t="s">
        <v>14</v>
      </c>
      <c r="L143" t="s">
        <v>13</v>
      </c>
      <c r="M143">
        <v>1.25</v>
      </c>
      <c r="N143" s="4">
        <f t="shared" si="10"/>
        <v>7.9931961914018793E-6</v>
      </c>
      <c r="O143" s="5">
        <f t="shared" si="11"/>
        <v>10.83</v>
      </c>
    </row>
    <row r="144" spans="1:15" x14ac:dyDescent="0.25">
      <c r="A144">
        <v>2018</v>
      </c>
      <c r="B144" t="str">
        <f t="shared" si="8"/>
        <v>14077 Taholah School District</v>
      </c>
      <c r="C144" t="str">
        <f t="shared" si="9"/>
        <v>14077</v>
      </c>
      <c r="D144">
        <v>14077</v>
      </c>
      <c r="E144" t="s">
        <v>685</v>
      </c>
      <c r="F144">
        <v>3580</v>
      </c>
      <c r="G144" t="s">
        <v>686</v>
      </c>
      <c r="H144" t="s">
        <v>14</v>
      </c>
      <c r="I144" t="s">
        <v>13</v>
      </c>
      <c r="J144" t="s">
        <v>13</v>
      </c>
      <c r="K144" t="s">
        <v>14</v>
      </c>
      <c r="L144" t="s">
        <v>13</v>
      </c>
      <c r="M144">
        <v>27.75</v>
      </c>
      <c r="N144" s="4">
        <f t="shared" si="10"/>
        <v>1.774489554491217E-4</v>
      </c>
      <c r="O144" s="5">
        <f t="shared" si="11"/>
        <v>240.36</v>
      </c>
    </row>
    <row r="145" spans="1:15" x14ac:dyDescent="0.25">
      <c r="A145">
        <v>2018</v>
      </c>
      <c r="B145" t="str">
        <f t="shared" si="8"/>
        <v>14097 Lake Quinault School District</v>
      </c>
      <c r="C145" t="str">
        <f t="shared" si="9"/>
        <v>14097</v>
      </c>
      <c r="D145">
        <v>14097</v>
      </c>
      <c r="E145" t="s">
        <v>123</v>
      </c>
      <c r="F145">
        <v>2973</v>
      </c>
      <c r="G145" t="s">
        <v>124</v>
      </c>
      <c r="H145" t="s">
        <v>13</v>
      </c>
      <c r="I145" t="s">
        <v>13</v>
      </c>
      <c r="J145" t="s">
        <v>13</v>
      </c>
      <c r="K145" t="s">
        <v>14</v>
      </c>
      <c r="L145" t="s">
        <v>13</v>
      </c>
      <c r="M145">
        <v>1</v>
      </c>
      <c r="N145" s="4">
        <f t="shared" si="10"/>
        <v>6.3945569531215032E-6</v>
      </c>
      <c r="O145" s="5">
        <f t="shared" si="11"/>
        <v>8.66</v>
      </c>
    </row>
    <row r="146" spans="1:15" x14ac:dyDescent="0.25">
      <c r="A146">
        <v>2018</v>
      </c>
      <c r="B146" t="str">
        <f t="shared" si="8"/>
        <v>14117 Wishkah Valley School District</v>
      </c>
      <c r="C146" t="str">
        <f t="shared" si="9"/>
        <v>14117</v>
      </c>
      <c r="D146">
        <v>14117</v>
      </c>
      <c r="E146" t="s">
        <v>638</v>
      </c>
      <c r="F146">
        <v>3375</v>
      </c>
      <c r="G146" t="s">
        <v>639</v>
      </c>
      <c r="H146" t="s">
        <v>13</v>
      </c>
      <c r="I146" t="s">
        <v>13</v>
      </c>
      <c r="J146" t="s">
        <v>13</v>
      </c>
      <c r="K146" t="s">
        <v>14</v>
      </c>
      <c r="L146" t="s">
        <v>13</v>
      </c>
      <c r="M146">
        <v>3</v>
      </c>
      <c r="N146" s="4">
        <f t="shared" si="10"/>
        <v>1.9183670859364509E-5</v>
      </c>
      <c r="O146" s="5">
        <f t="shared" si="11"/>
        <v>25.99</v>
      </c>
    </row>
    <row r="147" spans="1:15" x14ac:dyDescent="0.25">
      <c r="A147">
        <v>2018</v>
      </c>
      <c r="B147" t="str">
        <f t="shared" si="8"/>
        <v>14172 Ocosta School District</v>
      </c>
      <c r="C147" t="str">
        <f t="shared" si="9"/>
        <v>14172</v>
      </c>
      <c r="D147">
        <v>14172</v>
      </c>
      <c r="E147" t="s">
        <v>536</v>
      </c>
      <c r="F147">
        <v>3024</v>
      </c>
      <c r="G147" t="s">
        <v>537</v>
      </c>
      <c r="H147" t="s">
        <v>14</v>
      </c>
      <c r="I147" t="s">
        <v>13</v>
      </c>
      <c r="J147" t="s">
        <v>13</v>
      </c>
      <c r="K147" t="s">
        <v>14</v>
      </c>
      <c r="L147" t="s">
        <v>13</v>
      </c>
      <c r="M147">
        <v>60.25</v>
      </c>
      <c r="N147" s="4">
        <f t="shared" si="10"/>
        <v>3.8527205642557058E-4</v>
      </c>
      <c r="O147" s="5">
        <f t="shared" si="11"/>
        <v>521.87</v>
      </c>
    </row>
    <row r="148" spans="1:15" x14ac:dyDescent="0.25">
      <c r="A148">
        <v>2018</v>
      </c>
      <c r="B148" t="str">
        <f t="shared" si="8"/>
        <v>14400 Oakville School District</v>
      </c>
      <c r="C148" t="str">
        <f t="shared" si="9"/>
        <v>14400</v>
      </c>
      <c r="D148">
        <v>14400</v>
      </c>
      <c r="E148" t="s">
        <v>337</v>
      </c>
      <c r="F148">
        <v>2283</v>
      </c>
      <c r="G148" t="s">
        <v>338</v>
      </c>
      <c r="H148" t="s">
        <v>13</v>
      </c>
      <c r="I148" t="s">
        <v>13</v>
      </c>
      <c r="J148" t="s">
        <v>13</v>
      </c>
      <c r="K148" t="s">
        <v>14</v>
      </c>
      <c r="L148" t="s">
        <v>13</v>
      </c>
      <c r="M148">
        <v>2.25</v>
      </c>
      <c r="N148" s="4">
        <f t="shared" si="10"/>
        <v>1.4387753144523382E-5</v>
      </c>
      <c r="O148" s="5">
        <f t="shared" si="11"/>
        <v>19.489999999999998</v>
      </c>
    </row>
    <row r="149" spans="1:15" x14ac:dyDescent="0.25">
      <c r="A149">
        <v>2018</v>
      </c>
      <c r="B149" t="str">
        <f t="shared" si="8"/>
        <v>15201 Oak Harbor School District</v>
      </c>
      <c r="C149" t="str">
        <f t="shared" si="9"/>
        <v>15201</v>
      </c>
      <c r="D149">
        <v>15201</v>
      </c>
      <c r="E149" t="s">
        <v>23</v>
      </c>
      <c r="F149">
        <v>2974</v>
      </c>
      <c r="G149" t="s">
        <v>527</v>
      </c>
      <c r="H149" t="s">
        <v>14</v>
      </c>
      <c r="I149" t="s">
        <v>13</v>
      </c>
      <c r="J149" t="s">
        <v>13</v>
      </c>
      <c r="K149" t="s">
        <v>14</v>
      </c>
      <c r="L149" t="s">
        <v>13</v>
      </c>
      <c r="M149">
        <v>477.5</v>
      </c>
      <c r="N149" s="4">
        <f t="shared" si="10"/>
        <v>3.0534009451155175E-3</v>
      </c>
      <c r="O149" s="5">
        <f t="shared" si="11"/>
        <v>4135.97</v>
      </c>
    </row>
    <row r="150" spans="1:15" x14ac:dyDescent="0.25">
      <c r="A150">
        <v>2018</v>
      </c>
      <c r="B150" t="str">
        <f t="shared" si="8"/>
        <v>15201 Oak Harbor School District</v>
      </c>
      <c r="C150" t="str">
        <f t="shared" si="9"/>
        <v>15201</v>
      </c>
      <c r="D150">
        <v>15201</v>
      </c>
      <c r="E150" t="s">
        <v>23</v>
      </c>
      <c r="F150">
        <v>1758</v>
      </c>
      <c r="G150" t="s">
        <v>202</v>
      </c>
      <c r="H150" t="s">
        <v>14</v>
      </c>
      <c r="I150" t="s">
        <v>13</v>
      </c>
      <c r="J150" t="s">
        <v>13</v>
      </c>
      <c r="K150" t="s">
        <v>14</v>
      </c>
      <c r="L150" t="s">
        <v>13</v>
      </c>
      <c r="M150">
        <v>4.25</v>
      </c>
      <c r="N150" s="4">
        <f t="shared" si="10"/>
        <v>2.7176867050766388E-5</v>
      </c>
      <c r="O150" s="5">
        <f t="shared" si="11"/>
        <v>36.81</v>
      </c>
    </row>
    <row r="151" spans="1:15" x14ac:dyDescent="0.25">
      <c r="A151">
        <v>2018</v>
      </c>
      <c r="B151" t="str">
        <f t="shared" si="8"/>
        <v>15201 Oak Harbor School District</v>
      </c>
      <c r="C151" t="str">
        <f t="shared" si="9"/>
        <v>15201</v>
      </c>
      <c r="D151">
        <v>15201</v>
      </c>
      <c r="E151" t="s">
        <v>23</v>
      </c>
      <c r="F151">
        <v>5343</v>
      </c>
      <c r="G151" t="s">
        <v>24</v>
      </c>
      <c r="H151" t="s">
        <v>13</v>
      </c>
      <c r="I151" t="s">
        <v>13</v>
      </c>
      <c r="J151" t="s">
        <v>13</v>
      </c>
      <c r="K151" t="s">
        <v>14</v>
      </c>
      <c r="L151" t="s">
        <v>13</v>
      </c>
      <c r="M151">
        <v>2.25</v>
      </c>
      <c r="N151" s="4">
        <f t="shared" si="10"/>
        <v>1.4387753144523382E-5</v>
      </c>
      <c r="O151" s="5">
        <f t="shared" si="11"/>
        <v>19.489999999999998</v>
      </c>
    </row>
    <row r="152" spans="1:15" x14ac:dyDescent="0.25">
      <c r="A152">
        <v>2018</v>
      </c>
      <c r="B152" t="str">
        <f t="shared" si="8"/>
        <v>15204 Coupeville School District</v>
      </c>
      <c r="C152" t="str">
        <f t="shared" si="9"/>
        <v>15204</v>
      </c>
      <c r="D152">
        <v>15204</v>
      </c>
      <c r="E152" t="s">
        <v>62</v>
      </c>
      <c r="F152">
        <v>2625</v>
      </c>
      <c r="G152" t="s">
        <v>454</v>
      </c>
      <c r="H152" t="s">
        <v>14</v>
      </c>
      <c r="I152" t="s">
        <v>13</v>
      </c>
      <c r="J152" t="s">
        <v>13</v>
      </c>
      <c r="K152" t="s">
        <v>14</v>
      </c>
      <c r="L152" t="s">
        <v>13</v>
      </c>
      <c r="M152">
        <v>47.75</v>
      </c>
      <c r="N152" s="4">
        <f t="shared" si="10"/>
        <v>3.0534009451155177E-4</v>
      </c>
      <c r="O152" s="5">
        <f t="shared" si="11"/>
        <v>413.6</v>
      </c>
    </row>
    <row r="153" spans="1:15" x14ac:dyDescent="0.25">
      <c r="A153">
        <v>2018</v>
      </c>
      <c r="B153" t="str">
        <f t="shared" si="8"/>
        <v>15204 Coupeville School District</v>
      </c>
      <c r="C153" t="str">
        <f t="shared" si="9"/>
        <v>15204</v>
      </c>
      <c r="D153">
        <v>15204</v>
      </c>
      <c r="E153" t="s">
        <v>62</v>
      </c>
      <c r="F153">
        <v>5059</v>
      </c>
      <c r="G153" t="s">
        <v>835</v>
      </c>
      <c r="H153" t="s">
        <v>13</v>
      </c>
      <c r="I153" t="s">
        <v>13</v>
      </c>
      <c r="J153" t="s">
        <v>13</v>
      </c>
      <c r="K153" t="s">
        <v>14</v>
      </c>
      <c r="L153" t="s">
        <v>13</v>
      </c>
      <c r="M153">
        <v>4</v>
      </c>
      <c r="N153" s="4">
        <f t="shared" si="10"/>
        <v>2.5578227812486013E-5</v>
      </c>
      <c r="O153" s="5">
        <f t="shared" si="11"/>
        <v>34.65</v>
      </c>
    </row>
    <row r="154" spans="1:15" x14ac:dyDescent="0.25">
      <c r="A154">
        <v>2018</v>
      </c>
      <c r="B154" t="str">
        <f t="shared" si="8"/>
        <v>15204 Coupeville School District</v>
      </c>
      <c r="C154" t="str">
        <f t="shared" si="9"/>
        <v>15204</v>
      </c>
      <c r="D154">
        <v>15204</v>
      </c>
      <c r="E154" t="s">
        <v>62</v>
      </c>
      <c r="F154">
        <v>5412</v>
      </c>
      <c r="G154" t="s">
        <v>63</v>
      </c>
      <c r="H154" t="s">
        <v>13</v>
      </c>
      <c r="I154" t="s">
        <v>13</v>
      </c>
      <c r="J154" t="s">
        <v>13</v>
      </c>
      <c r="K154" t="s">
        <v>14</v>
      </c>
      <c r="L154" t="s">
        <v>13</v>
      </c>
      <c r="M154">
        <v>1</v>
      </c>
      <c r="N154" s="4">
        <f t="shared" si="10"/>
        <v>6.3945569531215032E-6</v>
      </c>
      <c r="O154" s="5">
        <f t="shared" si="11"/>
        <v>8.66</v>
      </c>
    </row>
    <row r="155" spans="1:15" x14ac:dyDescent="0.25">
      <c r="A155">
        <v>2018</v>
      </c>
      <c r="B155" t="str">
        <f t="shared" si="8"/>
        <v>15206 South Whidbey School District</v>
      </c>
      <c r="C155" t="str">
        <f t="shared" si="9"/>
        <v>15206</v>
      </c>
      <c r="D155">
        <v>15206</v>
      </c>
      <c r="E155" t="s">
        <v>172</v>
      </c>
      <c r="F155">
        <v>4149</v>
      </c>
      <c r="G155" t="s">
        <v>758</v>
      </c>
      <c r="H155" t="s">
        <v>14</v>
      </c>
      <c r="I155" t="s">
        <v>13</v>
      </c>
      <c r="J155" t="s">
        <v>14</v>
      </c>
      <c r="K155" t="s">
        <v>14</v>
      </c>
      <c r="L155" t="s">
        <v>13</v>
      </c>
      <c r="M155">
        <v>293.25</v>
      </c>
      <c r="N155" s="4">
        <f t="shared" si="10"/>
        <v>1.8752038265028807E-3</v>
      </c>
      <c r="O155" s="5">
        <f t="shared" si="11"/>
        <v>2540.0500000000002</v>
      </c>
    </row>
    <row r="156" spans="1:15" x14ac:dyDescent="0.25">
      <c r="A156">
        <v>2018</v>
      </c>
      <c r="B156" t="str">
        <f t="shared" si="8"/>
        <v>15206 South Whidbey School District</v>
      </c>
      <c r="C156" t="str">
        <f t="shared" si="9"/>
        <v>15206</v>
      </c>
      <c r="D156">
        <v>15206</v>
      </c>
      <c r="E156" t="s">
        <v>172</v>
      </c>
      <c r="F156">
        <v>1682</v>
      </c>
      <c r="G156" t="s">
        <v>173</v>
      </c>
      <c r="H156" t="s">
        <v>14</v>
      </c>
      <c r="I156" t="s">
        <v>13</v>
      </c>
      <c r="J156" t="s">
        <v>13</v>
      </c>
      <c r="K156" t="s">
        <v>14</v>
      </c>
      <c r="L156" t="s">
        <v>13</v>
      </c>
      <c r="M156">
        <v>27</v>
      </c>
      <c r="N156" s="4">
        <f t="shared" si="10"/>
        <v>1.7265303773428059E-4</v>
      </c>
      <c r="O156" s="5">
        <f t="shared" si="11"/>
        <v>233.87</v>
      </c>
    </row>
    <row r="157" spans="1:15" x14ac:dyDescent="0.25">
      <c r="A157">
        <v>2018</v>
      </c>
      <c r="B157" t="str">
        <f t="shared" si="8"/>
        <v>16048 Quilcene School District</v>
      </c>
      <c r="C157" t="str">
        <f t="shared" si="9"/>
        <v>16048</v>
      </c>
      <c r="D157">
        <v>16048</v>
      </c>
      <c r="E157" t="s">
        <v>406</v>
      </c>
      <c r="F157">
        <v>2474</v>
      </c>
      <c r="G157" t="s">
        <v>407</v>
      </c>
      <c r="H157" t="s">
        <v>13</v>
      </c>
      <c r="I157" t="s">
        <v>13</v>
      </c>
      <c r="J157" t="s">
        <v>13</v>
      </c>
      <c r="K157" t="s">
        <v>14</v>
      </c>
      <c r="L157" t="s">
        <v>13</v>
      </c>
      <c r="M157">
        <v>49</v>
      </c>
      <c r="N157" s="4">
        <f t="shared" si="10"/>
        <v>3.1333329070295363E-4</v>
      </c>
      <c r="O157" s="5">
        <f t="shared" si="11"/>
        <v>424.42</v>
      </c>
    </row>
    <row r="158" spans="1:15" x14ac:dyDescent="0.25">
      <c r="A158">
        <v>2018</v>
      </c>
      <c r="B158" t="str">
        <f t="shared" si="8"/>
        <v>16048 Quilcene School District</v>
      </c>
      <c r="C158" t="str">
        <f t="shared" si="9"/>
        <v>16048</v>
      </c>
      <c r="D158">
        <v>16048</v>
      </c>
      <c r="E158" t="s">
        <v>406</v>
      </c>
      <c r="F158">
        <v>5081</v>
      </c>
      <c r="G158" t="s">
        <v>840</v>
      </c>
      <c r="H158" t="s">
        <v>13</v>
      </c>
      <c r="I158" t="s">
        <v>13</v>
      </c>
      <c r="J158" t="s">
        <v>13</v>
      </c>
      <c r="K158" t="s">
        <v>14</v>
      </c>
      <c r="L158" t="s">
        <v>13</v>
      </c>
      <c r="M158">
        <v>5</v>
      </c>
      <c r="N158" s="4">
        <f t="shared" si="10"/>
        <v>3.1972784765607517E-5</v>
      </c>
      <c r="O158" s="5">
        <f t="shared" si="11"/>
        <v>43.31</v>
      </c>
    </row>
    <row r="159" spans="1:15" x14ac:dyDescent="0.25">
      <c r="A159">
        <v>2018</v>
      </c>
      <c r="B159" t="str">
        <f t="shared" si="8"/>
        <v>16049 Chimacum School District</v>
      </c>
      <c r="C159" t="str">
        <f t="shared" si="9"/>
        <v>16049</v>
      </c>
      <c r="D159">
        <v>16049</v>
      </c>
      <c r="E159" t="s">
        <v>187</v>
      </c>
      <c r="F159">
        <v>3275</v>
      </c>
      <c r="G159" t="s">
        <v>610</v>
      </c>
      <c r="H159" t="s">
        <v>14</v>
      </c>
      <c r="I159" t="s">
        <v>13</v>
      </c>
      <c r="J159" t="s">
        <v>13</v>
      </c>
      <c r="K159" t="s">
        <v>14</v>
      </c>
      <c r="L159" t="s">
        <v>13</v>
      </c>
      <c r="M159">
        <v>25.75</v>
      </c>
      <c r="N159" s="4">
        <f t="shared" si="10"/>
        <v>1.646598415428787E-4</v>
      </c>
      <c r="O159" s="5">
        <f t="shared" si="11"/>
        <v>223.04</v>
      </c>
    </row>
    <row r="160" spans="1:15" x14ac:dyDescent="0.25">
      <c r="A160">
        <v>2018</v>
      </c>
      <c r="B160" t="str">
        <f t="shared" si="8"/>
        <v>16049 Chimacum School District</v>
      </c>
      <c r="C160" t="str">
        <f t="shared" si="9"/>
        <v>16049</v>
      </c>
      <c r="D160">
        <v>16049</v>
      </c>
      <c r="E160" t="s">
        <v>187</v>
      </c>
      <c r="F160">
        <v>1724</v>
      </c>
      <c r="G160" t="s">
        <v>188</v>
      </c>
      <c r="H160" t="s">
        <v>13</v>
      </c>
      <c r="I160" t="s">
        <v>13</v>
      </c>
      <c r="J160" t="s">
        <v>13</v>
      </c>
      <c r="K160" t="s">
        <v>14</v>
      </c>
      <c r="L160" t="s">
        <v>13</v>
      </c>
      <c r="M160">
        <v>2.25</v>
      </c>
      <c r="N160" s="4">
        <f t="shared" si="10"/>
        <v>1.4387753144523382E-5</v>
      </c>
      <c r="O160" s="5">
        <f t="shared" si="11"/>
        <v>19.489999999999998</v>
      </c>
    </row>
    <row r="161" spans="1:15" x14ac:dyDescent="0.25">
      <c r="A161">
        <v>2018</v>
      </c>
      <c r="B161" t="str">
        <f t="shared" si="8"/>
        <v>16050 Port Townsend School District</v>
      </c>
      <c r="C161" t="str">
        <f t="shared" si="9"/>
        <v>16050</v>
      </c>
      <c r="D161">
        <v>16050</v>
      </c>
      <c r="E161" t="s">
        <v>218</v>
      </c>
      <c r="F161">
        <v>2503</v>
      </c>
      <c r="G161" t="s">
        <v>417</v>
      </c>
      <c r="H161" t="s">
        <v>14</v>
      </c>
      <c r="I161" t="s">
        <v>13</v>
      </c>
      <c r="J161" t="s">
        <v>13</v>
      </c>
      <c r="K161" t="s">
        <v>14</v>
      </c>
      <c r="L161" t="s">
        <v>13</v>
      </c>
      <c r="M161">
        <v>91.5</v>
      </c>
      <c r="N161" s="4">
        <f t="shared" si="10"/>
        <v>5.8510196121061748E-4</v>
      </c>
      <c r="O161" s="5">
        <f t="shared" si="11"/>
        <v>792.55</v>
      </c>
    </row>
    <row r="162" spans="1:15" x14ac:dyDescent="0.25">
      <c r="A162">
        <v>2018</v>
      </c>
      <c r="B162" t="str">
        <f t="shared" si="8"/>
        <v>16050 Port Townsend School District</v>
      </c>
      <c r="C162" t="str">
        <f t="shared" si="9"/>
        <v>16050</v>
      </c>
      <c r="D162">
        <v>16050</v>
      </c>
      <c r="E162" t="s">
        <v>218</v>
      </c>
      <c r="F162">
        <v>1798</v>
      </c>
      <c r="G162" t="s">
        <v>219</v>
      </c>
      <c r="H162" t="s">
        <v>13</v>
      </c>
      <c r="I162" t="s">
        <v>13</v>
      </c>
      <c r="J162" t="s">
        <v>13</v>
      </c>
      <c r="K162" t="s">
        <v>14</v>
      </c>
      <c r="L162" t="s">
        <v>13</v>
      </c>
      <c r="M162">
        <v>3.25</v>
      </c>
      <c r="N162" s="4">
        <f t="shared" si="10"/>
        <v>2.0782310097644884E-5</v>
      </c>
      <c r="O162" s="5">
        <f t="shared" si="11"/>
        <v>28.15</v>
      </c>
    </row>
    <row r="163" spans="1:15" x14ac:dyDescent="0.25">
      <c r="A163">
        <v>2018</v>
      </c>
      <c r="B163" t="str">
        <f t="shared" si="8"/>
        <v>17001 Seattle School District #1</v>
      </c>
      <c r="C163" t="str">
        <f t="shared" si="9"/>
        <v>17001</v>
      </c>
      <c r="D163">
        <v>17001</v>
      </c>
      <c r="E163" t="s">
        <v>58</v>
      </c>
      <c r="F163">
        <v>2220</v>
      </c>
      <c r="G163" t="s">
        <v>318</v>
      </c>
      <c r="H163" t="s">
        <v>14</v>
      </c>
      <c r="I163" t="s">
        <v>14</v>
      </c>
      <c r="J163" t="s">
        <v>13</v>
      </c>
      <c r="K163" t="s">
        <v>14</v>
      </c>
      <c r="L163" t="s">
        <v>13</v>
      </c>
      <c r="M163">
        <v>965.75</v>
      </c>
      <c r="N163" s="4">
        <f t="shared" si="10"/>
        <v>6.1755433774770916E-3</v>
      </c>
      <c r="O163" s="5">
        <f t="shared" si="11"/>
        <v>8365.0499999999993</v>
      </c>
    </row>
    <row r="164" spans="1:15" x14ac:dyDescent="0.25">
      <c r="A164">
        <v>2018</v>
      </c>
      <c r="B164" t="str">
        <f t="shared" si="8"/>
        <v>17001 Seattle School District #1</v>
      </c>
      <c r="C164" t="str">
        <f t="shared" si="9"/>
        <v>17001</v>
      </c>
      <c r="D164">
        <v>17001</v>
      </c>
      <c r="E164" t="s">
        <v>58</v>
      </c>
      <c r="F164">
        <v>2285</v>
      </c>
      <c r="G164" t="s">
        <v>339</v>
      </c>
      <c r="H164" t="s">
        <v>14</v>
      </c>
      <c r="I164" t="s">
        <v>14</v>
      </c>
      <c r="J164" t="s">
        <v>13</v>
      </c>
      <c r="K164" t="s">
        <v>14</v>
      </c>
      <c r="L164" t="s">
        <v>13</v>
      </c>
      <c r="M164">
        <v>897</v>
      </c>
      <c r="N164" s="4">
        <f t="shared" si="10"/>
        <v>5.7359175869499878E-3</v>
      </c>
      <c r="O164" s="5">
        <f t="shared" si="11"/>
        <v>7769.55</v>
      </c>
    </row>
    <row r="165" spans="1:15" x14ac:dyDescent="0.25">
      <c r="A165">
        <v>2018</v>
      </c>
      <c r="B165" t="str">
        <f t="shared" si="8"/>
        <v>17001 Seattle School District #1</v>
      </c>
      <c r="C165" t="str">
        <f t="shared" si="9"/>
        <v>17001</v>
      </c>
      <c r="D165">
        <v>17001</v>
      </c>
      <c r="E165" t="s">
        <v>58</v>
      </c>
      <c r="F165">
        <v>2306</v>
      </c>
      <c r="G165" t="s">
        <v>344</v>
      </c>
      <c r="H165" t="s">
        <v>14</v>
      </c>
      <c r="I165" t="s">
        <v>13</v>
      </c>
      <c r="J165" t="s">
        <v>13</v>
      </c>
      <c r="K165" t="s">
        <v>14</v>
      </c>
      <c r="L165" t="s">
        <v>13</v>
      </c>
      <c r="M165">
        <v>865.5</v>
      </c>
      <c r="N165" s="4">
        <f t="shared" si="10"/>
        <v>5.5344890429266606E-3</v>
      </c>
      <c r="O165" s="5">
        <f t="shared" si="11"/>
        <v>7496.71</v>
      </c>
    </row>
    <row r="166" spans="1:15" x14ac:dyDescent="0.25">
      <c r="A166">
        <v>2018</v>
      </c>
      <c r="B166" t="str">
        <f t="shared" si="8"/>
        <v>17001 Seattle School District #1</v>
      </c>
      <c r="C166" t="str">
        <f t="shared" si="9"/>
        <v>17001</v>
      </c>
      <c r="D166">
        <v>17001</v>
      </c>
      <c r="E166" t="s">
        <v>58</v>
      </c>
      <c r="F166">
        <v>2182</v>
      </c>
      <c r="G166" t="s">
        <v>312</v>
      </c>
      <c r="H166" t="s">
        <v>14</v>
      </c>
      <c r="I166" t="s">
        <v>13</v>
      </c>
      <c r="J166" t="s">
        <v>13</v>
      </c>
      <c r="K166" t="s">
        <v>14</v>
      </c>
      <c r="L166" t="s">
        <v>13</v>
      </c>
      <c r="M166">
        <v>676.25</v>
      </c>
      <c r="N166" s="4">
        <f t="shared" si="10"/>
        <v>4.3243191395484163E-3</v>
      </c>
      <c r="O166" s="5">
        <f t="shared" si="11"/>
        <v>5857.48</v>
      </c>
    </row>
    <row r="167" spans="1:15" x14ac:dyDescent="0.25">
      <c r="A167">
        <v>2018</v>
      </c>
      <c r="B167" t="str">
        <f t="shared" si="8"/>
        <v>17001 Seattle School District #1</v>
      </c>
      <c r="C167" t="str">
        <f t="shared" si="9"/>
        <v>17001</v>
      </c>
      <c r="D167">
        <v>17001</v>
      </c>
      <c r="E167" t="s">
        <v>58</v>
      </c>
      <c r="F167">
        <v>3276</v>
      </c>
      <c r="G167" t="s">
        <v>611</v>
      </c>
      <c r="H167" t="s">
        <v>14</v>
      </c>
      <c r="I167" t="s">
        <v>14</v>
      </c>
      <c r="J167" t="s">
        <v>14</v>
      </c>
      <c r="K167" t="s">
        <v>14</v>
      </c>
      <c r="L167" t="s">
        <v>13</v>
      </c>
      <c r="M167">
        <v>632.75</v>
      </c>
      <c r="N167" s="4">
        <f t="shared" si="10"/>
        <v>4.0461559120876312E-3</v>
      </c>
      <c r="O167" s="5">
        <f t="shared" si="11"/>
        <v>5480.7</v>
      </c>
    </row>
    <row r="168" spans="1:15" x14ac:dyDescent="0.25">
      <c r="A168">
        <v>2018</v>
      </c>
      <c r="B168" t="str">
        <f t="shared" si="8"/>
        <v>17001 Seattle School District #1</v>
      </c>
      <c r="C168" t="str">
        <f t="shared" si="9"/>
        <v>17001</v>
      </c>
      <c r="D168">
        <v>17001</v>
      </c>
      <c r="E168" t="s">
        <v>58</v>
      </c>
      <c r="F168">
        <v>3479</v>
      </c>
      <c r="G168" t="s">
        <v>657</v>
      </c>
      <c r="H168" t="s">
        <v>14</v>
      </c>
      <c r="I168" t="s">
        <v>13</v>
      </c>
      <c r="J168" t="s">
        <v>14</v>
      </c>
      <c r="K168" t="s">
        <v>14</v>
      </c>
      <c r="L168" t="s">
        <v>13</v>
      </c>
      <c r="M168">
        <v>489.5</v>
      </c>
      <c r="N168" s="4">
        <f t="shared" si="10"/>
        <v>3.1301356285529758E-3</v>
      </c>
      <c r="O168" s="5">
        <f t="shared" si="11"/>
        <v>4239.91</v>
      </c>
    </row>
    <row r="169" spans="1:15" x14ac:dyDescent="0.25">
      <c r="A169">
        <v>2018</v>
      </c>
      <c r="B169" t="str">
        <f t="shared" si="8"/>
        <v>17001 Seattle School District #1</v>
      </c>
      <c r="C169" t="str">
        <f t="shared" si="9"/>
        <v>17001</v>
      </c>
      <c r="D169">
        <v>17001</v>
      </c>
      <c r="E169" t="s">
        <v>58</v>
      </c>
      <c r="F169">
        <v>2234</v>
      </c>
      <c r="G169" t="s">
        <v>321</v>
      </c>
      <c r="H169" t="s">
        <v>14</v>
      </c>
      <c r="I169" t="s">
        <v>13</v>
      </c>
      <c r="J169" t="s">
        <v>13</v>
      </c>
      <c r="K169" t="s">
        <v>14</v>
      </c>
      <c r="L169" t="s">
        <v>13</v>
      </c>
      <c r="M169">
        <v>484.75</v>
      </c>
      <c r="N169" s="4">
        <f t="shared" si="10"/>
        <v>3.0997614830256485E-3</v>
      </c>
      <c r="O169" s="5">
        <f t="shared" si="11"/>
        <v>4198.76</v>
      </c>
    </row>
    <row r="170" spans="1:15" x14ac:dyDescent="0.25">
      <c r="A170">
        <v>2018</v>
      </c>
      <c r="B170" t="str">
        <f t="shared" si="8"/>
        <v>17001 Seattle School District #1</v>
      </c>
      <c r="C170" t="str">
        <f t="shared" si="9"/>
        <v>17001</v>
      </c>
      <c r="D170">
        <v>17001</v>
      </c>
      <c r="E170" t="s">
        <v>58</v>
      </c>
      <c r="F170">
        <v>2392</v>
      </c>
      <c r="G170" t="s">
        <v>370</v>
      </c>
      <c r="H170" t="s">
        <v>14</v>
      </c>
      <c r="I170" t="s">
        <v>14</v>
      </c>
      <c r="J170" t="s">
        <v>13</v>
      </c>
      <c r="K170" t="s">
        <v>14</v>
      </c>
      <c r="L170" t="s">
        <v>13</v>
      </c>
      <c r="M170">
        <v>419.5</v>
      </c>
      <c r="N170" s="4">
        <f t="shared" si="10"/>
        <v>2.6825166418344704E-3</v>
      </c>
      <c r="O170" s="5">
        <f t="shared" si="11"/>
        <v>3633.59</v>
      </c>
    </row>
    <row r="171" spans="1:15" x14ac:dyDescent="0.25">
      <c r="A171">
        <v>2018</v>
      </c>
      <c r="B171" t="str">
        <f t="shared" si="8"/>
        <v>17001 Seattle School District #1</v>
      </c>
      <c r="C171" t="str">
        <f t="shared" si="9"/>
        <v>17001</v>
      </c>
      <c r="D171">
        <v>17001</v>
      </c>
      <c r="E171" t="s">
        <v>58</v>
      </c>
      <c r="F171">
        <v>3327</v>
      </c>
      <c r="G171" t="s">
        <v>626</v>
      </c>
      <c r="H171" t="s">
        <v>14</v>
      </c>
      <c r="I171" t="s">
        <v>14</v>
      </c>
      <c r="J171" t="s">
        <v>13</v>
      </c>
      <c r="K171" t="s">
        <v>14</v>
      </c>
      <c r="L171" t="s">
        <v>13</v>
      </c>
      <c r="M171">
        <v>408.25</v>
      </c>
      <c r="N171" s="4">
        <f t="shared" si="10"/>
        <v>2.6105778761118534E-3</v>
      </c>
      <c r="O171" s="5">
        <f t="shared" si="11"/>
        <v>3536.14</v>
      </c>
    </row>
    <row r="172" spans="1:15" x14ac:dyDescent="0.25">
      <c r="A172">
        <v>2018</v>
      </c>
      <c r="B172" t="str">
        <f t="shared" si="8"/>
        <v>17001 Seattle School District #1</v>
      </c>
      <c r="C172" t="str">
        <f t="shared" si="9"/>
        <v>17001</v>
      </c>
      <c r="D172">
        <v>17001</v>
      </c>
      <c r="E172" t="s">
        <v>58</v>
      </c>
      <c r="F172">
        <v>3096</v>
      </c>
      <c r="G172" t="s">
        <v>553</v>
      </c>
      <c r="H172" t="s">
        <v>14</v>
      </c>
      <c r="I172" t="s">
        <v>14</v>
      </c>
      <c r="J172" t="s">
        <v>13</v>
      </c>
      <c r="K172" t="s">
        <v>14</v>
      </c>
      <c r="L172" t="s">
        <v>13</v>
      </c>
      <c r="M172">
        <v>227.75</v>
      </c>
      <c r="N172" s="4">
        <f t="shared" si="10"/>
        <v>1.4563603460734224E-3</v>
      </c>
      <c r="O172" s="5">
        <f t="shared" si="11"/>
        <v>1972.7</v>
      </c>
    </row>
    <row r="173" spans="1:15" x14ac:dyDescent="0.25">
      <c r="A173">
        <v>2018</v>
      </c>
      <c r="B173" t="str">
        <f t="shared" si="8"/>
        <v>17001 Seattle School District #1</v>
      </c>
      <c r="C173" t="str">
        <f t="shared" si="9"/>
        <v>17001</v>
      </c>
      <c r="D173">
        <v>17001</v>
      </c>
      <c r="E173" t="s">
        <v>58</v>
      </c>
      <c r="F173">
        <v>1596</v>
      </c>
      <c r="G173" t="s">
        <v>148</v>
      </c>
      <c r="H173" t="s">
        <v>13</v>
      </c>
      <c r="I173" t="s">
        <v>13</v>
      </c>
      <c r="J173" t="s">
        <v>13</v>
      </c>
      <c r="K173" t="s">
        <v>14</v>
      </c>
      <c r="L173" t="s">
        <v>13</v>
      </c>
      <c r="M173">
        <v>128.25</v>
      </c>
      <c r="N173" s="4">
        <f t="shared" si="10"/>
        <v>8.2010192923783279E-4</v>
      </c>
      <c r="O173" s="5">
        <f t="shared" si="11"/>
        <v>1110.8599999999999</v>
      </c>
    </row>
    <row r="174" spans="1:15" x14ac:dyDescent="0.25">
      <c r="A174">
        <v>2018</v>
      </c>
      <c r="B174" t="str">
        <f t="shared" si="8"/>
        <v>17001 Seattle School District #1</v>
      </c>
      <c r="C174" t="str">
        <f t="shared" si="9"/>
        <v>17001</v>
      </c>
      <c r="D174">
        <v>17001</v>
      </c>
      <c r="E174" t="s">
        <v>58</v>
      </c>
      <c r="F174">
        <v>3778</v>
      </c>
      <c r="G174" t="s">
        <v>713</v>
      </c>
      <c r="H174" t="s">
        <v>13</v>
      </c>
      <c r="I174" t="s">
        <v>13</v>
      </c>
      <c r="J174" t="s">
        <v>13</v>
      </c>
      <c r="K174" t="s">
        <v>14</v>
      </c>
      <c r="L174" t="s">
        <v>13</v>
      </c>
      <c r="M174">
        <v>39.5</v>
      </c>
      <c r="N174" s="4">
        <f t="shared" si="10"/>
        <v>2.5258499964829939E-4</v>
      </c>
      <c r="O174" s="5">
        <f t="shared" si="11"/>
        <v>342.14</v>
      </c>
    </row>
    <row r="175" spans="1:15" x14ac:dyDescent="0.25">
      <c r="A175">
        <v>2018</v>
      </c>
      <c r="B175" t="str">
        <f t="shared" si="8"/>
        <v>17001 Seattle School District #1</v>
      </c>
      <c r="C175" t="str">
        <f t="shared" si="9"/>
        <v>17001</v>
      </c>
      <c r="D175">
        <v>17001</v>
      </c>
      <c r="E175" t="s">
        <v>58</v>
      </c>
      <c r="F175">
        <v>1856</v>
      </c>
      <c r="G175" t="s">
        <v>239</v>
      </c>
      <c r="H175" t="s">
        <v>14</v>
      </c>
      <c r="I175" t="s">
        <v>13</v>
      </c>
      <c r="J175" t="s">
        <v>13</v>
      </c>
      <c r="K175" t="s">
        <v>14</v>
      </c>
      <c r="L175" t="s">
        <v>13</v>
      </c>
      <c r="M175">
        <v>36.25</v>
      </c>
      <c r="N175" s="4">
        <f t="shared" si="10"/>
        <v>2.3180268955065448E-4</v>
      </c>
      <c r="O175" s="5">
        <f t="shared" si="11"/>
        <v>313.99</v>
      </c>
    </row>
    <row r="176" spans="1:15" x14ac:dyDescent="0.25">
      <c r="A176">
        <v>2018</v>
      </c>
      <c r="B176" t="str">
        <f t="shared" si="8"/>
        <v>17001 Seattle School District #1</v>
      </c>
      <c r="C176" t="str">
        <f t="shared" si="9"/>
        <v>17001</v>
      </c>
      <c r="D176">
        <v>17001</v>
      </c>
      <c r="E176" t="s">
        <v>58</v>
      </c>
      <c r="F176">
        <v>5260</v>
      </c>
      <c r="G176" t="s">
        <v>887</v>
      </c>
      <c r="H176" t="s">
        <v>14</v>
      </c>
      <c r="I176" t="s">
        <v>14</v>
      </c>
      <c r="J176" t="s">
        <v>13</v>
      </c>
      <c r="K176" t="s">
        <v>14</v>
      </c>
      <c r="L176" t="s">
        <v>13</v>
      </c>
      <c r="M176">
        <v>28</v>
      </c>
      <c r="N176" s="4">
        <f t="shared" si="10"/>
        <v>1.7904759468740207E-4</v>
      </c>
      <c r="O176" s="5">
        <f t="shared" si="11"/>
        <v>242.53</v>
      </c>
    </row>
    <row r="177" spans="1:15" x14ac:dyDescent="0.25">
      <c r="A177">
        <v>2018</v>
      </c>
      <c r="B177" t="str">
        <f t="shared" si="8"/>
        <v>17001 Seattle School District #1</v>
      </c>
      <c r="C177" t="str">
        <f t="shared" si="9"/>
        <v>17001</v>
      </c>
      <c r="D177">
        <v>17001</v>
      </c>
      <c r="E177" t="s">
        <v>58</v>
      </c>
      <c r="F177">
        <v>1635</v>
      </c>
      <c r="G177" t="s">
        <v>162</v>
      </c>
      <c r="H177" t="s">
        <v>13</v>
      </c>
      <c r="I177" t="s">
        <v>14</v>
      </c>
      <c r="J177" t="s">
        <v>13</v>
      </c>
      <c r="K177" t="s">
        <v>14</v>
      </c>
      <c r="L177" t="s">
        <v>13</v>
      </c>
      <c r="M177">
        <v>24.75</v>
      </c>
      <c r="N177" s="4">
        <f t="shared" si="10"/>
        <v>1.5826528458975719E-4</v>
      </c>
      <c r="O177" s="5">
        <f t="shared" si="11"/>
        <v>214.38</v>
      </c>
    </row>
    <row r="178" spans="1:15" x14ac:dyDescent="0.25">
      <c r="A178">
        <v>2018</v>
      </c>
      <c r="B178" t="str">
        <f t="shared" si="8"/>
        <v>17001 Seattle School District #1</v>
      </c>
      <c r="C178" t="str">
        <f t="shared" si="9"/>
        <v>17001</v>
      </c>
      <c r="D178">
        <v>17001</v>
      </c>
      <c r="E178" t="s">
        <v>58</v>
      </c>
      <c r="F178">
        <v>1547</v>
      </c>
      <c r="G178" t="s">
        <v>142</v>
      </c>
      <c r="H178" t="s">
        <v>14</v>
      </c>
      <c r="I178" t="s">
        <v>13</v>
      </c>
      <c r="J178" t="s">
        <v>13</v>
      </c>
      <c r="K178" t="s">
        <v>14</v>
      </c>
      <c r="L178" t="s">
        <v>13</v>
      </c>
      <c r="M178">
        <v>20.75</v>
      </c>
      <c r="N178" s="4">
        <f t="shared" si="10"/>
        <v>1.3268705677727118E-4</v>
      </c>
      <c r="O178" s="5">
        <f t="shared" si="11"/>
        <v>179.73</v>
      </c>
    </row>
    <row r="179" spans="1:15" x14ac:dyDescent="0.25">
      <c r="A179">
        <v>2018</v>
      </c>
      <c r="B179" t="str">
        <f t="shared" si="8"/>
        <v>17001 Seattle School District #1</v>
      </c>
      <c r="C179" t="str">
        <f t="shared" si="9"/>
        <v>17001</v>
      </c>
      <c r="D179">
        <v>17001</v>
      </c>
      <c r="E179" t="s">
        <v>58</v>
      </c>
      <c r="F179">
        <v>3496</v>
      </c>
      <c r="G179" t="s">
        <v>662</v>
      </c>
      <c r="H179" t="s">
        <v>13</v>
      </c>
      <c r="I179" t="s">
        <v>13</v>
      </c>
      <c r="J179" t="s">
        <v>13</v>
      </c>
      <c r="K179" t="s">
        <v>14</v>
      </c>
      <c r="L179" t="s">
        <v>13</v>
      </c>
      <c r="M179">
        <v>8.5</v>
      </c>
      <c r="N179" s="4">
        <f t="shared" si="10"/>
        <v>5.4353734101532776E-5</v>
      </c>
      <c r="O179" s="5">
        <f t="shared" si="11"/>
        <v>73.62</v>
      </c>
    </row>
    <row r="180" spans="1:15" x14ac:dyDescent="0.25">
      <c r="A180">
        <v>2018</v>
      </c>
      <c r="B180" t="str">
        <f t="shared" si="8"/>
        <v>17001 Seattle School District #1</v>
      </c>
      <c r="C180" t="str">
        <f t="shared" si="9"/>
        <v>17001</v>
      </c>
      <c r="D180">
        <v>17001</v>
      </c>
      <c r="E180" t="s">
        <v>58</v>
      </c>
      <c r="F180">
        <v>3868</v>
      </c>
      <c r="G180" t="s">
        <v>721</v>
      </c>
      <c r="H180" t="s">
        <v>14</v>
      </c>
      <c r="I180" t="s">
        <v>13</v>
      </c>
      <c r="J180" t="s">
        <v>13</v>
      </c>
      <c r="K180" t="s">
        <v>14</v>
      </c>
      <c r="L180" t="s">
        <v>13</v>
      </c>
      <c r="M180">
        <v>4.25</v>
      </c>
      <c r="N180" s="4">
        <f t="shared" si="10"/>
        <v>2.7176867050766388E-5</v>
      </c>
      <c r="O180" s="5">
        <f t="shared" si="11"/>
        <v>36.81</v>
      </c>
    </row>
    <row r="181" spans="1:15" x14ac:dyDescent="0.25">
      <c r="A181">
        <v>2018</v>
      </c>
      <c r="B181" t="str">
        <f t="shared" si="8"/>
        <v>17001 Seattle School District #1</v>
      </c>
      <c r="C181" t="str">
        <f t="shared" si="9"/>
        <v>17001</v>
      </c>
      <c r="D181">
        <v>17001</v>
      </c>
      <c r="E181" t="s">
        <v>58</v>
      </c>
      <c r="F181">
        <v>5405</v>
      </c>
      <c r="G181" t="s">
        <v>59</v>
      </c>
      <c r="H181" t="s">
        <v>13</v>
      </c>
      <c r="I181" t="s">
        <v>13</v>
      </c>
      <c r="J181" t="s">
        <v>13</v>
      </c>
      <c r="K181" t="s">
        <v>14</v>
      </c>
      <c r="L181" t="s">
        <v>13</v>
      </c>
      <c r="M181">
        <v>1</v>
      </c>
      <c r="N181" s="4">
        <f t="shared" si="10"/>
        <v>6.3945569531215032E-6</v>
      </c>
      <c r="O181" s="5">
        <f t="shared" si="11"/>
        <v>8.66</v>
      </c>
    </row>
    <row r="182" spans="1:15" x14ac:dyDescent="0.25">
      <c r="A182">
        <v>2018</v>
      </c>
      <c r="B182" t="str">
        <f t="shared" si="8"/>
        <v>17001 Seattle School District #1</v>
      </c>
      <c r="C182" t="str">
        <f t="shared" si="9"/>
        <v>17001</v>
      </c>
      <c r="D182">
        <v>17001</v>
      </c>
      <c r="E182" t="s">
        <v>58</v>
      </c>
      <c r="F182">
        <v>4277</v>
      </c>
      <c r="G182" t="s">
        <v>120</v>
      </c>
      <c r="H182" t="s">
        <v>13</v>
      </c>
      <c r="I182" t="s">
        <v>13</v>
      </c>
      <c r="J182" t="s">
        <v>13</v>
      </c>
      <c r="K182" t="s">
        <v>14</v>
      </c>
      <c r="L182" t="s">
        <v>13</v>
      </c>
      <c r="M182">
        <v>1</v>
      </c>
      <c r="N182" s="4">
        <f t="shared" si="10"/>
        <v>6.3945569531215032E-6</v>
      </c>
      <c r="O182" s="5">
        <f t="shared" si="11"/>
        <v>8.66</v>
      </c>
    </row>
    <row r="183" spans="1:15" x14ac:dyDescent="0.25">
      <c r="A183">
        <v>2018</v>
      </c>
      <c r="B183" t="str">
        <f t="shared" si="8"/>
        <v>17210 Federal Way School District</v>
      </c>
      <c r="C183" t="str">
        <f t="shared" si="9"/>
        <v>17210</v>
      </c>
      <c r="D183">
        <v>17210</v>
      </c>
      <c r="E183" t="s">
        <v>26</v>
      </c>
      <c r="F183">
        <v>3584</v>
      </c>
      <c r="G183" t="s">
        <v>687</v>
      </c>
      <c r="H183" t="s">
        <v>14</v>
      </c>
      <c r="I183" t="s">
        <v>14</v>
      </c>
      <c r="J183" t="s">
        <v>13</v>
      </c>
      <c r="K183" t="s">
        <v>14</v>
      </c>
      <c r="L183" t="s">
        <v>13</v>
      </c>
      <c r="M183">
        <v>1141.75</v>
      </c>
      <c r="N183" s="4">
        <f t="shared" si="10"/>
        <v>7.3009854012264759E-3</v>
      </c>
      <c r="O183" s="5">
        <f t="shared" si="11"/>
        <v>9889.51</v>
      </c>
    </row>
    <row r="184" spans="1:15" x14ac:dyDescent="0.25">
      <c r="A184">
        <v>2018</v>
      </c>
      <c r="B184" t="str">
        <f t="shared" si="8"/>
        <v>17210 Federal Way School District</v>
      </c>
      <c r="C184" t="str">
        <f t="shared" si="9"/>
        <v>17210</v>
      </c>
      <c r="D184">
        <v>17210</v>
      </c>
      <c r="E184" t="s">
        <v>26</v>
      </c>
      <c r="F184">
        <v>2417</v>
      </c>
      <c r="G184" t="s">
        <v>382</v>
      </c>
      <c r="H184" t="s">
        <v>14</v>
      </c>
      <c r="I184" t="s">
        <v>14</v>
      </c>
      <c r="J184" t="s">
        <v>13</v>
      </c>
      <c r="K184" t="s">
        <v>14</v>
      </c>
      <c r="L184" t="s">
        <v>14</v>
      </c>
      <c r="M184">
        <v>1089.25</v>
      </c>
      <c r="N184" s="4">
        <f t="shared" si="10"/>
        <v>6.9652711611875974E-3</v>
      </c>
      <c r="O184" s="5">
        <f t="shared" si="11"/>
        <v>9434.77</v>
      </c>
    </row>
    <row r="185" spans="1:15" x14ac:dyDescent="0.25">
      <c r="A185">
        <v>2018</v>
      </c>
      <c r="B185" t="str">
        <f t="shared" si="8"/>
        <v>17210 Federal Way School District</v>
      </c>
      <c r="C185" t="str">
        <f t="shared" si="9"/>
        <v>17210</v>
      </c>
      <c r="D185">
        <v>17210</v>
      </c>
      <c r="E185" t="s">
        <v>26</v>
      </c>
      <c r="F185">
        <v>3766</v>
      </c>
      <c r="G185" t="s">
        <v>711</v>
      </c>
      <c r="H185" t="s">
        <v>14</v>
      </c>
      <c r="I185" t="s">
        <v>14</v>
      </c>
      <c r="J185" t="s">
        <v>13</v>
      </c>
      <c r="K185" t="s">
        <v>14</v>
      </c>
      <c r="L185" t="s">
        <v>13</v>
      </c>
      <c r="M185">
        <v>737</v>
      </c>
      <c r="N185" s="4">
        <f t="shared" si="10"/>
        <v>4.7127884744505473E-3</v>
      </c>
      <c r="O185" s="5">
        <f t="shared" si="11"/>
        <v>6383.68</v>
      </c>
    </row>
    <row r="186" spans="1:15" x14ac:dyDescent="0.25">
      <c r="A186">
        <v>2018</v>
      </c>
      <c r="B186" t="str">
        <f t="shared" si="8"/>
        <v>17210 Federal Way School District</v>
      </c>
      <c r="C186" t="str">
        <f t="shared" si="9"/>
        <v>17210</v>
      </c>
      <c r="D186">
        <v>17210</v>
      </c>
      <c r="E186" t="s">
        <v>26</v>
      </c>
      <c r="F186">
        <v>4570</v>
      </c>
      <c r="G186" t="s">
        <v>824</v>
      </c>
      <c r="H186" t="s">
        <v>14</v>
      </c>
      <c r="I186" t="s">
        <v>13</v>
      </c>
      <c r="J186" t="s">
        <v>13</v>
      </c>
      <c r="K186" t="s">
        <v>14</v>
      </c>
      <c r="L186" t="s">
        <v>13</v>
      </c>
      <c r="M186">
        <v>686.5</v>
      </c>
      <c r="N186" s="4">
        <f t="shared" si="10"/>
        <v>4.3898633483179118E-3</v>
      </c>
      <c r="O186" s="5">
        <f t="shared" si="11"/>
        <v>5946.26</v>
      </c>
    </row>
    <row r="187" spans="1:15" x14ac:dyDescent="0.25">
      <c r="A187">
        <v>2018</v>
      </c>
      <c r="B187" t="str">
        <f t="shared" si="8"/>
        <v>17210 Federal Way School District</v>
      </c>
      <c r="C187" t="str">
        <f t="shared" si="9"/>
        <v>17210</v>
      </c>
      <c r="D187">
        <v>17210</v>
      </c>
      <c r="E187" t="s">
        <v>26</v>
      </c>
      <c r="F187">
        <v>1759</v>
      </c>
      <c r="G187" t="s">
        <v>203</v>
      </c>
      <c r="H187" t="s">
        <v>14</v>
      </c>
      <c r="I187" t="s">
        <v>14</v>
      </c>
      <c r="J187" t="s">
        <v>13</v>
      </c>
      <c r="K187" t="s">
        <v>14</v>
      </c>
      <c r="L187" t="s">
        <v>13</v>
      </c>
      <c r="M187">
        <v>123.5</v>
      </c>
      <c r="N187" s="4">
        <f t="shared" si="10"/>
        <v>7.8972778371050561E-4</v>
      </c>
      <c r="O187" s="5">
        <f t="shared" si="11"/>
        <v>1069.72</v>
      </c>
    </row>
    <row r="188" spans="1:15" x14ac:dyDescent="0.25">
      <c r="A188">
        <v>2018</v>
      </c>
      <c r="B188" t="str">
        <f t="shared" si="8"/>
        <v>17210 Federal Way School District</v>
      </c>
      <c r="C188" t="str">
        <f t="shared" si="9"/>
        <v>17210</v>
      </c>
      <c r="D188">
        <v>17210</v>
      </c>
      <c r="E188" t="s">
        <v>26</v>
      </c>
      <c r="F188">
        <v>5473</v>
      </c>
      <c r="G188" t="s">
        <v>93</v>
      </c>
      <c r="H188" t="s">
        <v>14</v>
      </c>
      <c r="I188" t="s">
        <v>13</v>
      </c>
      <c r="J188" t="s">
        <v>13</v>
      </c>
      <c r="K188" t="s">
        <v>14</v>
      </c>
      <c r="L188" t="s">
        <v>13</v>
      </c>
      <c r="M188">
        <v>66.25</v>
      </c>
      <c r="N188" s="4">
        <f t="shared" si="10"/>
        <v>4.2363939814429955E-4</v>
      </c>
      <c r="O188" s="5">
        <f t="shared" si="11"/>
        <v>573.84</v>
      </c>
    </row>
    <row r="189" spans="1:15" x14ac:dyDescent="0.25">
      <c r="A189">
        <v>2018</v>
      </c>
      <c r="B189" t="str">
        <f t="shared" si="8"/>
        <v>17210 Federal Way School District</v>
      </c>
      <c r="C189" t="str">
        <f t="shared" si="9"/>
        <v>17210</v>
      </c>
      <c r="D189">
        <v>17210</v>
      </c>
      <c r="E189" t="s">
        <v>26</v>
      </c>
      <c r="F189">
        <v>5348</v>
      </c>
      <c r="G189" t="s">
        <v>27</v>
      </c>
      <c r="H189" t="s">
        <v>13</v>
      </c>
      <c r="I189" t="s">
        <v>14</v>
      </c>
      <c r="J189" t="s">
        <v>13</v>
      </c>
      <c r="K189" t="s">
        <v>14</v>
      </c>
      <c r="L189" t="s">
        <v>13</v>
      </c>
      <c r="M189">
        <v>17.5</v>
      </c>
      <c r="N189" s="4">
        <f t="shared" si="10"/>
        <v>1.119047466796263E-4</v>
      </c>
      <c r="O189" s="5">
        <f t="shared" si="11"/>
        <v>151.58000000000001</v>
      </c>
    </row>
    <row r="190" spans="1:15" x14ac:dyDescent="0.25">
      <c r="A190">
        <v>2018</v>
      </c>
      <c r="B190" t="str">
        <f t="shared" si="8"/>
        <v>17210 Federal Way School District</v>
      </c>
      <c r="C190" t="str">
        <f t="shared" si="9"/>
        <v>17210</v>
      </c>
      <c r="D190">
        <v>17210</v>
      </c>
      <c r="E190" t="s">
        <v>26</v>
      </c>
      <c r="F190">
        <v>5163</v>
      </c>
      <c r="G190" t="s">
        <v>856</v>
      </c>
      <c r="H190" t="s">
        <v>13</v>
      </c>
      <c r="I190" t="s">
        <v>14</v>
      </c>
      <c r="J190" t="s">
        <v>13</v>
      </c>
      <c r="K190" t="s">
        <v>14</v>
      </c>
      <c r="L190" t="s">
        <v>13</v>
      </c>
      <c r="M190">
        <v>14.5</v>
      </c>
      <c r="N190" s="4">
        <f t="shared" si="10"/>
        <v>9.2721075820261794E-5</v>
      </c>
      <c r="O190" s="5">
        <f t="shared" si="11"/>
        <v>125.59</v>
      </c>
    </row>
    <row r="191" spans="1:15" x14ac:dyDescent="0.25">
      <c r="A191">
        <v>2018</v>
      </c>
      <c r="B191" t="str">
        <f t="shared" si="8"/>
        <v>17210 Federal Way School District</v>
      </c>
      <c r="C191" t="str">
        <f t="shared" si="9"/>
        <v>17210</v>
      </c>
      <c r="D191">
        <v>17210</v>
      </c>
      <c r="E191" t="s">
        <v>26</v>
      </c>
      <c r="F191">
        <v>1789</v>
      </c>
      <c r="G191" t="s">
        <v>214</v>
      </c>
      <c r="H191" t="s">
        <v>14</v>
      </c>
      <c r="I191" t="s">
        <v>13</v>
      </c>
      <c r="J191" t="s">
        <v>13</v>
      </c>
      <c r="K191" t="s">
        <v>14</v>
      </c>
      <c r="L191" t="s">
        <v>13</v>
      </c>
      <c r="M191">
        <v>10.25</v>
      </c>
      <c r="N191" s="4">
        <f t="shared" si="10"/>
        <v>6.5544208769495406E-5</v>
      </c>
      <c r="O191" s="5">
        <f t="shared" si="11"/>
        <v>88.78</v>
      </c>
    </row>
    <row r="192" spans="1:15" x14ac:dyDescent="0.25">
      <c r="A192">
        <v>2018</v>
      </c>
      <c r="B192" t="str">
        <f t="shared" si="8"/>
        <v>17210 Federal Way School District</v>
      </c>
      <c r="C192" t="str">
        <f t="shared" si="9"/>
        <v>17210</v>
      </c>
      <c r="D192">
        <v>17210</v>
      </c>
      <c r="E192" t="s">
        <v>26</v>
      </c>
      <c r="F192">
        <v>1951</v>
      </c>
      <c r="G192" t="s">
        <v>269</v>
      </c>
      <c r="H192" t="s">
        <v>13</v>
      </c>
      <c r="I192" t="s">
        <v>13</v>
      </c>
      <c r="J192" t="s">
        <v>13</v>
      </c>
      <c r="K192" t="s">
        <v>14</v>
      </c>
      <c r="L192" t="s">
        <v>13</v>
      </c>
      <c r="M192">
        <v>1</v>
      </c>
      <c r="N192" s="4">
        <f t="shared" si="10"/>
        <v>6.3945569531215032E-6</v>
      </c>
      <c r="O192" s="5">
        <f t="shared" si="11"/>
        <v>8.66</v>
      </c>
    </row>
    <row r="193" spans="1:15" x14ac:dyDescent="0.25">
      <c r="A193">
        <v>2018</v>
      </c>
      <c r="B193" t="str">
        <f t="shared" si="8"/>
        <v>17210 Federal Way School District</v>
      </c>
      <c r="C193" t="str">
        <f t="shared" si="9"/>
        <v>17210</v>
      </c>
      <c r="D193">
        <v>17210</v>
      </c>
      <c r="E193" t="s">
        <v>26</v>
      </c>
      <c r="F193">
        <v>3626</v>
      </c>
      <c r="G193" t="s">
        <v>696</v>
      </c>
      <c r="H193" t="s">
        <v>13</v>
      </c>
      <c r="I193" t="s">
        <v>13</v>
      </c>
      <c r="J193" t="s">
        <v>13</v>
      </c>
      <c r="K193" t="s">
        <v>14</v>
      </c>
      <c r="L193" t="s">
        <v>13</v>
      </c>
      <c r="M193">
        <v>1</v>
      </c>
      <c r="N193" s="4">
        <f t="shared" si="10"/>
        <v>6.3945569531215032E-6</v>
      </c>
      <c r="O193" s="5">
        <f t="shared" si="11"/>
        <v>8.66</v>
      </c>
    </row>
    <row r="194" spans="1:15" x14ac:dyDescent="0.25">
      <c r="A194">
        <v>2018</v>
      </c>
      <c r="B194" t="str">
        <f t="shared" ref="B194:B257" si="12">PROPER(CONCATENATE(C194," ",E194))</f>
        <v>17210 Federal Way School District</v>
      </c>
      <c r="C194" t="str">
        <f t="shared" ref="C194:C257" si="13">TEXT(D194,"0####")</f>
        <v>17210</v>
      </c>
      <c r="D194">
        <v>17210</v>
      </c>
      <c r="E194" t="s">
        <v>26</v>
      </c>
      <c r="F194">
        <v>5255</v>
      </c>
      <c r="G194" t="s">
        <v>885</v>
      </c>
      <c r="H194" t="s">
        <v>13</v>
      </c>
      <c r="I194" t="s">
        <v>14</v>
      </c>
      <c r="J194" t="s">
        <v>13</v>
      </c>
      <c r="K194" t="s">
        <v>13</v>
      </c>
      <c r="L194" t="s">
        <v>13</v>
      </c>
      <c r="M194">
        <v>1</v>
      </c>
      <c r="N194" s="4">
        <f t="shared" ref="N194:N257" si="14">M194/$M$676</f>
        <v>6.3945569531215032E-6</v>
      </c>
      <c r="O194" s="5">
        <f t="shared" ref="O194:O221" si="15">ROUND(N194*$O$676,2)</f>
        <v>8.66</v>
      </c>
    </row>
    <row r="195" spans="1:15" x14ac:dyDescent="0.25">
      <c r="A195">
        <v>2018</v>
      </c>
      <c r="B195" t="str">
        <f t="shared" si="12"/>
        <v>17216 Enumclaw School District</v>
      </c>
      <c r="C195" t="str">
        <f t="shared" si="13"/>
        <v>17216</v>
      </c>
      <c r="D195">
        <v>17216</v>
      </c>
      <c r="E195" t="s">
        <v>627</v>
      </c>
      <c r="F195">
        <v>3330</v>
      </c>
      <c r="G195" t="s">
        <v>628</v>
      </c>
      <c r="H195" t="s">
        <v>14</v>
      </c>
      <c r="I195" t="s">
        <v>13</v>
      </c>
      <c r="J195" t="s">
        <v>13</v>
      </c>
      <c r="K195" t="s">
        <v>14</v>
      </c>
      <c r="L195" t="s">
        <v>13</v>
      </c>
      <c r="M195">
        <v>721.75</v>
      </c>
      <c r="N195" s="4">
        <f t="shared" si="14"/>
        <v>4.6152714809154444E-3</v>
      </c>
      <c r="O195" s="5">
        <f t="shared" si="15"/>
        <v>6251.59</v>
      </c>
    </row>
    <row r="196" spans="1:15" x14ac:dyDescent="0.25">
      <c r="A196">
        <v>2018</v>
      </c>
      <c r="B196" t="str">
        <f t="shared" si="12"/>
        <v>17400 Mercer Island School District</v>
      </c>
      <c r="C196" t="str">
        <f t="shared" si="13"/>
        <v>17400</v>
      </c>
      <c r="D196">
        <v>17400</v>
      </c>
      <c r="E196" t="s">
        <v>538</v>
      </c>
      <c r="F196">
        <v>3029</v>
      </c>
      <c r="G196" t="s">
        <v>539</v>
      </c>
      <c r="H196" t="s">
        <v>14</v>
      </c>
      <c r="I196" t="s">
        <v>13</v>
      </c>
      <c r="J196" t="s">
        <v>14</v>
      </c>
      <c r="K196" t="s">
        <v>14</v>
      </c>
      <c r="L196" t="s">
        <v>13</v>
      </c>
      <c r="M196">
        <v>901.75</v>
      </c>
      <c r="N196" s="4">
        <f t="shared" si="14"/>
        <v>5.7662917324773156E-3</v>
      </c>
      <c r="O196" s="5">
        <f t="shared" si="15"/>
        <v>7810.7</v>
      </c>
    </row>
    <row r="197" spans="1:15" x14ac:dyDescent="0.25">
      <c r="A197">
        <v>2018</v>
      </c>
      <c r="B197" t="str">
        <f t="shared" si="12"/>
        <v>17401 Highline School District</v>
      </c>
      <c r="C197" t="str">
        <f t="shared" si="13"/>
        <v>17401</v>
      </c>
      <c r="D197">
        <v>17401</v>
      </c>
      <c r="E197" t="s">
        <v>42</v>
      </c>
      <c r="F197">
        <v>3279</v>
      </c>
      <c r="G197" t="s">
        <v>612</v>
      </c>
      <c r="H197" t="s">
        <v>14</v>
      </c>
      <c r="I197" t="s">
        <v>14</v>
      </c>
      <c r="J197" t="s">
        <v>13</v>
      </c>
      <c r="K197" t="s">
        <v>14</v>
      </c>
      <c r="L197" t="s">
        <v>13</v>
      </c>
      <c r="M197">
        <v>784.75</v>
      </c>
      <c r="N197" s="4">
        <f t="shared" si="14"/>
        <v>5.0181285689620998E-3</v>
      </c>
      <c r="O197" s="5">
        <f t="shared" si="15"/>
        <v>6797.28</v>
      </c>
    </row>
    <row r="198" spans="1:15" x14ac:dyDescent="0.25">
      <c r="A198">
        <v>2018</v>
      </c>
      <c r="B198" t="str">
        <f t="shared" si="12"/>
        <v>17401 Highline School District</v>
      </c>
      <c r="C198" t="str">
        <f t="shared" si="13"/>
        <v>17401</v>
      </c>
      <c r="D198">
        <v>17401</v>
      </c>
      <c r="E198" t="s">
        <v>42</v>
      </c>
      <c r="F198">
        <v>3483</v>
      </c>
      <c r="G198" t="s">
        <v>661</v>
      </c>
      <c r="H198" t="s">
        <v>14</v>
      </c>
      <c r="I198" t="s">
        <v>13</v>
      </c>
      <c r="J198" t="s">
        <v>13</v>
      </c>
      <c r="K198" t="s">
        <v>14</v>
      </c>
      <c r="L198" t="s">
        <v>13</v>
      </c>
      <c r="M198">
        <v>743.75</v>
      </c>
      <c r="N198" s="4">
        <f t="shared" si="14"/>
        <v>4.755951733884118E-3</v>
      </c>
      <c r="O198" s="5">
        <f t="shared" si="15"/>
        <v>6442.15</v>
      </c>
    </row>
    <row r="199" spans="1:15" x14ac:dyDescent="0.25">
      <c r="A199">
        <v>2018</v>
      </c>
      <c r="B199" t="str">
        <f t="shared" si="12"/>
        <v>17401 Highline School District</v>
      </c>
      <c r="C199" t="str">
        <f t="shared" si="13"/>
        <v>17401</v>
      </c>
      <c r="D199">
        <v>17401</v>
      </c>
      <c r="E199" t="s">
        <v>42</v>
      </c>
      <c r="F199">
        <v>2270</v>
      </c>
      <c r="G199" t="s">
        <v>329</v>
      </c>
      <c r="H199" t="s">
        <v>14</v>
      </c>
      <c r="I199" t="s">
        <v>14</v>
      </c>
      <c r="J199" t="s">
        <v>13</v>
      </c>
      <c r="K199" t="s">
        <v>14</v>
      </c>
      <c r="L199" t="s">
        <v>13</v>
      </c>
      <c r="M199">
        <v>743.5</v>
      </c>
      <c r="N199" s="4">
        <f t="shared" si="14"/>
        <v>4.7543530946458374E-3</v>
      </c>
      <c r="O199" s="5">
        <f t="shared" si="15"/>
        <v>6439.98</v>
      </c>
    </row>
    <row r="200" spans="1:15" x14ac:dyDescent="0.25">
      <c r="A200">
        <v>2018</v>
      </c>
      <c r="B200" t="str">
        <f t="shared" si="12"/>
        <v>17401 Highline School District</v>
      </c>
      <c r="C200" t="str">
        <f t="shared" si="13"/>
        <v>17401</v>
      </c>
      <c r="D200">
        <v>17401</v>
      </c>
      <c r="E200" t="s">
        <v>42</v>
      </c>
      <c r="F200">
        <v>2325</v>
      </c>
      <c r="G200" t="s">
        <v>345</v>
      </c>
      <c r="H200" t="s">
        <v>14</v>
      </c>
      <c r="I200" t="s">
        <v>13</v>
      </c>
      <c r="J200" t="s">
        <v>13</v>
      </c>
      <c r="K200" t="s">
        <v>14</v>
      </c>
      <c r="L200" t="s">
        <v>13</v>
      </c>
      <c r="M200">
        <v>642.25</v>
      </c>
      <c r="N200" s="4">
        <f t="shared" si="14"/>
        <v>4.1069042031422849E-3</v>
      </c>
      <c r="O200" s="5">
        <f t="shared" si="15"/>
        <v>5562.98</v>
      </c>
    </row>
    <row r="201" spans="1:15" x14ac:dyDescent="0.25">
      <c r="A201">
        <v>2018</v>
      </c>
      <c r="B201" t="str">
        <f t="shared" si="12"/>
        <v>17401 Highline School District</v>
      </c>
      <c r="C201" t="str">
        <f t="shared" si="13"/>
        <v>17401</v>
      </c>
      <c r="D201">
        <v>17401</v>
      </c>
      <c r="E201" t="s">
        <v>42</v>
      </c>
      <c r="F201">
        <v>3099</v>
      </c>
      <c r="G201" t="s">
        <v>468</v>
      </c>
      <c r="H201" t="s">
        <v>14</v>
      </c>
      <c r="I201" t="s">
        <v>14</v>
      </c>
      <c r="J201" t="s">
        <v>13</v>
      </c>
      <c r="K201" t="s">
        <v>14</v>
      </c>
      <c r="L201" t="s">
        <v>13</v>
      </c>
      <c r="M201">
        <v>575.5</v>
      </c>
      <c r="N201" s="4">
        <f t="shared" si="14"/>
        <v>3.680067526521425E-3</v>
      </c>
      <c r="O201" s="5">
        <f t="shared" si="15"/>
        <v>4984.8100000000004</v>
      </c>
    </row>
    <row r="202" spans="1:15" x14ac:dyDescent="0.25">
      <c r="A202">
        <v>2018</v>
      </c>
      <c r="B202" t="str">
        <f t="shared" si="12"/>
        <v>17401 Highline School District</v>
      </c>
      <c r="C202" t="str">
        <f t="shared" si="13"/>
        <v>17401</v>
      </c>
      <c r="D202">
        <v>17401</v>
      </c>
      <c r="E202" t="s">
        <v>42</v>
      </c>
      <c r="F202">
        <v>3553</v>
      </c>
      <c r="G202" t="s">
        <v>676</v>
      </c>
      <c r="H202" t="s">
        <v>14</v>
      </c>
      <c r="I202" t="s">
        <v>13</v>
      </c>
      <c r="J202" t="s">
        <v>13</v>
      </c>
      <c r="K202" t="s">
        <v>14</v>
      </c>
      <c r="L202" t="s">
        <v>13</v>
      </c>
      <c r="M202">
        <v>282</v>
      </c>
      <c r="N202" s="4">
        <f t="shared" si="14"/>
        <v>1.8032650607802639E-3</v>
      </c>
      <c r="O202" s="5">
        <f t="shared" si="15"/>
        <v>2442.6</v>
      </c>
    </row>
    <row r="203" spans="1:15" x14ac:dyDescent="0.25">
      <c r="A203">
        <v>2018</v>
      </c>
      <c r="B203" t="str">
        <f t="shared" si="12"/>
        <v>17401 Highline School District</v>
      </c>
      <c r="C203" t="str">
        <f t="shared" si="13"/>
        <v>17401</v>
      </c>
      <c r="D203">
        <v>17401</v>
      </c>
      <c r="E203" t="s">
        <v>42</v>
      </c>
      <c r="F203">
        <v>5172</v>
      </c>
      <c r="G203" t="s">
        <v>861</v>
      </c>
      <c r="H203" t="s">
        <v>14</v>
      </c>
      <c r="I203" t="s">
        <v>14</v>
      </c>
      <c r="J203" t="s">
        <v>13</v>
      </c>
      <c r="K203" t="s">
        <v>14</v>
      </c>
      <c r="L203" t="s">
        <v>13</v>
      </c>
      <c r="M203">
        <v>183</v>
      </c>
      <c r="N203" s="4">
        <f t="shared" si="14"/>
        <v>1.170203922421235E-3</v>
      </c>
      <c r="O203" s="5">
        <f t="shared" si="15"/>
        <v>1585.09</v>
      </c>
    </row>
    <row r="204" spans="1:15" x14ac:dyDescent="0.25">
      <c r="A204">
        <v>2018</v>
      </c>
      <c r="B204" t="str">
        <f t="shared" si="12"/>
        <v>17401 Highline School District</v>
      </c>
      <c r="C204" t="str">
        <f t="shared" si="13"/>
        <v>17401</v>
      </c>
      <c r="D204">
        <v>17401</v>
      </c>
      <c r="E204" t="s">
        <v>42</v>
      </c>
      <c r="F204">
        <v>1972</v>
      </c>
      <c r="G204" t="s">
        <v>275</v>
      </c>
      <c r="H204" t="s">
        <v>13</v>
      </c>
      <c r="I204" t="s">
        <v>13</v>
      </c>
      <c r="J204" t="s">
        <v>13</v>
      </c>
      <c r="K204" t="s">
        <v>14</v>
      </c>
      <c r="L204" t="s">
        <v>13</v>
      </c>
      <c r="M204">
        <v>50.75</v>
      </c>
      <c r="N204" s="4">
        <f t="shared" si="14"/>
        <v>3.2452376537091629E-4</v>
      </c>
      <c r="O204" s="5">
        <f t="shared" si="15"/>
        <v>439.58</v>
      </c>
    </row>
    <row r="205" spans="1:15" x14ac:dyDescent="0.25">
      <c r="A205">
        <v>2018</v>
      </c>
      <c r="B205" t="str">
        <f t="shared" si="12"/>
        <v>17401 Highline School District</v>
      </c>
      <c r="C205" t="str">
        <f t="shared" si="13"/>
        <v>17401</v>
      </c>
      <c r="D205">
        <v>17401</v>
      </c>
      <c r="E205" t="s">
        <v>42</v>
      </c>
      <c r="F205">
        <v>1973</v>
      </c>
      <c r="G205" t="s">
        <v>276</v>
      </c>
      <c r="H205" t="s">
        <v>13</v>
      </c>
      <c r="I205" t="s">
        <v>13</v>
      </c>
      <c r="J205" t="s">
        <v>13</v>
      </c>
      <c r="K205" t="s">
        <v>14</v>
      </c>
      <c r="L205" t="s">
        <v>13</v>
      </c>
      <c r="M205">
        <v>32.75</v>
      </c>
      <c r="N205" s="4">
        <f t="shared" si="14"/>
        <v>2.0942174021472922E-4</v>
      </c>
      <c r="O205" s="5">
        <f t="shared" si="15"/>
        <v>283.67</v>
      </c>
    </row>
    <row r="206" spans="1:15" x14ac:dyDescent="0.25">
      <c r="A206">
        <v>2018</v>
      </c>
      <c r="B206" t="str">
        <f t="shared" si="12"/>
        <v>17401 Highline School District</v>
      </c>
      <c r="C206" t="str">
        <f t="shared" si="13"/>
        <v>17401</v>
      </c>
      <c r="D206">
        <v>17401</v>
      </c>
      <c r="E206" t="s">
        <v>42</v>
      </c>
      <c r="F206">
        <v>1539</v>
      </c>
      <c r="G206" t="s">
        <v>141</v>
      </c>
      <c r="H206" t="s">
        <v>13</v>
      </c>
      <c r="I206" t="s">
        <v>13</v>
      </c>
      <c r="J206" t="s">
        <v>13</v>
      </c>
      <c r="K206" t="s">
        <v>14</v>
      </c>
      <c r="L206" t="s">
        <v>13</v>
      </c>
      <c r="M206">
        <v>31</v>
      </c>
      <c r="N206" s="4">
        <f t="shared" si="14"/>
        <v>1.9823126554676659E-4</v>
      </c>
      <c r="O206" s="5">
        <f t="shared" si="15"/>
        <v>268.51</v>
      </c>
    </row>
    <row r="207" spans="1:15" x14ac:dyDescent="0.25">
      <c r="A207">
        <v>2018</v>
      </c>
      <c r="B207" t="str">
        <f t="shared" si="12"/>
        <v>17401 Highline School District</v>
      </c>
      <c r="C207" t="str">
        <f t="shared" si="13"/>
        <v>17401</v>
      </c>
      <c r="D207">
        <v>17401</v>
      </c>
      <c r="E207" t="s">
        <v>42</v>
      </c>
      <c r="F207">
        <v>5370</v>
      </c>
      <c r="G207" t="s">
        <v>43</v>
      </c>
      <c r="H207" t="s">
        <v>13</v>
      </c>
      <c r="I207" t="s">
        <v>14</v>
      </c>
      <c r="J207" t="s">
        <v>13</v>
      </c>
      <c r="K207" t="s">
        <v>14</v>
      </c>
      <c r="L207" t="s">
        <v>13</v>
      </c>
      <c r="M207">
        <v>19.75</v>
      </c>
      <c r="N207" s="4">
        <f t="shared" si="14"/>
        <v>1.262924998241497E-4</v>
      </c>
      <c r="O207" s="5">
        <f t="shared" si="15"/>
        <v>171.07</v>
      </c>
    </row>
    <row r="208" spans="1:15" x14ac:dyDescent="0.25">
      <c r="A208">
        <v>2018</v>
      </c>
      <c r="B208" t="str">
        <f t="shared" si="12"/>
        <v>17401 Highline School District</v>
      </c>
      <c r="C208" t="str">
        <f t="shared" si="13"/>
        <v>17401</v>
      </c>
      <c r="D208">
        <v>17401</v>
      </c>
      <c r="E208" t="s">
        <v>42</v>
      </c>
      <c r="F208">
        <v>5028</v>
      </c>
      <c r="G208" t="s">
        <v>830</v>
      </c>
      <c r="H208" t="s">
        <v>13</v>
      </c>
      <c r="I208" t="s">
        <v>13</v>
      </c>
      <c r="J208" t="s">
        <v>13</v>
      </c>
      <c r="K208" t="s">
        <v>14</v>
      </c>
      <c r="L208" t="s">
        <v>13</v>
      </c>
      <c r="M208">
        <v>19.75</v>
      </c>
      <c r="N208" s="4">
        <f t="shared" si="14"/>
        <v>1.262924998241497E-4</v>
      </c>
      <c r="O208" s="5">
        <f t="shared" si="15"/>
        <v>171.07</v>
      </c>
    </row>
    <row r="209" spans="1:15" x14ac:dyDescent="0.25">
      <c r="A209">
        <v>2018</v>
      </c>
      <c r="B209" t="str">
        <f t="shared" si="12"/>
        <v>17401 Highline School District</v>
      </c>
      <c r="C209" t="str">
        <f t="shared" si="13"/>
        <v>17401</v>
      </c>
      <c r="D209">
        <v>17401</v>
      </c>
      <c r="E209" t="s">
        <v>42</v>
      </c>
      <c r="F209">
        <v>5371</v>
      </c>
      <c r="G209" t="s">
        <v>44</v>
      </c>
      <c r="H209" t="s">
        <v>13</v>
      </c>
      <c r="I209" t="s">
        <v>13</v>
      </c>
      <c r="J209" t="s">
        <v>13</v>
      </c>
      <c r="K209" t="s">
        <v>14</v>
      </c>
      <c r="L209" t="s">
        <v>13</v>
      </c>
      <c r="M209">
        <v>5.25</v>
      </c>
      <c r="N209" s="4">
        <f t="shared" si="14"/>
        <v>3.3571424003887889E-5</v>
      </c>
      <c r="O209" s="5">
        <f t="shared" si="15"/>
        <v>45.47</v>
      </c>
    </row>
    <row r="210" spans="1:15" x14ac:dyDescent="0.25">
      <c r="A210">
        <v>2018</v>
      </c>
      <c r="B210" t="str">
        <f t="shared" si="12"/>
        <v>17402 Vashon Island School District</v>
      </c>
      <c r="C210" t="str">
        <f t="shared" si="13"/>
        <v>17402</v>
      </c>
      <c r="D210">
        <v>17402</v>
      </c>
      <c r="E210" t="s">
        <v>230</v>
      </c>
      <c r="F210">
        <v>2419</v>
      </c>
      <c r="G210" t="s">
        <v>383</v>
      </c>
      <c r="H210" t="s">
        <v>14</v>
      </c>
      <c r="I210" t="s">
        <v>13</v>
      </c>
      <c r="J210" t="s">
        <v>13</v>
      </c>
      <c r="K210" t="s">
        <v>14</v>
      </c>
      <c r="L210" t="s">
        <v>13</v>
      </c>
      <c r="M210">
        <v>197.5</v>
      </c>
      <c r="N210" s="4">
        <f t="shared" si="14"/>
        <v>1.2629249982414967E-3</v>
      </c>
      <c r="O210" s="5">
        <f t="shared" si="15"/>
        <v>1710.69</v>
      </c>
    </row>
    <row r="211" spans="1:15" x14ac:dyDescent="0.25">
      <c r="A211">
        <v>2018</v>
      </c>
      <c r="B211" t="str">
        <f t="shared" si="12"/>
        <v>17402 Vashon Island School District</v>
      </c>
      <c r="C211" t="str">
        <f t="shared" si="13"/>
        <v>17402</v>
      </c>
      <c r="D211">
        <v>17402</v>
      </c>
      <c r="E211" t="s">
        <v>230</v>
      </c>
      <c r="F211">
        <v>1938</v>
      </c>
      <c r="G211" t="s">
        <v>266</v>
      </c>
      <c r="H211" t="s">
        <v>14</v>
      </c>
      <c r="I211" t="s">
        <v>13</v>
      </c>
      <c r="J211" t="s">
        <v>13</v>
      </c>
      <c r="K211" t="s">
        <v>14</v>
      </c>
      <c r="L211" t="s">
        <v>13</v>
      </c>
      <c r="M211">
        <v>2</v>
      </c>
      <c r="N211" s="4">
        <f t="shared" si="14"/>
        <v>1.2789113906243006E-5</v>
      </c>
      <c r="O211" s="5">
        <f t="shared" si="15"/>
        <v>17.32</v>
      </c>
    </row>
    <row r="212" spans="1:15" x14ac:dyDescent="0.25">
      <c r="A212">
        <v>2018</v>
      </c>
      <c r="B212" t="str">
        <f t="shared" si="12"/>
        <v>17402 Vashon Island School District</v>
      </c>
      <c r="C212" t="str">
        <f t="shared" si="13"/>
        <v>17402</v>
      </c>
      <c r="D212">
        <v>17402</v>
      </c>
      <c r="E212" t="s">
        <v>230</v>
      </c>
      <c r="F212">
        <v>1822</v>
      </c>
      <c r="G212" t="s">
        <v>231</v>
      </c>
      <c r="H212" t="s">
        <v>13</v>
      </c>
      <c r="I212" t="s">
        <v>13</v>
      </c>
      <c r="J212" t="s">
        <v>13</v>
      </c>
      <c r="K212" t="s">
        <v>14</v>
      </c>
      <c r="L212" t="s">
        <v>13</v>
      </c>
      <c r="M212">
        <v>1</v>
      </c>
      <c r="N212" s="4">
        <f t="shared" si="14"/>
        <v>6.3945569531215032E-6</v>
      </c>
      <c r="O212" s="5">
        <f t="shared" si="15"/>
        <v>8.66</v>
      </c>
    </row>
    <row r="213" spans="1:15" x14ac:dyDescent="0.25">
      <c r="A213">
        <v>2018</v>
      </c>
      <c r="B213" t="str">
        <f t="shared" si="12"/>
        <v>17403 Renton School District</v>
      </c>
      <c r="C213" t="str">
        <f t="shared" si="13"/>
        <v>17403</v>
      </c>
      <c r="D213">
        <v>17403</v>
      </c>
      <c r="E213" t="s">
        <v>11</v>
      </c>
      <c r="F213">
        <v>3630</v>
      </c>
      <c r="G213" t="s">
        <v>697</v>
      </c>
      <c r="H213" t="s">
        <v>14</v>
      </c>
      <c r="I213" t="s">
        <v>13</v>
      </c>
      <c r="J213" t="s">
        <v>13</v>
      </c>
      <c r="K213" t="s">
        <v>14</v>
      </c>
      <c r="L213" t="s">
        <v>13</v>
      </c>
      <c r="M213">
        <v>1129</v>
      </c>
      <c r="N213" s="4">
        <f t="shared" si="14"/>
        <v>7.2194548000741772E-3</v>
      </c>
      <c r="O213" s="5">
        <f t="shared" si="15"/>
        <v>9779.07</v>
      </c>
    </row>
    <row r="214" spans="1:15" x14ac:dyDescent="0.25">
      <c r="A214">
        <v>2018</v>
      </c>
      <c r="B214" t="str">
        <f t="shared" si="12"/>
        <v>17403 Renton School District</v>
      </c>
      <c r="C214" t="str">
        <f t="shared" si="13"/>
        <v>17403</v>
      </c>
      <c r="D214">
        <v>17403</v>
      </c>
      <c r="E214" t="s">
        <v>11</v>
      </c>
      <c r="F214">
        <v>3741</v>
      </c>
      <c r="G214" t="s">
        <v>705</v>
      </c>
      <c r="H214" t="s">
        <v>14</v>
      </c>
      <c r="I214" t="s">
        <v>14</v>
      </c>
      <c r="J214" t="s">
        <v>13</v>
      </c>
      <c r="K214" t="s">
        <v>14</v>
      </c>
      <c r="L214" t="s">
        <v>13</v>
      </c>
      <c r="M214">
        <v>750.75</v>
      </c>
      <c r="N214" s="4">
        <f t="shared" si="14"/>
        <v>4.8007136325559684E-3</v>
      </c>
      <c r="O214" s="5">
        <f t="shared" si="15"/>
        <v>6502.78</v>
      </c>
    </row>
    <row r="215" spans="1:15" x14ac:dyDescent="0.25">
      <c r="A215">
        <v>2018</v>
      </c>
      <c r="B215" t="str">
        <f t="shared" si="12"/>
        <v>17403 Renton School District</v>
      </c>
      <c r="C215" t="str">
        <f t="shared" si="13"/>
        <v>17403</v>
      </c>
      <c r="D215">
        <v>17403</v>
      </c>
      <c r="E215" t="s">
        <v>11</v>
      </c>
      <c r="F215">
        <v>2475</v>
      </c>
      <c r="G215" t="s">
        <v>408</v>
      </c>
      <c r="H215" t="s">
        <v>14</v>
      </c>
      <c r="I215" t="s">
        <v>14</v>
      </c>
      <c r="J215" t="s">
        <v>13</v>
      </c>
      <c r="K215" t="s">
        <v>14</v>
      </c>
      <c r="L215" t="s">
        <v>13</v>
      </c>
      <c r="M215">
        <v>487.5</v>
      </c>
      <c r="N215" s="4">
        <f t="shared" si="14"/>
        <v>3.1173465146467328E-3</v>
      </c>
      <c r="O215" s="5">
        <f t="shared" si="15"/>
        <v>4222.58</v>
      </c>
    </row>
    <row r="216" spans="1:15" x14ac:dyDescent="0.25">
      <c r="A216">
        <v>2018</v>
      </c>
      <c r="B216" t="str">
        <f t="shared" si="12"/>
        <v>17403 Renton School District</v>
      </c>
      <c r="C216" t="str">
        <f t="shared" si="13"/>
        <v>17403</v>
      </c>
      <c r="D216">
        <v>17403</v>
      </c>
      <c r="E216" t="s">
        <v>11</v>
      </c>
      <c r="F216">
        <v>5282</v>
      </c>
      <c r="G216" t="s">
        <v>898</v>
      </c>
      <c r="H216" t="s">
        <v>13</v>
      </c>
      <c r="I216" t="s">
        <v>13</v>
      </c>
      <c r="J216" t="s">
        <v>13</v>
      </c>
      <c r="K216" t="s">
        <v>14</v>
      </c>
      <c r="L216" t="s">
        <v>13</v>
      </c>
      <c r="M216">
        <v>57.5</v>
      </c>
      <c r="N216" s="4">
        <f t="shared" si="14"/>
        <v>3.6768702480448643E-4</v>
      </c>
      <c r="O216" s="5">
        <f t="shared" si="15"/>
        <v>498.05</v>
      </c>
    </row>
    <row r="217" spans="1:15" x14ac:dyDescent="0.25">
      <c r="A217">
        <v>2018</v>
      </c>
      <c r="B217" t="str">
        <f t="shared" si="12"/>
        <v>17403 Renton School District</v>
      </c>
      <c r="C217" t="str">
        <f t="shared" si="13"/>
        <v>17403</v>
      </c>
      <c r="D217">
        <v>17403</v>
      </c>
      <c r="E217" t="s">
        <v>11</v>
      </c>
      <c r="F217">
        <v>5335</v>
      </c>
      <c r="G217" t="s">
        <v>12</v>
      </c>
      <c r="H217" t="s">
        <v>13</v>
      </c>
      <c r="I217" t="s">
        <v>13</v>
      </c>
      <c r="J217" t="s">
        <v>13</v>
      </c>
      <c r="K217" t="s">
        <v>14</v>
      </c>
      <c r="L217" t="s">
        <v>13</v>
      </c>
      <c r="M217">
        <v>5.5</v>
      </c>
      <c r="N217" s="4">
        <f t="shared" si="14"/>
        <v>3.5170063242168267E-5</v>
      </c>
      <c r="O217" s="5">
        <f t="shared" si="15"/>
        <v>47.64</v>
      </c>
    </row>
    <row r="218" spans="1:15" x14ac:dyDescent="0.25">
      <c r="A218">
        <v>2018</v>
      </c>
      <c r="B218" t="str">
        <f t="shared" si="12"/>
        <v>17403 Renton School District</v>
      </c>
      <c r="C218" t="str">
        <f t="shared" si="13"/>
        <v>17403</v>
      </c>
      <c r="D218">
        <v>17403</v>
      </c>
      <c r="E218" t="s">
        <v>11</v>
      </c>
      <c r="F218">
        <v>5070</v>
      </c>
      <c r="G218" t="s">
        <v>836</v>
      </c>
      <c r="H218" t="s">
        <v>13</v>
      </c>
      <c r="I218" t="s">
        <v>13</v>
      </c>
      <c r="J218" t="s">
        <v>13</v>
      </c>
      <c r="K218" t="s">
        <v>14</v>
      </c>
      <c r="L218" t="s">
        <v>13</v>
      </c>
      <c r="M218">
        <v>2.25</v>
      </c>
      <c r="N218" s="4">
        <f t="shared" si="14"/>
        <v>1.4387753144523382E-5</v>
      </c>
      <c r="O218" s="5">
        <f t="shared" si="15"/>
        <v>19.489999999999998</v>
      </c>
    </row>
    <row r="219" spans="1:15" x14ac:dyDescent="0.25">
      <c r="A219">
        <v>2018</v>
      </c>
      <c r="B219" t="str">
        <f t="shared" si="12"/>
        <v>17403 Renton School District</v>
      </c>
      <c r="C219" t="str">
        <f t="shared" si="13"/>
        <v>17403</v>
      </c>
      <c r="D219">
        <v>17403</v>
      </c>
      <c r="E219" t="s">
        <v>11</v>
      </c>
      <c r="F219">
        <v>3035</v>
      </c>
      <c r="G219" t="s">
        <v>540</v>
      </c>
      <c r="H219" t="s">
        <v>13</v>
      </c>
      <c r="I219" t="s">
        <v>13</v>
      </c>
      <c r="J219" t="s">
        <v>13</v>
      </c>
      <c r="K219" t="s">
        <v>14</v>
      </c>
      <c r="L219" t="s">
        <v>13</v>
      </c>
      <c r="M219">
        <v>1.25</v>
      </c>
      <c r="N219" s="4">
        <f t="shared" si="14"/>
        <v>7.9931961914018793E-6</v>
      </c>
      <c r="O219" s="5">
        <f t="shared" si="15"/>
        <v>10.83</v>
      </c>
    </row>
    <row r="220" spans="1:15" x14ac:dyDescent="0.25">
      <c r="A220">
        <v>2018</v>
      </c>
      <c r="B220" t="str">
        <f t="shared" si="12"/>
        <v>17403 Renton School District</v>
      </c>
      <c r="C220" t="str">
        <f t="shared" si="13"/>
        <v>17403</v>
      </c>
      <c r="D220">
        <v>17403</v>
      </c>
      <c r="E220" t="s">
        <v>11</v>
      </c>
      <c r="F220">
        <v>1784</v>
      </c>
      <c r="G220" t="s">
        <v>213</v>
      </c>
      <c r="H220" t="s">
        <v>13</v>
      </c>
      <c r="I220" t="s">
        <v>13</v>
      </c>
      <c r="J220" t="s">
        <v>13</v>
      </c>
      <c r="K220" t="s">
        <v>14</v>
      </c>
      <c r="L220" t="s">
        <v>13</v>
      </c>
      <c r="M220">
        <v>1</v>
      </c>
      <c r="N220" s="4">
        <f t="shared" si="14"/>
        <v>6.3945569531215032E-6</v>
      </c>
      <c r="O220" s="5">
        <f t="shared" si="15"/>
        <v>8.66</v>
      </c>
    </row>
    <row r="221" spans="1:15" x14ac:dyDescent="0.25">
      <c r="A221">
        <v>2018</v>
      </c>
      <c r="B221" t="str">
        <f t="shared" si="12"/>
        <v>17404 Skykomish School District</v>
      </c>
      <c r="C221" t="str">
        <f t="shared" si="13"/>
        <v>17404</v>
      </c>
      <c r="D221">
        <v>17404</v>
      </c>
      <c r="E221" t="s">
        <v>420</v>
      </c>
      <c r="F221">
        <v>2513</v>
      </c>
      <c r="G221" t="s">
        <v>421</v>
      </c>
      <c r="H221" t="s">
        <v>13</v>
      </c>
      <c r="I221" t="s">
        <v>13</v>
      </c>
      <c r="J221" t="s">
        <v>13</v>
      </c>
      <c r="K221" t="s">
        <v>14</v>
      </c>
      <c r="L221" t="s">
        <v>13</v>
      </c>
      <c r="M221">
        <v>3.75</v>
      </c>
      <c r="N221" s="4">
        <f t="shared" si="14"/>
        <v>2.3979588574205638E-5</v>
      </c>
      <c r="O221" s="5">
        <f t="shared" si="15"/>
        <v>32.479999999999997</v>
      </c>
    </row>
    <row r="222" spans="1:15" x14ac:dyDescent="0.25">
      <c r="A222">
        <v>2018</v>
      </c>
      <c r="B222" t="str">
        <f t="shared" si="12"/>
        <v>17405 Bellevue School District</v>
      </c>
      <c r="C222" t="str">
        <f t="shared" si="13"/>
        <v>17405</v>
      </c>
      <c r="D222">
        <v>17405</v>
      </c>
      <c r="E222" t="s">
        <v>463</v>
      </c>
      <c r="F222">
        <v>3486</v>
      </c>
      <c r="G222" t="s">
        <v>659</v>
      </c>
      <c r="H222" t="s">
        <v>14</v>
      </c>
      <c r="I222" t="s">
        <v>14</v>
      </c>
      <c r="J222" t="s">
        <v>14</v>
      </c>
      <c r="K222" t="s">
        <v>14</v>
      </c>
      <c r="L222" t="s">
        <v>13</v>
      </c>
      <c r="M222">
        <v>1588</v>
      </c>
      <c r="N222" s="4">
        <f t="shared" si="14"/>
        <v>1.0154556441556946E-2</v>
      </c>
      <c r="O222" s="5">
        <f>ROUND(N222*$O$676,2)+0.01</f>
        <v>13754.800000000001</v>
      </c>
    </row>
    <row r="223" spans="1:15" x14ac:dyDescent="0.25">
      <c r="A223">
        <v>2018</v>
      </c>
      <c r="B223" t="str">
        <f t="shared" si="12"/>
        <v>17405 Bellevue School District</v>
      </c>
      <c r="C223" t="str">
        <f t="shared" si="13"/>
        <v>17405</v>
      </c>
      <c r="D223">
        <v>17405</v>
      </c>
      <c r="E223" t="s">
        <v>463</v>
      </c>
      <c r="F223">
        <v>3588</v>
      </c>
      <c r="G223" t="s">
        <v>688</v>
      </c>
      <c r="H223" t="s">
        <v>14</v>
      </c>
      <c r="I223" t="s">
        <v>14</v>
      </c>
      <c r="J223" t="s">
        <v>14</v>
      </c>
      <c r="K223" t="s">
        <v>14</v>
      </c>
      <c r="L223" t="s">
        <v>13</v>
      </c>
      <c r="M223">
        <v>1316.5</v>
      </c>
      <c r="N223" s="4">
        <f t="shared" si="14"/>
        <v>8.4184342287844591E-3</v>
      </c>
      <c r="O223" s="5">
        <f t="shared" ref="O223:O286" si="16">ROUND(N223*$O$676,2)</f>
        <v>11403.14</v>
      </c>
    </row>
    <row r="224" spans="1:15" x14ac:dyDescent="0.25">
      <c r="A224">
        <v>2018</v>
      </c>
      <c r="B224" t="str">
        <f t="shared" si="12"/>
        <v>17405 Bellevue School District</v>
      </c>
      <c r="C224" t="str">
        <f t="shared" si="13"/>
        <v>17405</v>
      </c>
      <c r="D224">
        <v>17405</v>
      </c>
      <c r="E224" t="s">
        <v>463</v>
      </c>
      <c r="F224">
        <v>2701</v>
      </c>
      <c r="G224" t="s">
        <v>464</v>
      </c>
      <c r="H224" t="s">
        <v>14</v>
      </c>
      <c r="I224" t="s">
        <v>14</v>
      </c>
      <c r="J224" t="s">
        <v>14</v>
      </c>
      <c r="K224" t="s">
        <v>14</v>
      </c>
      <c r="L224" t="s">
        <v>13</v>
      </c>
      <c r="M224">
        <v>1295</v>
      </c>
      <c r="N224" s="4">
        <f t="shared" si="14"/>
        <v>8.2809512542923458E-3</v>
      </c>
      <c r="O224" s="5">
        <f t="shared" si="16"/>
        <v>11216.91</v>
      </c>
    </row>
    <row r="225" spans="1:15" x14ac:dyDescent="0.25">
      <c r="A225">
        <v>2018</v>
      </c>
      <c r="B225" t="str">
        <f t="shared" si="12"/>
        <v>17405 Bellevue School District</v>
      </c>
      <c r="C225" t="str">
        <f t="shared" si="13"/>
        <v>17405</v>
      </c>
      <c r="D225">
        <v>17405</v>
      </c>
      <c r="E225" t="s">
        <v>463</v>
      </c>
      <c r="F225">
        <v>3282</v>
      </c>
      <c r="G225" t="s">
        <v>613</v>
      </c>
      <c r="H225" t="s">
        <v>14</v>
      </c>
      <c r="I225" t="s">
        <v>13</v>
      </c>
      <c r="J225" t="s">
        <v>14</v>
      </c>
      <c r="K225" t="s">
        <v>14</v>
      </c>
      <c r="L225" t="s">
        <v>13</v>
      </c>
      <c r="M225">
        <v>786</v>
      </c>
      <c r="N225" s="4">
        <f t="shared" si="14"/>
        <v>5.026121765153501E-3</v>
      </c>
      <c r="O225" s="5">
        <f t="shared" si="16"/>
        <v>6808.1</v>
      </c>
    </row>
    <row r="226" spans="1:15" x14ac:dyDescent="0.25">
      <c r="A226">
        <v>2018</v>
      </c>
      <c r="B226" t="str">
        <f t="shared" si="12"/>
        <v>17405 Bellevue School District</v>
      </c>
      <c r="C226" t="str">
        <f t="shared" si="13"/>
        <v>17405</v>
      </c>
      <c r="D226">
        <v>17405</v>
      </c>
      <c r="E226" t="s">
        <v>463</v>
      </c>
      <c r="F226">
        <v>3522</v>
      </c>
      <c r="G226" t="s">
        <v>671</v>
      </c>
      <c r="H226" t="s">
        <v>14</v>
      </c>
      <c r="I226" t="s">
        <v>13</v>
      </c>
      <c r="J226" t="s">
        <v>14</v>
      </c>
      <c r="K226" t="s">
        <v>14</v>
      </c>
      <c r="L226" t="s">
        <v>13</v>
      </c>
      <c r="M226">
        <v>211.25</v>
      </c>
      <c r="N226" s="4">
        <f t="shared" si="14"/>
        <v>1.3508501563469174E-3</v>
      </c>
      <c r="O226" s="5">
        <f t="shared" si="16"/>
        <v>1829.79</v>
      </c>
    </row>
    <row r="227" spans="1:15" x14ac:dyDescent="0.25">
      <c r="A227">
        <v>2018</v>
      </c>
      <c r="B227" t="str">
        <f t="shared" si="12"/>
        <v>17405 Bellevue School District</v>
      </c>
      <c r="C227" t="str">
        <f t="shared" si="13"/>
        <v>17405</v>
      </c>
      <c r="D227">
        <v>17405</v>
      </c>
      <c r="E227" t="s">
        <v>463</v>
      </c>
      <c r="F227">
        <v>5240</v>
      </c>
      <c r="G227" t="s">
        <v>879</v>
      </c>
      <c r="H227" t="s">
        <v>14</v>
      </c>
      <c r="I227" t="s">
        <v>13</v>
      </c>
      <c r="J227" t="s">
        <v>14</v>
      </c>
      <c r="K227" t="s">
        <v>14</v>
      </c>
      <c r="L227" t="s">
        <v>13</v>
      </c>
      <c r="M227">
        <v>102.5</v>
      </c>
      <c r="N227" s="4">
        <f t="shared" si="14"/>
        <v>6.5544208769495406E-4</v>
      </c>
      <c r="O227" s="5">
        <f t="shared" si="16"/>
        <v>887.83</v>
      </c>
    </row>
    <row r="228" spans="1:15" x14ac:dyDescent="0.25">
      <c r="A228">
        <v>2018</v>
      </c>
      <c r="B228" t="str">
        <f t="shared" si="12"/>
        <v>17405 Bellevue School District</v>
      </c>
      <c r="C228" t="str">
        <f t="shared" si="13"/>
        <v>17405</v>
      </c>
      <c r="D228">
        <v>17405</v>
      </c>
      <c r="E228" t="s">
        <v>463</v>
      </c>
      <c r="F228">
        <v>5325</v>
      </c>
      <c r="G228" t="s">
        <v>917</v>
      </c>
      <c r="H228" t="s">
        <v>13</v>
      </c>
      <c r="I228" t="s">
        <v>14</v>
      </c>
      <c r="J228" t="s">
        <v>14</v>
      </c>
      <c r="K228" t="s">
        <v>14</v>
      </c>
      <c r="L228" t="s">
        <v>13</v>
      </c>
      <c r="M228">
        <v>4</v>
      </c>
      <c r="N228" s="4">
        <f t="shared" si="14"/>
        <v>2.5578227812486013E-5</v>
      </c>
      <c r="O228" s="5">
        <f t="shared" si="16"/>
        <v>34.65</v>
      </c>
    </row>
    <row r="229" spans="1:15" x14ac:dyDescent="0.25">
      <c r="A229">
        <v>2018</v>
      </c>
      <c r="B229" t="str">
        <f t="shared" si="12"/>
        <v>17405 Bellevue School District</v>
      </c>
      <c r="C229" t="str">
        <f t="shared" si="13"/>
        <v>17405</v>
      </c>
      <c r="D229">
        <v>17405</v>
      </c>
      <c r="E229" t="s">
        <v>463</v>
      </c>
      <c r="F229">
        <v>5281</v>
      </c>
      <c r="G229" t="s">
        <v>897</v>
      </c>
      <c r="H229" t="s">
        <v>14</v>
      </c>
      <c r="I229" t="s">
        <v>13</v>
      </c>
      <c r="J229" t="s">
        <v>13</v>
      </c>
      <c r="K229" t="s">
        <v>14</v>
      </c>
      <c r="L229" t="s">
        <v>13</v>
      </c>
      <c r="M229">
        <v>2</v>
      </c>
      <c r="N229" s="4">
        <f t="shared" si="14"/>
        <v>1.2789113906243006E-5</v>
      </c>
      <c r="O229" s="5">
        <f t="shared" si="16"/>
        <v>17.32</v>
      </c>
    </row>
    <row r="230" spans="1:15" x14ac:dyDescent="0.25">
      <c r="A230">
        <v>2018</v>
      </c>
      <c r="B230" t="str">
        <f t="shared" si="12"/>
        <v>17406 Tukwila School District</v>
      </c>
      <c r="C230" t="str">
        <f t="shared" si="13"/>
        <v>17406</v>
      </c>
      <c r="D230">
        <v>17406</v>
      </c>
      <c r="E230" t="s">
        <v>491</v>
      </c>
      <c r="F230">
        <v>2848</v>
      </c>
      <c r="G230" t="s">
        <v>492</v>
      </c>
      <c r="H230" t="s">
        <v>14</v>
      </c>
      <c r="I230" t="s">
        <v>13</v>
      </c>
      <c r="J230" t="s">
        <v>13</v>
      </c>
      <c r="K230" t="s">
        <v>14</v>
      </c>
      <c r="L230" t="s">
        <v>13</v>
      </c>
      <c r="M230">
        <v>193.5</v>
      </c>
      <c r="N230" s="4">
        <f t="shared" si="14"/>
        <v>1.2373467704290108E-3</v>
      </c>
      <c r="O230" s="5">
        <f t="shared" si="16"/>
        <v>1676.04</v>
      </c>
    </row>
    <row r="231" spans="1:15" x14ac:dyDescent="0.25">
      <c r="A231">
        <v>2018</v>
      </c>
      <c r="B231" t="str">
        <f t="shared" si="12"/>
        <v>17407 Riverview School District</v>
      </c>
      <c r="C231" t="str">
        <f t="shared" si="13"/>
        <v>17407</v>
      </c>
      <c r="D231">
        <v>17407</v>
      </c>
      <c r="E231" t="s">
        <v>200</v>
      </c>
      <c r="F231">
        <v>3524</v>
      </c>
      <c r="G231" t="s">
        <v>672</v>
      </c>
      <c r="H231" t="s">
        <v>14</v>
      </c>
      <c r="I231" t="s">
        <v>13</v>
      </c>
      <c r="J231" t="s">
        <v>13</v>
      </c>
      <c r="K231" t="s">
        <v>14</v>
      </c>
      <c r="L231" t="s">
        <v>13</v>
      </c>
      <c r="M231">
        <v>667.5</v>
      </c>
      <c r="N231" s="4">
        <f t="shared" si="14"/>
        <v>4.2683667662086035E-3</v>
      </c>
      <c r="O231" s="5">
        <f t="shared" si="16"/>
        <v>5781.69</v>
      </c>
    </row>
    <row r="232" spans="1:15" x14ac:dyDescent="0.25">
      <c r="A232">
        <v>2018</v>
      </c>
      <c r="B232" t="str">
        <f t="shared" si="12"/>
        <v>17407 Riverview School District</v>
      </c>
      <c r="C232" t="str">
        <f t="shared" si="13"/>
        <v>17407</v>
      </c>
      <c r="D232">
        <v>17407</v>
      </c>
      <c r="E232" t="s">
        <v>200</v>
      </c>
      <c r="F232">
        <v>1756</v>
      </c>
      <c r="G232" t="s">
        <v>201</v>
      </c>
      <c r="H232" t="s">
        <v>13</v>
      </c>
      <c r="I232" t="s">
        <v>13</v>
      </c>
      <c r="J232" t="s">
        <v>13</v>
      </c>
      <c r="K232" t="s">
        <v>14</v>
      </c>
      <c r="L232" t="s">
        <v>13</v>
      </c>
      <c r="M232">
        <v>3.25</v>
      </c>
      <c r="N232" s="4">
        <f t="shared" si="14"/>
        <v>2.0782310097644884E-5</v>
      </c>
      <c r="O232" s="5">
        <f t="shared" si="16"/>
        <v>28.15</v>
      </c>
    </row>
    <row r="233" spans="1:15" x14ac:dyDescent="0.25">
      <c r="A233">
        <v>2018</v>
      </c>
      <c r="B233" t="str">
        <f t="shared" si="12"/>
        <v>17408 Auburn School District</v>
      </c>
      <c r="C233" t="str">
        <f t="shared" si="13"/>
        <v>17408</v>
      </c>
      <c r="D233">
        <v>17408</v>
      </c>
      <c r="E233" t="s">
        <v>256</v>
      </c>
      <c r="F233">
        <v>5037</v>
      </c>
      <c r="G233" t="s">
        <v>832</v>
      </c>
      <c r="H233" t="s">
        <v>14</v>
      </c>
      <c r="I233" t="s">
        <v>13</v>
      </c>
      <c r="J233" t="s">
        <v>13</v>
      </c>
      <c r="K233" t="s">
        <v>14</v>
      </c>
      <c r="L233" t="s">
        <v>13</v>
      </c>
      <c r="M233">
        <v>1027.25</v>
      </c>
      <c r="N233" s="4">
        <f t="shared" si="14"/>
        <v>6.5688086300940644E-3</v>
      </c>
      <c r="O233" s="5">
        <f t="shared" si="16"/>
        <v>8897.74</v>
      </c>
    </row>
    <row r="234" spans="1:15" x14ac:dyDescent="0.25">
      <c r="A234">
        <v>2018</v>
      </c>
      <c r="B234" t="str">
        <f t="shared" si="12"/>
        <v>17408 Auburn School District</v>
      </c>
      <c r="C234" t="str">
        <f t="shared" si="13"/>
        <v>17408</v>
      </c>
      <c r="D234">
        <v>17408</v>
      </c>
      <c r="E234" t="s">
        <v>256</v>
      </c>
      <c r="F234">
        <v>4474</v>
      </c>
      <c r="G234" t="s">
        <v>804</v>
      </c>
      <c r="H234" t="s">
        <v>14</v>
      </c>
      <c r="I234" t="s">
        <v>13</v>
      </c>
      <c r="J234" t="s">
        <v>13</v>
      </c>
      <c r="K234" t="s">
        <v>14</v>
      </c>
      <c r="L234" t="s">
        <v>13</v>
      </c>
      <c r="M234">
        <v>1006.5</v>
      </c>
      <c r="N234" s="4">
        <f t="shared" si="14"/>
        <v>6.4361215733167929E-3</v>
      </c>
      <c r="O234" s="5">
        <f t="shared" si="16"/>
        <v>8718.01</v>
      </c>
    </row>
    <row r="235" spans="1:15" x14ac:dyDescent="0.25">
      <c r="A235">
        <v>2018</v>
      </c>
      <c r="B235" t="str">
        <f t="shared" si="12"/>
        <v>17408 Auburn School District</v>
      </c>
      <c r="C235" t="str">
        <f t="shared" si="13"/>
        <v>17408</v>
      </c>
      <c r="D235">
        <v>17408</v>
      </c>
      <c r="E235" t="s">
        <v>256</v>
      </c>
      <c r="F235">
        <v>2795</v>
      </c>
      <c r="G235" t="s">
        <v>480</v>
      </c>
      <c r="H235" t="s">
        <v>14</v>
      </c>
      <c r="I235" t="s">
        <v>13</v>
      </c>
      <c r="J235" t="s">
        <v>13</v>
      </c>
      <c r="K235" t="s">
        <v>14</v>
      </c>
      <c r="L235" t="s">
        <v>13</v>
      </c>
      <c r="M235">
        <v>865.25</v>
      </c>
      <c r="N235" s="4">
        <f t="shared" si="14"/>
        <v>5.5328904036883808E-3</v>
      </c>
      <c r="O235" s="5">
        <f t="shared" si="16"/>
        <v>7494.54</v>
      </c>
    </row>
    <row r="236" spans="1:15" x14ac:dyDescent="0.25">
      <c r="A236">
        <v>2018</v>
      </c>
      <c r="B236" t="str">
        <f t="shared" si="12"/>
        <v>17408 Auburn School District</v>
      </c>
      <c r="C236" t="str">
        <f t="shared" si="13"/>
        <v>17408</v>
      </c>
      <c r="D236">
        <v>17408</v>
      </c>
      <c r="E236" t="s">
        <v>256</v>
      </c>
      <c r="F236">
        <v>2702</v>
      </c>
      <c r="G236" t="s">
        <v>465</v>
      </c>
      <c r="H236" t="s">
        <v>14</v>
      </c>
      <c r="I236" t="s">
        <v>14</v>
      </c>
      <c r="J236" t="s">
        <v>13</v>
      </c>
      <c r="K236" t="s">
        <v>14</v>
      </c>
      <c r="L236" t="s">
        <v>13</v>
      </c>
      <c r="M236">
        <v>42</v>
      </c>
      <c r="N236" s="4">
        <f t="shared" si="14"/>
        <v>2.6857139203110311E-4</v>
      </c>
      <c r="O236" s="5">
        <f t="shared" si="16"/>
        <v>363.79</v>
      </c>
    </row>
    <row r="237" spans="1:15" x14ac:dyDescent="0.25">
      <c r="A237">
        <v>2018</v>
      </c>
      <c r="B237" t="str">
        <f t="shared" si="12"/>
        <v>17408 Auburn School District</v>
      </c>
      <c r="C237" t="str">
        <f t="shared" si="13"/>
        <v>17408</v>
      </c>
      <c r="D237">
        <v>17408</v>
      </c>
      <c r="E237" t="s">
        <v>256</v>
      </c>
      <c r="F237">
        <v>1915</v>
      </c>
      <c r="G237" t="s">
        <v>257</v>
      </c>
      <c r="H237" t="s">
        <v>13</v>
      </c>
      <c r="I237" t="s">
        <v>13</v>
      </c>
      <c r="J237" t="s">
        <v>13</v>
      </c>
      <c r="K237" t="s">
        <v>14</v>
      </c>
      <c r="L237" t="s">
        <v>13</v>
      </c>
      <c r="M237">
        <v>1</v>
      </c>
      <c r="N237" s="4">
        <f t="shared" si="14"/>
        <v>6.3945569531215032E-6</v>
      </c>
      <c r="O237" s="5">
        <f t="shared" si="16"/>
        <v>8.66</v>
      </c>
    </row>
    <row r="238" spans="1:15" x14ac:dyDescent="0.25">
      <c r="A238">
        <v>2018</v>
      </c>
      <c r="B238" t="str">
        <f t="shared" si="12"/>
        <v>17409 Tahoma School District</v>
      </c>
      <c r="C238" t="str">
        <f t="shared" si="13"/>
        <v>17409</v>
      </c>
      <c r="D238">
        <v>17409</v>
      </c>
      <c r="E238" t="s">
        <v>493</v>
      </c>
      <c r="F238">
        <v>2849</v>
      </c>
      <c r="G238" t="s">
        <v>494</v>
      </c>
      <c r="H238" t="s">
        <v>14</v>
      </c>
      <c r="I238" t="s">
        <v>13</v>
      </c>
      <c r="J238" t="s">
        <v>13</v>
      </c>
      <c r="K238" t="s">
        <v>14</v>
      </c>
      <c r="L238" t="s">
        <v>13</v>
      </c>
      <c r="M238">
        <v>733</v>
      </c>
      <c r="N238" s="4">
        <f t="shared" si="14"/>
        <v>4.6872102466380614E-3</v>
      </c>
      <c r="O238" s="5">
        <f t="shared" si="16"/>
        <v>6349.03</v>
      </c>
    </row>
    <row r="239" spans="1:15" x14ac:dyDescent="0.25">
      <c r="A239">
        <v>2018</v>
      </c>
      <c r="B239" t="str">
        <f t="shared" si="12"/>
        <v>17410 Snoqualmie Valley School District</v>
      </c>
      <c r="C239" t="str">
        <f t="shared" si="13"/>
        <v>17410</v>
      </c>
      <c r="D239">
        <v>17410</v>
      </c>
      <c r="E239" t="s">
        <v>47</v>
      </c>
      <c r="F239">
        <v>2850</v>
      </c>
      <c r="G239" t="s">
        <v>495</v>
      </c>
      <c r="H239" t="s">
        <v>14</v>
      </c>
      <c r="I239" t="s">
        <v>13</v>
      </c>
      <c r="J239" t="s">
        <v>14</v>
      </c>
      <c r="K239" t="s">
        <v>14</v>
      </c>
      <c r="L239" t="s">
        <v>13</v>
      </c>
      <c r="M239">
        <v>1056.5</v>
      </c>
      <c r="N239" s="4">
        <f t="shared" si="14"/>
        <v>6.7558494209728681E-3</v>
      </c>
      <c r="O239" s="5">
        <f t="shared" si="16"/>
        <v>9151.1</v>
      </c>
    </row>
    <row r="240" spans="1:15" x14ac:dyDescent="0.25">
      <c r="A240">
        <v>2018</v>
      </c>
      <c r="B240" t="str">
        <f t="shared" si="12"/>
        <v>17410 Snoqualmie Valley School District</v>
      </c>
      <c r="C240" t="str">
        <f t="shared" si="13"/>
        <v>17410</v>
      </c>
      <c r="D240">
        <v>17410</v>
      </c>
      <c r="E240" t="s">
        <v>47</v>
      </c>
      <c r="F240">
        <v>1502</v>
      </c>
      <c r="G240" t="s">
        <v>126</v>
      </c>
      <c r="H240" t="s">
        <v>13</v>
      </c>
      <c r="I240" t="s">
        <v>13</v>
      </c>
      <c r="J240" t="s">
        <v>13</v>
      </c>
      <c r="K240" t="s">
        <v>14</v>
      </c>
      <c r="L240" t="s">
        <v>13</v>
      </c>
      <c r="M240">
        <v>4</v>
      </c>
      <c r="N240" s="4">
        <f t="shared" si="14"/>
        <v>2.5578227812486013E-5</v>
      </c>
      <c r="O240" s="5">
        <f t="shared" si="16"/>
        <v>34.65</v>
      </c>
    </row>
    <row r="241" spans="1:15" x14ac:dyDescent="0.25">
      <c r="A241">
        <v>2018</v>
      </c>
      <c r="B241" t="str">
        <f t="shared" si="12"/>
        <v>17410 Snoqualmie Valley School District</v>
      </c>
      <c r="C241" t="str">
        <f t="shared" si="13"/>
        <v>17410</v>
      </c>
      <c r="D241">
        <v>17410</v>
      </c>
      <c r="E241" t="s">
        <v>47</v>
      </c>
      <c r="F241">
        <v>5374</v>
      </c>
      <c r="G241" t="s">
        <v>48</v>
      </c>
      <c r="H241" t="s">
        <v>13</v>
      </c>
      <c r="I241" t="s">
        <v>13</v>
      </c>
      <c r="J241" t="s">
        <v>13</v>
      </c>
      <c r="K241" t="s">
        <v>14</v>
      </c>
      <c r="L241" t="s">
        <v>13</v>
      </c>
      <c r="M241">
        <v>3.5</v>
      </c>
      <c r="N241" s="4">
        <f t="shared" si="14"/>
        <v>2.2380949335925259E-5</v>
      </c>
      <c r="O241" s="5">
        <f t="shared" si="16"/>
        <v>30.32</v>
      </c>
    </row>
    <row r="242" spans="1:15" x14ac:dyDescent="0.25">
      <c r="A242">
        <v>2018</v>
      </c>
      <c r="B242" t="str">
        <f t="shared" si="12"/>
        <v>17411 Issaquah School District</v>
      </c>
      <c r="C242" t="str">
        <f t="shared" si="13"/>
        <v>17411</v>
      </c>
      <c r="D242">
        <v>17411</v>
      </c>
      <c r="E242" t="s">
        <v>73</v>
      </c>
      <c r="F242">
        <v>3385</v>
      </c>
      <c r="G242" t="s">
        <v>640</v>
      </c>
      <c r="H242" t="s">
        <v>14</v>
      </c>
      <c r="I242" t="s">
        <v>13</v>
      </c>
      <c r="J242" t="s">
        <v>14</v>
      </c>
      <c r="K242" t="s">
        <v>14</v>
      </c>
      <c r="L242" t="s">
        <v>13</v>
      </c>
      <c r="M242">
        <v>1418.25</v>
      </c>
      <c r="N242" s="4">
        <f t="shared" si="14"/>
        <v>9.0690803987645719E-3</v>
      </c>
      <c r="O242" s="5">
        <f t="shared" si="16"/>
        <v>12284.47</v>
      </c>
    </row>
    <row r="243" spans="1:15" x14ac:dyDescent="0.25">
      <c r="A243">
        <v>2018</v>
      </c>
      <c r="B243" t="str">
        <f t="shared" si="12"/>
        <v>17411 Issaquah School District</v>
      </c>
      <c r="C243" t="str">
        <f t="shared" si="13"/>
        <v>17411</v>
      </c>
      <c r="D243">
        <v>17411</v>
      </c>
      <c r="E243" t="s">
        <v>73</v>
      </c>
      <c r="F243">
        <v>4495</v>
      </c>
      <c r="G243" t="s">
        <v>808</v>
      </c>
      <c r="H243" t="s">
        <v>14</v>
      </c>
      <c r="I243" t="s">
        <v>14</v>
      </c>
      <c r="J243" t="s">
        <v>13</v>
      </c>
      <c r="K243" t="s">
        <v>14</v>
      </c>
      <c r="L243" t="s">
        <v>13</v>
      </c>
      <c r="M243">
        <v>1112</v>
      </c>
      <c r="N243" s="4">
        <f t="shared" si="14"/>
        <v>7.110747331871111E-3</v>
      </c>
      <c r="O243" s="5">
        <f t="shared" si="16"/>
        <v>9631.82</v>
      </c>
    </row>
    <row r="244" spans="1:15" x14ac:dyDescent="0.25">
      <c r="A244">
        <v>2018</v>
      </c>
      <c r="B244" t="str">
        <f t="shared" si="12"/>
        <v>17411 Issaquah School District</v>
      </c>
      <c r="C244" t="str">
        <f t="shared" si="13"/>
        <v>17411</v>
      </c>
      <c r="D244">
        <v>17411</v>
      </c>
      <c r="E244" t="s">
        <v>73</v>
      </c>
      <c r="F244">
        <v>3962</v>
      </c>
      <c r="G244" t="s">
        <v>733</v>
      </c>
      <c r="H244" t="s">
        <v>14</v>
      </c>
      <c r="I244" t="s">
        <v>13</v>
      </c>
      <c r="J244" t="s">
        <v>14</v>
      </c>
      <c r="K244" t="s">
        <v>14</v>
      </c>
      <c r="L244" t="s">
        <v>13</v>
      </c>
      <c r="M244">
        <v>989</v>
      </c>
      <c r="N244" s="4">
        <f t="shared" si="14"/>
        <v>6.3242168266371664E-3</v>
      </c>
      <c r="O244" s="5">
        <f t="shared" si="16"/>
        <v>8566.43</v>
      </c>
    </row>
    <row r="245" spans="1:15" x14ac:dyDescent="0.25">
      <c r="A245">
        <v>2018</v>
      </c>
      <c r="B245" t="str">
        <f t="shared" si="12"/>
        <v>17411 Issaquah School District</v>
      </c>
      <c r="C245" t="str">
        <f t="shared" si="13"/>
        <v>17411</v>
      </c>
      <c r="D245">
        <v>17411</v>
      </c>
      <c r="E245" t="s">
        <v>73</v>
      </c>
      <c r="F245">
        <v>3569</v>
      </c>
      <c r="G245" t="s">
        <v>679</v>
      </c>
      <c r="H245" t="s">
        <v>13</v>
      </c>
      <c r="I245" t="s">
        <v>13</v>
      </c>
      <c r="J245" t="s">
        <v>13</v>
      </c>
      <c r="K245" t="s">
        <v>14</v>
      </c>
      <c r="L245" t="s">
        <v>13</v>
      </c>
      <c r="M245">
        <v>12.25</v>
      </c>
      <c r="N245" s="4">
        <f t="shared" si="14"/>
        <v>7.8333322675738407E-5</v>
      </c>
      <c r="O245" s="5">
        <f t="shared" si="16"/>
        <v>106.11</v>
      </c>
    </row>
    <row r="246" spans="1:15" x14ac:dyDescent="0.25">
      <c r="A246">
        <v>2018</v>
      </c>
      <c r="B246" t="str">
        <f t="shared" si="12"/>
        <v>17411 Issaquah School District</v>
      </c>
      <c r="C246" t="str">
        <f t="shared" si="13"/>
        <v>17411</v>
      </c>
      <c r="D246">
        <v>17411</v>
      </c>
      <c r="E246" t="s">
        <v>73</v>
      </c>
      <c r="F246">
        <v>5437</v>
      </c>
      <c r="G246" t="s">
        <v>74</v>
      </c>
      <c r="H246" t="s">
        <v>14</v>
      </c>
      <c r="I246" t="s">
        <v>13</v>
      </c>
      <c r="J246" t="s">
        <v>13</v>
      </c>
      <c r="K246" t="s">
        <v>14</v>
      </c>
      <c r="L246" t="s">
        <v>13</v>
      </c>
      <c r="M246">
        <v>7</v>
      </c>
      <c r="N246" s="4">
        <f t="shared" si="14"/>
        <v>4.4761898671850518E-5</v>
      </c>
      <c r="O246" s="5">
        <f t="shared" si="16"/>
        <v>60.63</v>
      </c>
    </row>
    <row r="247" spans="1:15" x14ac:dyDescent="0.25">
      <c r="A247">
        <v>2018</v>
      </c>
      <c r="B247" t="str">
        <f t="shared" si="12"/>
        <v>17411 Issaquah School District</v>
      </c>
      <c r="C247" t="str">
        <f t="shared" si="13"/>
        <v>17411</v>
      </c>
      <c r="D247">
        <v>17411</v>
      </c>
      <c r="E247" t="s">
        <v>73</v>
      </c>
      <c r="F247">
        <v>3038</v>
      </c>
      <c r="G247" t="s">
        <v>541</v>
      </c>
      <c r="H247" t="s">
        <v>13</v>
      </c>
      <c r="I247" t="s">
        <v>13</v>
      </c>
      <c r="J247" t="s">
        <v>13</v>
      </c>
      <c r="K247" t="s">
        <v>14</v>
      </c>
      <c r="L247" t="s">
        <v>13</v>
      </c>
      <c r="M247">
        <v>1</v>
      </c>
      <c r="N247" s="4">
        <f t="shared" si="14"/>
        <v>6.3945569531215032E-6</v>
      </c>
      <c r="O247" s="5">
        <f t="shared" si="16"/>
        <v>8.66</v>
      </c>
    </row>
    <row r="248" spans="1:15" x14ac:dyDescent="0.25">
      <c r="A248">
        <v>2018</v>
      </c>
      <c r="B248" t="str">
        <f t="shared" si="12"/>
        <v>17412 Shoreline School District</v>
      </c>
      <c r="C248" t="str">
        <f t="shared" si="13"/>
        <v>17412</v>
      </c>
      <c r="D248">
        <v>17412</v>
      </c>
      <c r="E248" t="s">
        <v>629</v>
      </c>
      <c r="F248">
        <v>3343</v>
      </c>
      <c r="G248" t="s">
        <v>630</v>
      </c>
      <c r="H248" t="s">
        <v>14</v>
      </c>
      <c r="I248" t="s">
        <v>13</v>
      </c>
      <c r="J248" t="s">
        <v>14</v>
      </c>
      <c r="K248" t="s">
        <v>14</v>
      </c>
      <c r="L248" t="s">
        <v>13</v>
      </c>
      <c r="M248">
        <v>951.5</v>
      </c>
      <c r="N248" s="4">
        <f t="shared" si="14"/>
        <v>6.0844209408951102E-3</v>
      </c>
      <c r="O248" s="5">
        <f t="shared" si="16"/>
        <v>8241.6200000000008</v>
      </c>
    </row>
    <row r="249" spans="1:15" x14ac:dyDescent="0.25">
      <c r="A249">
        <v>2018</v>
      </c>
      <c r="B249" t="str">
        <f t="shared" si="12"/>
        <v>17412 Shoreline School District</v>
      </c>
      <c r="C249" t="str">
        <f t="shared" si="13"/>
        <v>17412</v>
      </c>
      <c r="D249">
        <v>17412</v>
      </c>
      <c r="E249" t="s">
        <v>629</v>
      </c>
      <c r="F249">
        <v>3921</v>
      </c>
      <c r="G249" t="s">
        <v>728</v>
      </c>
      <c r="H249" t="s">
        <v>14</v>
      </c>
      <c r="I249" t="s">
        <v>13</v>
      </c>
      <c r="J249" t="s">
        <v>13</v>
      </c>
      <c r="K249" t="s">
        <v>14</v>
      </c>
      <c r="L249" t="s">
        <v>13</v>
      </c>
      <c r="M249">
        <v>949</v>
      </c>
      <c r="N249" s="4">
        <f t="shared" si="14"/>
        <v>6.068434548512306E-3</v>
      </c>
      <c r="O249" s="5">
        <f t="shared" si="16"/>
        <v>8219.9599999999991</v>
      </c>
    </row>
    <row r="250" spans="1:15" x14ac:dyDescent="0.25">
      <c r="A250">
        <v>2018</v>
      </c>
      <c r="B250" t="str">
        <f t="shared" si="12"/>
        <v>17414 Lake Washington School District</v>
      </c>
      <c r="C250" t="str">
        <f t="shared" si="13"/>
        <v>17414</v>
      </c>
      <c r="D250">
        <v>17414</v>
      </c>
      <c r="E250" t="s">
        <v>114</v>
      </c>
      <c r="F250">
        <v>3528</v>
      </c>
      <c r="G250" t="s">
        <v>674</v>
      </c>
      <c r="H250" t="s">
        <v>14</v>
      </c>
      <c r="I250" t="s">
        <v>13</v>
      </c>
      <c r="J250" t="s">
        <v>13</v>
      </c>
      <c r="K250" t="s">
        <v>14</v>
      </c>
      <c r="L250" t="s">
        <v>13</v>
      </c>
      <c r="M250">
        <v>1170.75</v>
      </c>
      <c r="N250" s="4">
        <f t="shared" si="14"/>
        <v>7.4864275528669999E-3</v>
      </c>
      <c r="O250" s="5">
        <f t="shared" si="16"/>
        <v>10140.700000000001</v>
      </c>
    </row>
    <row r="251" spans="1:15" x14ac:dyDescent="0.25">
      <c r="A251">
        <v>2018</v>
      </c>
      <c r="B251" t="str">
        <f t="shared" si="12"/>
        <v>17414 Lake Washington School District</v>
      </c>
      <c r="C251" t="str">
        <f t="shared" si="13"/>
        <v>17414</v>
      </c>
      <c r="D251">
        <v>17414</v>
      </c>
      <c r="E251" t="s">
        <v>114</v>
      </c>
      <c r="F251">
        <v>2739</v>
      </c>
      <c r="G251" t="s">
        <v>473</v>
      </c>
      <c r="H251" t="s">
        <v>14</v>
      </c>
      <c r="I251" t="s">
        <v>13</v>
      </c>
      <c r="J251" t="s">
        <v>14</v>
      </c>
      <c r="K251" t="s">
        <v>14</v>
      </c>
      <c r="L251" t="s">
        <v>13</v>
      </c>
      <c r="M251">
        <v>1117.5</v>
      </c>
      <c r="N251" s="4">
        <f t="shared" si="14"/>
        <v>7.1459173951132797E-3</v>
      </c>
      <c r="O251" s="5">
        <f t="shared" si="16"/>
        <v>9679.4599999999991</v>
      </c>
    </row>
    <row r="252" spans="1:15" x14ac:dyDescent="0.25">
      <c r="A252">
        <v>2018</v>
      </c>
      <c r="B252" t="str">
        <f t="shared" si="12"/>
        <v>17414 Lake Washington School District</v>
      </c>
      <c r="C252" t="str">
        <f t="shared" si="13"/>
        <v>17414</v>
      </c>
      <c r="D252">
        <v>17414</v>
      </c>
      <c r="E252" t="s">
        <v>114</v>
      </c>
      <c r="F252">
        <v>4439</v>
      </c>
      <c r="G252" t="s">
        <v>800</v>
      </c>
      <c r="H252" t="s">
        <v>14</v>
      </c>
      <c r="I252" t="s">
        <v>13</v>
      </c>
      <c r="J252" t="s">
        <v>13</v>
      </c>
      <c r="K252" t="s">
        <v>14</v>
      </c>
      <c r="L252" t="s">
        <v>13</v>
      </c>
      <c r="M252">
        <v>1017.5</v>
      </c>
      <c r="N252" s="4">
        <f t="shared" si="14"/>
        <v>6.5064616998011292E-3</v>
      </c>
      <c r="O252" s="5">
        <f t="shared" si="16"/>
        <v>8813.2900000000009</v>
      </c>
    </row>
    <row r="253" spans="1:15" x14ac:dyDescent="0.25">
      <c r="A253">
        <v>2018</v>
      </c>
      <c r="B253" t="str">
        <f t="shared" si="12"/>
        <v>17414 Lake Washington School District</v>
      </c>
      <c r="C253" t="str">
        <f t="shared" si="13"/>
        <v>17414</v>
      </c>
      <c r="D253">
        <v>17414</v>
      </c>
      <c r="E253" t="s">
        <v>114</v>
      </c>
      <c r="F253">
        <v>3771</v>
      </c>
      <c r="G253" t="s">
        <v>712</v>
      </c>
      <c r="H253" t="s">
        <v>14</v>
      </c>
      <c r="I253" t="s">
        <v>13</v>
      </c>
      <c r="J253" t="s">
        <v>14</v>
      </c>
      <c r="K253" t="s">
        <v>14</v>
      </c>
      <c r="L253" t="s">
        <v>13</v>
      </c>
      <c r="M253">
        <v>778.25</v>
      </c>
      <c r="N253" s="4">
        <f t="shared" si="14"/>
        <v>4.9765639487668097E-3</v>
      </c>
      <c r="O253" s="5">
        <f t="shared" si="16"/>
        <v>6740.97</v>
      </c>
    </row>
    <row r="254" spans="1:15" x14ac:dyDescent="0.25">
      <c r="A254">
        <v>2018</v>
      </c>
      <c r="B254" t="str">
        <f t="shared" si="12"/>
        <v>17414 Lake Washington School District</v>
      </c>
      <c r="C254" t="str">
        <f t="shared" si="13"/>
        <v>17414</v>
      </c>
      <c r="D254">
        <v>17414</v>
      </c>
      <c r="E254" t="s">
        <v>114</v>
      </c>
      <c r="F254">
        <v>5265</v>
      </c>
      <c r="G254" t="s">
        <v>890</v>
      </c>
      <c r="H254" t="s">
        <v>14</v>
      </c>
      <c r="I254" t="s">
        <v>13</v>
      </c>
      <c r="J254" t="s">
        <v>14</v>
      </c>
      <c r="K254" t="s">
        <v>14</v>
      </c>
      <c r="L254" t="s">
        <v>13</v>
      </c>
      <c r="M254">
        <v>583.25</v>
      </c>
      <c r="N254" s="4">
        <f t="shared" si="14"/>
        <v>3.7296253429081167E-3</v>
      </c>
      <c r="O254" s="5">
        <f t="shared" si="16"/>
        <v>5051.9399999999996</v>
      </c>
    </row>
    <row r="255" spans="1:15" x14ac:dyDescent="0.25">
      <c r="A255">
        <v>2018</v>
      </c>
      <c r="B255" t="str">
        <f t="shared" si="12"/>
        <v>17414 Lake Washington School District</v>
      </c>
      <c r="C255" t="str">
        <f t="shared" si="13"/>
        <v>17414</v>
      </c>
      <c r="D255">
        <v>17414</v>
      </c>
      <c r="E255" t="s">
        <v>114</v>
      </c>
      <c r="F255">
        <v>5958</v>
      </c>
      <c r="G255" t="s">
        <v>115</v>
      </c>
      <c r="H255" t="s">
        <v>14</v>
      </c>
      <c r="I255" t="s">
        <v>14</v>
      </c>
      <c r="J255" t="s">
        <v>14</v>
      </c>
      <c r="K255" t="s">
        <v>14</v>
      </c>
      <c r="L255" t="s">
        <v>13</v>
      </c>
      <c r="M255">
        <v>414.25</v>
      </c>
      <c r="N255" s="4">
        <f t="shared" si="14"/>
        <v>2.6489452178305828E-3</v>
      </c>
      <c r="O255" s="5">
        <f t="shared" si="16"/>
        <v>3588.11</v>
      </c>
    </row>
    <row r="256" spans="1:15" x14ac:dyDescent="0.25">
      <c r="A256">
        <v>2018</v>
      </c>
      <c r="B256" t="str">
        <f t="shared" si="12"/>
        <v>17414 Lake Washington School District</v>
      </c>
      <c r="C256" t="str">
        <f t="shared" si="13"/>
        <v>17414</v>
      </c>
      <c r="D256">
        <v>17414</v>
      </c>
      <c r="E256" t="s">
        <v>114</v>
      </c>
      <c r="F256">
        <v>1706</v>
      </c>
      <c r="G256" t="s">
        <v>177</v>
      </c>
      <c r="H256" t="s">
        <v>14</v>
      </c>
      <c r="I256" t="s">
        <v>13</v>
      </c>
      <c r="J256" t="s">
        <v>13</v>
      </c>
      <c r="K256" t="s">
        <v>14</v>
      </c>
      <c r="L256" t="s">
        <v>13</v>
      </c>
      <c r="M256">
        <v>113.5</v>
      </c>
      <c r="N256" s="4">
        <f t="shared" si="14"/>
        <v>7.2578221417929063E-4</v>
      </c>
      <c r="O256" s="5">
        <f t="shared" si="16"/>
        <v>983.1</v>
      </c>
    </row>
    <row r="257" spans="1:15" x14ac:dyDescent="0.25">
      <c r="A257">
        <v>2018</v>
      </c>
      <c r="B257" t="str">
        <f t="shared" si="12"/>
        <v>17414 Lake Washington School District</v>
      </c>
      <c r="C257" t="str">
        <f t="shared" si="13"/>
        <v>17414</v>
      </c>
      <c r="D257">
        <v>17414</v>
      </c>
      <c r="E257" t="s">
        <v>114</v>
      </c>
      <c r="F257">
        <v>3855</v>
      </c>
      <c r="G257" t="s">
        <v>719</v>
      </c>
      <c r="H257" t="s">
        <v>13</v>
      </c>
      <c r="I257" t="s">
        <v>13</v>
      </c>
      <c r="J257" t="s">
        <v>13</v>
      </c>
      <c r="K257" t="s">
        <v>14</v>
      </c>
      <c r="L257" t="s">
        <v>13</v>
      </c>
      <c r="M257">
        <v>45.75</v>
      </c>
      <c r="N257" s="4">
        <f t="shared" si="14"/>
        <v>2.9255098060530874E-4</v>
      </c>
      <c r="O257" s="5">
        <f t="shared" si="16"/>
        <v>396.27</v>
      </c>
    </row>
    <row r="258" spans="1:15" x14ac:dyDescent="0.25">
      <c r="A258">
        <v>2018</v>
      </c>
      <c r="B258" t="str">
        <f t="shared" ref="B258:B321" si="17">PROPER(CONCATENATE(C258," ",E258))</f>
        <v>17414 Lake Washington School District</v>
      </c>
      <c r="C258" t="str">
        <f t="shared" ref="C258:C321" si="18">TEXT(D258,"0####")</f>
        <v>17414</v>
      </c>
      <c r="D258">
        <v>17414</v>
      </c>
      <c r="E258" t="s">
        <v>114</v>
      </c>
      <c r="F258">
        <v>1804</v>
      </c>
      <c r="G258" t="s">
        <v>224</v>
      </c>
      <c r="H258" t="s">
        <v>14</v>
      </c>
      <c r="I258" t="s">
        <v>13</v>
      </c>
      <c r="J258" t="s">
        <v>13</v>
      </c>
      <c r="K258" t="s">
        <v>14</v>
      </c>
      <c r="L258" t="s">
        <v>13</v>
      </c>
      <c r="M258">
        <v>13.25</v>
      </c>
      <c r="N258" s="4">
        <f t="shared" ref="N258:N321" si="19">M258/$M$676</f>
        <v>8.4727879628859908E-5</v>
      </c>
      <c r="O258" s="5">
        <f t="shared" si="16"/>
        <v>114.77</v>
      </c>
    </row>
    <row r="259" spans="1:15" x14ac:dyDescent="0.25">
      <c r="A259">
        <v>2018</v>
      </c>
      <c r="B259" t="str">
        <f t="shared" si="17"/>
        <v>17414 Lake Washington School District</v>
      </c>
      <c r="C259" t="str">
        <f t="shared" si="18"/>
        <v>17414</v>
      </c>
      <c r="D259">
        <v>17414</v>
      </c>
      <c r="E259" t="s">
        <v>114</v>
      </c>
      <c r="F259">
        <v>1649</v>
      </c>
      <c r="G259" t="s">
        <v>167</v>
      </c>
      <c r="H259" t="s">
        <v>13</v>
      </c>
      <c r="I259" t="s">
        <v>13</v>
      </c>
      <c r="J259" t="s">
        <v>13</v>
      </c>
      <c r="K259" t="s">
        <v>14</v>
      </c>
      <c r="L259" t="s">
        <v>13</v>
      </c>
      <c r="M259">
        <v>4</v>
      </c>
      <c r="N259" s="4">
        <f t="shared" si="19"/>
        <v>2.5578227812486013E-5</v>
      </c>
      <c r="O259" s="5">
        <f t="shared" si="16"/>
        <v>34.65</v>
      </c>
    </row>
    <row r="260" spans="1:15" x14ac:dyDescent="0.25">
      <c r="A260">
        <v>2018</v>
      </c>
      <c r="B260" t="str">
        <f t="shared" si="17"/>
        <v>17414 Lake Washington School District</v>
      </c>
      <c r="C260" t="str">
        <f t="shared" si="18"/>
        <v>17414</v>
      </c>
      <c r="D260">
        <v>17414</v>
      </c>
      <c r="E260" t="s">
        <v>114</v>
      </c>
      <c r="F260">
        <v>1688</v>
      </c>
      <c r="G260" t="s">
        <v>174</v>
      </c>
      <c r="H260" t="s">
        <v>13</v>
      </c>
      <c r="I260" t="s">
        <v>13</v>
      </c>
      <c r="J260" t="s">
        <v>13</v>
      </c>
      <c r="K260" t="s">
        <v>14</v>
      </c>
      <c r="L260" t="s">
        <v>13</v>
      </c>
      <c r="M260">
        <v>2</v>
      </c>
      <c r="N260" s="4">
        <f t="shared" si="19"/>
        <v>1.2789113906243006E-5</v>
      </c>
      <c r="O260" s="5">
        <f t="shared" si="16"/>
        <v>17.32</v>
      </c>
    </row>
    <row r="261" spans="1:15" x14ac:dyDescent="0.25">
      <c r="A261">
        <v>2018</v>
      </c>
      <c r="B261" t="str">
        <f t="shared" si="17"/>
        <v>17414 Lake Washington School District</v>
      </c>
      <c r="C261" t="str">
        <f t="shared" si="18"/>
        <v>17414</v>
      </c>
      <c r="D261">
        <v>17414</v>
      </c>
      <c r="E261" t="s">
        <v>114</v>
      </c>
      <c r="F261">
        <v>3706</v>
      </c>
      <c r="G261" t="s">
        <v>702</v>
      </c>
      <c r="H261" t="s">
        <v>13</v>
      </c>
      <c r="I261" t="s">
        <v>13</v>
      </c>
      <c r="J261" t="s">
        <v>13</v>
      </c>
      <c r="K261" t="s">
        <v>14</v>
      </c>
      <c r="L261" t="s">
        <v>13</v>
      </c>
      <c r="M261">
        <v>2</v>
      </c>
      <c r="N261" s="4">
        <f t="shared" si="19"/>
        <v>1.2789113906243006E-5</v>
      </c>
      <c r="O261" s="5">
        <f t="shared" si="16"/>
        <v>17.32</v>
      </c>
    </row>
    <row r="262" spans="1:15" x14ac:dyDescent="0.25">
      <c r="A262">
        <v>2018</v>
      </c>
      <c r="B262" t="str">
        <f t="shared" si="17"/>
        <v>17414 Lake Washington School District</v>
      </c>
      <c r="C262" t="str">
        <f t="shared" si="18"/>
        <v>17414</v>
      </c>
      <c r="D262">
        <v>17414</v>
      </c>
      <c r="E262" t="s">
        <v>114</v>
      </c>
      <c r="F262">
        <v>3922</v>
      </c>
      <c r="G262" t="s">
        <v>729</v>
      </c>
      <c r="H262" t="s">
        <v>13</v>
      </c>
      <c r="I262" t="s">
        <v>13</v>
      </c>
      <c r="J262" t="s">
        <v>13</v>
      </c>
      <c r="K262" t="s">
        <v>14</v>
      </c>
      <c r="L262" t="s">
        <v>13</v>
      </c>
      <c r="M262">
        <v>1</v>
      </c>
      <c r="N262" s="4">
        <f t="shared" si="19"/>
        <v>6.3945569531215032E-6</v>
      </c>
      <c r="O262" s="5">
        <f t="shared" si="16"/>
        <v>8.66</v>
      </c>
    </row>
    <row r="263" spans="1:15" x14ac:dyDescent="0.25">
      <c r="A263">
        <v>2018</v>
      </c>
      <c r="B263" t="str">
        <f t="shared" si="17"/>
        <v>17414 Lake Washington School District</v>
      </c>
      <c r="C263" t="str">
        <f t="shared" si="18"/>
        <v>17414</v>
      </c>
      <c r="D263">
        <v>17414</v>
      </c>
      <c r="E263" t="s">
        <v>114</v>
      </c>
      <c r="F263">
        <v>4148</v>
      </c>
      <c r="G263" t="s">
        <v>757</v>
      </c>
      <c r="H263" t="s">
        <v>13</v>
      </c>
      <c r="I263" t="s">
        <v>13</v>
      </c>
      <c r="J263" t="s">
        <v>13</v>
      </c>
      <c r="K263" t="s">
        <v>14</v>
      </c>
      <c r="L263" t="s">
        <v>13</v>
      </c>
      <c r="M263">
        <v>1</v>
      </c>
      <c r="N263" s="4">
        <f t="shared" si="19"/>
        <v>6.3945569531215032E-6</v>
      </c>
      <c r="O263" s="5">
        <f t="shared" si="16"/>
        <v>8.66</v>
      </c>
    </row>
    <row r="264" spans="1:15" x14ac:dyDescent="0.25">
      <c r="A264">
        <v>2018</v>
      </c>
      <c r="B264" t="str">
        <f t="shared" si="17"/>
        <v>17415 Kent School District</v>
      </c>
      <c r="C264" t="str">
        <f t="shared" si="18"/>
        <v>17415</v>
      </c>
      <c r="D264">
        <v>17415</v>
      </c>
      <c r="E264" t="s">
        <v>226</v>
      </c>
      <c r="F264">
        <v>3640</v>
      </c>
      <c r="G264" t="s">
        <v>698</v>
      </c>
      <c r="H264" t="s">
        <v>14</v>
      </c>
      <c r="I264" t="s">
        <v>13</v>
      </c>
      <c r="J264" t="s">
        <v>13</v>
      </c>
      <c r="K264" t="s">
        <v>14</v>
      </c>
      <c r="L264" t="s">
        <v>13</v>
      </c>
      <c r="M264">
        <v>1351</v>
      </c>
      <c r="N264" s="4">
        <f t="shared" si="19"/>
        <v>8.6390464436671508E-3</v>
      </c>
      <c r="O264" s="5">
        <f t="shared" si="16"/>
        <v>11701.97</v>
      </c>
    </row>
    <row r="265" spans="1:15" x14ac:dyDescent="0.25">
      <c r="A265">
        <v>2018</v>
      </c>
      <c r="B265" t="str">
        <f t="shared" si="17"/>
        <v>17415 Kent School District</v>
      </c>
      <c r="C265" t="str">
        <f t="shared" si="18"/>
        <v>17415</v>
      </c>
      <c r="D265">
        <v>17415</v>
      </c>
      <c r="E265" t="s">
        <v>226</v>
      </c>
      <c r="F265">
        <v>2797</v>
      </c>
      <c r="G265" t="s">
        <v>481</v>
      </c>
      <c r="H265" t="s">
        <v>14</v>
      </c>
      <c r="I265" t="s">
        <v>14</v>
      </c>
      <c r="J265" t="s">
        <v>13</v>
      </c>
      <c r="K265" t="s">
        <v>14</v>
      </c>
      <c r="L265" t="s">
        <v>13</v>
      </c>
      <c r="M265">
        <v>1196.75</v>
      </c>
      <c r="N265" s="4">
        <f t="shared" si="19"/>
        <v>7.6526860336481586E-3</v>
      </c>
      <c r="O265" s="5">
        <f t="shared" si="16"/>
        <v>10365.9</v>
      </c>
    </row>
    <row r="266" spans="1:15" x14ac:dyDescent="0.25">
      <c r="A266">
        <v>2018</v>
      </c>
      <c r="B266" t="str">
        <f t="shared" si="17"/>
        <v>17415 Kent School District</v>
      </c>
      <c r="C266" t="str">
        <f t="shared" si="18"/>
        <v>17415</v>
      </c>
      <c r="D266">
        <v>17415</v>
      </c>
      <c r="E266" t="s">
        <v>226</v>
      </c>
      <c r="F266">
        <v>4128</v>
      </c>
      <c r="G266" t="s">
        <v>753</v>
      </c>
      <c r="H266" t="s">
        <v>14</v>
      </c>
      <c r="I266" t="s">
        <v>14</v>
      </c>
      <c r="J266" t="s">
        <v>13</v>
      </c>
      <c r="K266" t="s">
        <v>14</v>
      </c>
      <c r="L266" t="s">
        <v>13</v>
      </c>
      <c r="M266">
        <v>1054.75</v>
      </c>
      <c r="N266" s="4">
        <f t="shared" si="19"/>
        <v>6.7446589463049057E-3</v>
      </c>
      <c r="O266" s="5">
        <f t="shared" si="16"/>
        <v>9135.94</v>
      </c>
    </row>
    <row r="267" spans="1:15" x14ac:dyDescent="0.25">
      <c r="A267">
        <v>2018</v>
      </c>
      <c r="B267" t="str">
        <f t="shared" si="17"/>
        <v>17415 Kent School District</v>
      </c>
      <c r="C267" t="str">
        <f t="shared" si="18"/>
        <v>17415</v>
      </c>
      <c r="D267">
        <v>17415</v>
      </c>
      <c r="E267" t="s">
        <v>226</v>
      </c>
      <c r="F267">
        <v>4492</v>
      </c>
      <c r="G267" t="s">
        <v>807</v>
      </c>
      <c r="H267" t="s">
        <v>14</v>
      </c>
      <c r="I267" t="s">
        <v>13</v>
      </c>
      <c r="J267" t="s">
        <v>13</v>
      </c>
      <c r="K267" t="s">
        <v>14</v>
      </c>
      <c r="L267" t="s">
        <v>13</v>
      </c>
      <c r="M267">
        <v>1017.5</v>
      </c>
      <c r="N267" s="4">
        <f t="shared" si="19"/>
        <v>6.5064616998011292E-3</v>
      </c>
      <c r="O267" s="5">
        <f t="shared" si="16"/>
        <v>8813.2900000000009</v>
      </c>
    </row>
    <row r="268" spans="1:15" x14ac:dyDescent="0.25">
      <c r="A268">
        <v>2018</v>
      </c>
      <c r="B268" t="str">
        <f t="shared" si="17"/>
        <v>17415 Kent School District</v>
      </c>
      <c r="C268" t="str">
        <f t="shared" si="18"/>
        <v>17415</v>
      </c>
      <c r="D268">
        <v>17415</v>
      </c>
      <c r="E268" t="s">
        <v>226</v>
      </c>
      <c r="F268">
        <v>5098</v>
      </c>
      <c r="G268" t="s">
        <v>843</v>
      </c>
      <c r="H268" t="s">
        <v>14</v>
      </c>
      <c r="I268" t="s">
        <v>13</v>
      </c>
      <c r="J268" t="s">
        <v>13</v>
      </c>
      <c r="K268" t="s">
        <v>14</v>
      </c>
      <c r="L268" t="s">
        <v>13</v>
      </c>
      <c r="M268">
        <v>124</v>
      </c>
      <c r="N268" s="4">
        <f t="shared" si="19"/>
        <v>7.9292506218706636E-4</v>
      </c>
      <c r="O268" s="5">
        <f t="shared" si="16"/>
        <v>1074.05</v>
      </c>
    </row>
    <row r="269" spans="1:15" x14ac:dyDescent="0.25">
      <c r="A269">
        <v>2018</v>
      </c>
      <c r="B269" t="str">
        <f t="shared" si="17"/>
        <v>17415 Kent School District</v>
      </c>
      <c r="C269" t="str">
        <f t="shared" si="18"/>
        <v>17415</v>
      </c>
      <c r="D269">
        <v>17415</v>
      </c>
      <c r="E269" t="s">
        <v>226</v>
      </c>
      <c r="F269">
        <v>3014</v>
      </c>
      <c r="G269" t="s">
        <v>534</v>
      </c>
      <c r="H269" t="s">
        <v>13</v>
      </c>
      <c r="I269" t="s">
        <v>14</v>
      </c>
      <c r="J269" t="s">
        <v>13</v>
      </c>
      <c r="K269" t="s">
        <v>14</v>
      </c>
      <c r="L269" t="s">
        <v>13</v>
      </c>
      <c r="M269">
        <v>18.75</v>
      </c>
      <c r="N269" s="4">
        <f t="shared" si="19"/>
        <v>1.1989794287102818E-4</v>
      </c>
      <c r="O269" s="5">
        <f t="shared" si="16"/>
        <v>162.41</v>
      </c>
    </row>
    <row r="270" spans="1:15" x14ac:dyDescent="0.25">
      <c r="A270">
        <v>2018</v>
      </c>
      <c r="B270" t="str">
        <f t="shared" si="17"/>
        <v>17415 Kent School District</v>
      </c>
      <c r="C270" t="str">
        <f t="shared" si="18"/>
        <v>17415</v>
      </c>
      <c r="D270">
        <v>17415</v>
      </c>
      <c r="E270" t="s">
        <v>226</v>
      </c>
      <c r="F270">
        <v>5275</v>
      </c>
      <c r="G270" t="s">
        <v>895</v>
      </c>
      <c r="H270" t="s">
        <v>13</v>
      </c>
      <c r="I270" t="s">
        <v>14</v>
      </c>
      <c r="J270" t="s">
        <v>13</v>
      </c>
      <c r="K270" t="s">
        <v>14</v>
      </c>
      <c r="L270" t="s">
        <v>13</v>
      </c>
      <c r="M270">
        <v>11.75</v>
      </c>
      <c r="N270" s="4">
        <f t="shared" si="19"/>
        <v>7.5136044199177664E-5</v>
      </c>
      <c r="O270" s="5">
        <f t="shared" si="16"/>
        <v>101.78</v>
      </c>
    </row>
    <row r="271" spans="1:15" x14ac:dyDescent="0.25">
      <c r="A271">
        <v>2018</v>
      </c>
      <c r="B271" t="str">
        <f t="shared" si="17"/>
        <v>17415 Kent School District</v>
      </c>
      <c r="C271" t="str">
        <f t="shared" si="18"/>
        <v>17415</v>
      </c>
      <c r="D271">
        <v>17415</v>
      </c>
      <c r="E271" t="s">
        <v>226</v>
      </c>
      <c r="F271">
        <v>4440</v>
      </c>
      <c r="G271" t="s">
        <v>801</v>
      </c>
      <c r="H271" t="s">
        <v>13</v>
      </c>
      <c r="I271" t="s">
        <v>13</v>
      </c>
      <c r="J271" t="s">
        <v>13</v>
      </c>
      <c r="K271" t="s">
        <v>14</v>
      </c>
      <c r="L271" t="s">
        <v>13</v>
      </c>
      <c r="M271">
        <v>2</v>
      </c>
      <c r="N271" s="4">
        <f t="shared" si="19"/>
        <v>1.2789113906243006E-5</v>
      </c>
      <c r="O271" s="5">
        <f t="shared" si="16"/>
        <v>17.32</v>
      </c>
    </row>
    <row r="272" spans="1:15" x14ac:dyDescent="0.25">
      <c r="A272">
        <v>2018</v>
      </c>
      <c r="B272" t="str">
        <f t="shared" si="17"/>
        <v>17415 Kent School District</v>
      </c>
      <c r="C272" t="str">
        <f t="shared" si="18"/>
        <v>17415</v>
      </c>
      <c r="D272">
        <v>17415</v>
      </c>
      <c r="E272" t="s">
        <v>226</v>
      </c>
      <c r="F272">
        <v>1807</v>
      </c>
      <c r="G272" t="s">
        <v>227</v>
      </c>
      <c r="H272" t="s">
        <v>13</v>
      </c>
      <c r="I272" t="s">
        <v>13</v>
      </c>
      <c r="J272" t="s">
        <v>13</v>
      </c>
      <c r="K272" t="s">
        <v>14</v>
      </c>
      <c r="L272" t="s">
        <v>13</v>
      </c>
      <c r="M272">
        <v>1.25</v>
      </c>
      <c r="N272" s="4">
        <f t="shared" si="19"/>
        <v>7.9931961914018793E-6</v>
      </c>
      <c r="O272" s="5">
        <f t="shared" si="16"/>
        <v>10.83</v>
      </c>
    </row>
    <row r="273" spans="1:15" x14ac:dyDescent="0.25">
      <c r="A273">
        <v>2018</v>
      </c>
      <c r="B273" t="str">
        <f t="shared" si="17"/>
        <v>17417 Northshore School District</v>
      </c>
      <c r="C273" t="str">
        <f t="shared" si="18"/>
        <v>17417</v>
      </c>
      <c r="D273">
        <v>17417</v>
      </c>
      <c r="E273" t="s">
        <v>95</v>
      </c>
      <c r="F273">
        <v>4208</v>
      </c>
      <c r="G273" t="s">
        <v>766</v>
      </c>
      <c r="H273" t="s">
        <v>14</v>
      </c>
      <c r="I273" t="s">
        <v>13</v>
      </c>
      <c r="J273" t="s">
        <v>14</v>
      </c>
      <c r="K273" t="s">
        <v>14</v>
      </c>
      <c r="L273" t="s">
        <v>13</v>
      </c>
      <c r="M273">
        <v>1150</v>
      </c>
      <c r="N273" s="4">
        <f t="shared" si="19"/>
        <v>7.3537404960897284E-3</v>
      </c>
      <c r="O273" s="5">
        <f t="shared" si="16"/>
        <v>9960.9699999999993</v>
      </c>
    </row>
    <row r="274" spans="1:15" x14ac:dyDescent="0.25">
      <c r="A274">
        <v>2018</v>
      </c>
      <c r="B274" t="str">
        <f t="shared" si="17"/>
        <v>17417 Northshore School District</v>
      </c>
      <c r="C274" t="str">
        <f t="shared" si="18"/>
        <v>17417</v>
      </c>
      <c r="D274">
        <v>17417</v>
      </c>
      <c r="E274" t="s">
        <v>95</v>
      </c>
      <c r="F274">
        <v>3492</v>
      </c>
      <c r="G274" t="s">
        <v>660</v>
      </c>
      <c r="H274" t="s">
        <v>14</v>
      </c>
      <c r="I274" t="s">
        <v>14</v>
      </c>
      <c r="J274" t="s">
        <v>14</v>
      </c>
      <c r="K274" t="s">
        <v>14</v>
      </c>
      <c r="L274" t="s">
        <v>13</v>
      </c>
      <c r="M274">
        <v>1042.5</v>
      </c>
      <c r="N274" s="4">
        <f t="shared" si="19"/>
        <v>6.6663256236291673E-3</v>
      </c>
      <c r="O274" s="5">
        <f t="shared" si="16"/>
        <v>9029.83</v>
      </c>
    </row>
    <row r="275" spans="1:15" x14ac:dyDescent="0.25">
      <c r="A275">
        <v>2018</v>
      </c>
      <c r="B275" t="str">
        <f t="shared" si="17"/>
        <v>17417 Northshore School District</v>
      </c>
      <c r="C275" t="str">
        <f t="shared" si="18"/>
        <v>17417</v>
      </c>
      <c r="D275">
        <v>17417</v>
      </c>
      <c r="E275" t="s">
        <v>95</v>
      </c>
      <c r="F275">
        <v>3106</v>
      </c>
      <c r="G275" t="s">
        <v>555</v>
      </c>
      <c r="H275" t="s">
        <v>14</v>
      </c>
      <c r="I275" t="s">
        <v>14</v>
      </c>
      <c r="J275" t="s">
        <v>14</v>
      </c>
      <c r="K275" t="s">
        <v>14</v>
      </c>
      <c r="L275" t="s">
        <v>13</v>
      </c>
      <c r="M275">
        <v>889.75</v>
      </c>
      <c r="N275" s="4">
        <f t="shared" si="19"/>
        <v>5.6895570490398568E-3</v>
      </c>
      <c r="O275" s="5">
        <f t="shared" si="16"/>
        <v>7706.76</v>
      </c>
    </row>
    <row r="276" spans="1:15" x14ac:dyDescent="0.25">
      <c r="A276">
        <v>2018</v>
      </c>
      <c r="B276" t="str">
        <f t="shared" si="17"/>
        <v>17417 Northshore School District</v>
      </c>
      <c r="C276" t="str">
        <f t="shared" si="18"/>
        <v>17417</v>
      </c>
      <c r="D276">
        <v>17417</v>
      </c>
      <c r="E276" t="s">
        <v>95</v>
      </c>
      <c r="F276">
        <v>5481</v>
      </c>
      <c r="G276" t="s">
        <v>96</v>
      </c>
      <c r="H276" t="s">
        <v>14</v>
      </c>
      <c r="I276" t="s">
        <v>13</v>
      </c>
      <c r="J276" t="s">
        <v>14</v>
      </c>
      <c r="K276" t="s">
        <v>14</v>
      </c>
      <c r="L276" t="s">
        <v>13</v>
      </c>
      <c r="M276">
        <v>793.75</v>
      </c>
      <c r="N276" s="4">
        <f t="shared" si="19"/>
        <v>5.0756795815401932E-3</v>
      </c>
      <c r="O276" s="5">
        <f t="shared" si="16"/>
        <v>6875.23</v>
      </c>
    </row>
    <row r="277" spans="1:15" x14ac:dyDescent="0.25">
      <c r="A277">
        <v>2018</v>
      </c>
      <c r="B277" t="str">
        <f t="shared" si="17"/>
        <v>17417 Northshore School District</v>
      </c>
      <c r="C277" t="str">
        <f t="shared" si="18"/>
        <v>17417</v>
      </c>
      <c r="D277">
        <v>17417</v>
      </c>
      <c r="E277" t="s">
        <v>95</v>
      </c>
      <c r="F277">
        <v>1814</v>
      </c>
      <c r="G277" t="s">
        <v>228</v>
      </c>
      <c r="H277" t="s">
        <v>13</v>
      </c>
      <c r="I277" t="s">
        <v>13</v>
      </c>
      <c r="J277" t="s">
        <v>14</v>
      </c>
      <c r="K277" t="s">
        <v>14</v>
      </c>
      <c r="L277" t="s">
        <v>13</v>
      </c>
      <c r="M277">
        <v>12.25</v>
      </c>
      <c r="N277" s="4">
        <f t="shared" si="19"/>
        <v>7.8333322675738407E-5</v>
      </c>
      <c r="O277" s="5">
        <f t="shared" si="16"/>
        <v>106.11</v>
      </c>
    </row>
    <row r="278" spans="1:15" x14ac:dyDescent="0.25">
      <c r="A278">
        <v>2018</v>
      </c>
      <c r="B278" t="str">
        <f t="shared" si="17"/>
        <v>17417 Northshore School District</v>
      </c>
      <c r="C278" t="str">
        <f t="shared" si="18"/>
        <v>17417</v>
      </c>
      <c r="D278">
        <v>17417</v>
      </c>
      <c r="E278" t="s">
        <v>95</v>
      </c>
      <c r="F278">
        <v>3811</v>
      </c>
      <c r="G278" t="s">
        <v>714</v>
      </c>
      <c r="H278" t="s">
        <v>13</v>
      </c>
      <c r="I278" t="s">
        <v>13</v>
      </c>
      <c r="J278" t="s">
        <v>13</v>
      </c>
      <c r="K278" t="s">
        <v>14</v>
      </c>
      <c r="L278" t="s">
        <v>13</v>
      </c>
      <c r="M278">
        <v>7.75</v>
      </c>
      <c r="N278" s="4">
        <f t="shared" si="19"/>
        <v>4.9557816386691647E-5</v>
      </c>
      <c r="O278" s="5">
        <f t="shared" si="16"/>
        <v>67.13</v>
      </c>
    </row>
    <row r="279" spans="1:15" x14ac:dyDescent="0.25">
      <c r="A279">
        <v>2018</v>
      </c>
      <c r="B279" t="str">
        <f t="shared" si="17"/>
        <v>17417 Northshore School District</v>
      </c>
      <c r="C279" t="str">
        <f t="shared" si="18"/>
        <v>17417</v>
      </c>
      <c r="D279">
        <v>17417</v>
      </c>
      <c r="E279" t="s">
        <v>95</v>
      </c>
      <c r="F279">
        <v>3396</v>
      </c>
      <c r="G279" t="s">
        <v>641</v>
      </c>
      <c r="H279" t="s">
        <v>13</v>
      </c>
      <c r="I279" t="s">
        <v>13</v>
      </c>
      <c r="J279" t="s">
        <v>13</v>
      </c>
      <c r="K279" t="s">
        <v>14</v>
      </c>
      <c r="L279" t="s">
        <v>13</v>
      </c>
      <c r="M279">
        <v>3.75</v>
      </c>
      <c r="N279" s="4">
        <f t="shared" si="19"/>
        <v>2.3979588574205638E-5</v>
      </c>
      <c r="O279" s="5">
        <f t="shared" si="16"/>
        <v>32.479999999999997</v>
      </c>
    </row>
    <row r="280" spans="1:15" x14ac:dyDescent="0.25">
      <c r="A280">
        <v>2018</v>
      </c>
      <c r="B280" t="str">
        <f t="shared" si="17"/>
        <v>17417 Northshore School District</v>
      </c>
      <c r="C280" t="str">
        <f t="shared" si="18"/>
        <v>17417</v>
      </c>
      <c r="D280">
        <v>17417</v>
      </c>
      <c r="E280" t="s">
        <v>95</v>
      </c>
      <c r="F280">
        <v>3287</v>
      </c>
      <c r="G280" t="s">
        <v>614</v>
      </c>
      <c r="H280" t="s">
        <v>13</v>
      </c>
      <c r="I280" t="s">
        <v>13</v>
      </c>
      <c r="J280" t="s">
        <v>14</v>
      </c>
      <c r="K280" t="s">
        <v>14</v>
      </c>
      <c r="L280" t="s">
        <v>13</v>
      </c>
      <c r="M280">
        <v>3</v>
      </c>
      <c r="N280" s="4">
        <f t="shared" si="19"/>
        <v>1.9183670859364509E-5</v>
      </c>
      <c r="O280" s="5">
        <f t="shared" si="16"/>
        <v>25.99</v>
      </c>
    </row>
    <row r="281" spans="1:15" x14ac:dyDescent="0.25">
      <c r="A281">
        <v>2018</v>
      </c>
      <c r="B281" t="str">
        <f t="shared" si="17"/>
        <v>17417 Northshore School District</v>
      </c>
      <c r="C281" t="str">
        <f t="shared" si="18"/>
        <v>17417</v>
      </c>
      <c r="D281">
        <v>17417</v>
      </c>
      <c r="E281" t="s">
        <v>95</v>
      </c>
      <c r="F281">
        <v>2493</v>
      </c>
      <c r="G281" t="s">
        <v>414</v>
      </c>
      <c r="H281" t="s">
        <v>13</v>
      </c>
      <c r="I281" t="s">
        <v>13</v>
      </c>
      <c r="J281" t="s">
        <v>13</v>
      </c>
      <c r="K281" t="s">
        <v>14</v>
      </c>
      <c r="L281" t="s">
        <v>13</v>
      </c>
      <c r="M281">
        <v>2</v>
      </c>
      <c r="N281" s="4">
        <f t="shared" si="19"/>
        <v>1.2789113906243006E-5</v>
      </c>
      <c r="O281" s="5">
        <f t="shared" si="16"/>
        <v>17.32</v>
      </c>
    </row>
    <row r="282" spans="1:15" x14ac:dyDescent="0.25">
      <c r="A282">
        <v>2018</v>
      </c>
      <c r="B282" t="str">
        <f t="shared" si="17"/>
        <v>17417 Northshore School District</v>
      </c>
      <c r="C282" t="str">
        <f t="shared" si="18"/>
        <v>17417</v>
      </c>
      <c r="D282">
        <v>17417</v>
      </c>
      <c r="E282" t="s">
        <v>95</v>
      </c>
      <c r="F282">
        <v>3105</v>
      </c>
      <c r="G282" t="s">
        <v>554</v>
      </c>
      <c r="H282" t="s">
        <v>13</v>
      </c>
      <c r="I282" t="s">
        <v>13</v>
      </c>
      <c r="J282" t="s">
        <v>13</v>
      </c>
      <c r="K282" t="s">
        <v>14</v>
      </c>
      <c r="L282" t="s">
        <v>13</v>
      </c>
      <c r="M282">
        <v>2</v>
      </c>
      <c r="N282" s="4">
        <f t="shared" si="19"/>
        <v>1.2789113906243006E-5</v>
      </c>
      <c r="O282" s="5">
        <f t="shared" si="16"/>
        <v>17.32</v>
      </c>
    </row>
    <row r="283" spans="1:15" x14ac:dyDescent="0.25">
      <c r="A283">
        <v>2018</v>
      </c>
      <c r="B283" t="str">
        <f t="shared" si="17"/>
        <v>17417 Northshore School District</v>
      </c>
      <c r="C283" t="str">
        <f t="shared" si="18"/>
        <v>17417</v>
      </c>
      <c r="D283">
        <v>17417</v>
      </c>
      <c r="E283" t="s">
        <v>95</v>
      </c>
      <c r="F283">
        <v>5331</v>
      </c>
      <c r="G283" t="s">
        <v>921</v>
      </c>
      <c r="H283" t="s">
        <v>13</v>
      </c>
      <c r="I283" t="s">
        <v>13</v>
      </c>
      <c r="J283" t="s">
        <v>13</v>
      </c>
      <c r="K283" t="s">
        <v>14</v>
      </c>
      <c r="L283" t="s">
        <v>13</v>
      </c>
      <c r="M283">
        <v>1.25</v>
      </c>
      <c r="N283" s="4">
        <f t="shared" si="19"/>
        <v>7.9931961914018793E-6</v>
      </c>
      <c r="O283" s="5">
        <f t="shared" si="16"/>
        <v>10.83</v>
      </c>
    </row>
    <row r="284" spans="1:15" x14ac:dyDescent="0.25">
      <c r="A284">
        <v>2018</v>
      </c>
      <c r="B284" t="str">
        <f t="shared" si="17"/>
        <v>17417 Northshore School District</v>
      </c>
      <c r="C284" t="str">
        <f t="shared" si="18"/>
        <v>17417</v>
      </c>
      <c r="D284">
        <v>17417</v>
      </c>
      <c r="E284" t="s">
        <v>95</v>
      </c>
      <c r="F284">
        <v>1815</v>
      </c>
      <c r="G284" t="s">
        <v>229</v>
      </c>
      <c r="H284" t="s">
        <v>13</v>
      </c>
      <c r="I284" t="s">
        <v>13</v>
      </c>
      <c r="J284" t="s">
        <v>13</v>
      </c>
      <c r="K284" t="s">
        <v>14</v>
      </c>
      <c r="L284" t="s">
        <v>13</v>
      </c>
      <c r="M284">
        <v>1</v>
      </c>
      <c r="N284" s="4">
        <f t="shared" si="19"/>
        <v>6.3945569531215032E-6</v>
      </c>
      <c r="O284" s="5">
        <f t="shared" si="16"/>
        <v>8.66</v>
      </c>
    </row>
    <row r="285" spans="1:15" x14ac:dyDescent="0.25">
      <c r="A285">
        <v>2018</v>
      </c>
      <c r="B285" t="str">
        <f t="shared" si="17"/>
        <v>17417 Northshore School District</v>
      </c>
      <c r="C285" t="str">
        <f t="shared" si="18"/>
        <v>17417</v>
      </c>
      <c r="D285">
        <v>17417</v>
      </c>
      <c r="E285" t="s">
        <v>95</v>
      </c>
      <c r="F285">
        <v>3345</v>
      </c>
      <c r="G285" t="s">
        <v>631</v>
      </c>
      <c r="H285" t="s">
        <v>13</v>
      </c>
      <c r="I285" t="s">
        <v>14</v>
      </c>
      <c r="J285" t="s">
        <v>13</v>
      </c>
      <c r="K285" t="s">
        <v>14</v>
      </c>
      <c r="L285" t="s">
        <v>13</v>
      </c>
      <c r="M285">
        <v>1</v>
      </c>
      <c r="N285" s="4">
        <f t="shared" si="19"/>
        <v>6.3945569531215032E-6</v>
      </c>
      <c r="O285" s="5">
        <f t="shared" si="16"/>
        <v>8.66</v>
      </c>
    </row>
    <row r="286" spans="1:15" x14ac:dyDescent="0.25">
      <c r="A286">
        <v>2018</v>
      </c>
      <c r="B286" t="str">
        <f t="shared" si="17"/>
        <v>17417 Northshore School District</v>
      </c>
      <c r="C286" t="str">
        <f t="shared" si="18"/>
        <v>17417</v>
      </c>
      <c r="D286">
        <v>17417</v>
      </c>
      <c r="E286" t="s">
        <v>95</v>
      </c>
      <c r="F286">
        <v>4306</v>
      </c>
      <c r="G286" t="s">
        <v>786</v>
      </c>
      <c r="H286" t="s">
        <v>13</v>
      </c>
      <c r="I286" t="s">
        <v>13</v>
      </c>
      <c r="J286" t="s">
        <v>14</v>
      </c>
      <c r="K286" t="s">
        <v>14</v>
      </c>
      <c r="L286" t="s">
        <v>13</v>
      </c>
      <c r="M286">
        <v>1</v>
      </c>
      <c r="N286" s="4">
        <f t="shared" si="19"/>
        <v>6.3945569531215032E-6</v>
      </c>
      <c r="O286" s="5">
        <f t="shared" si="16"/>
        <v>8.66</v>
      </c>
    </row>
    <row r="287" spans="1:15" x14ac:dyDescent="0.25">
      <c r="A287">
        <v>2018</v>
      </c>
      <c r="B287" t="str">
        <f t="shared" si="17"/>
        <v>17417 Northshore School District</v>
      </c>
      <c r="C287" t="str">
        <f t="shared" si="18"/>
        <v>17417</v>
      </c>
      <c r="D287">
        <v>17417</v>
      </c>
      <c r="E287" t="s">
        <v>95</v>
      </c>
      <c r="F287">
        <v>4379</v>
      </c>
      <c r="G287" t="s">
        <v>792</v>
      </c>
      <c r="H287" t="s">
        <v>14</v>
      </c>
      <c r="I287" t="s">
        <v>13</v>
      </c>
      <c r="J287" t="s">
        <v>13</v>
      </c>
      <c r="K287" t="s">
        <v>14</v>
      </c>
      <c r="L287" t="s">
        <v>13</v>
      </c>
      <c r="M287">
        <v>1</v>
      </c>
      <c r="N287" s="4">
        <f t="shared" si="19"/>
        <v>6.3945569531215032E-6</v>
      </c>
      <c r="O287" s="5">
        <f t="shared" ref="O287:O350" si="20">ROUND(N287*$O$676,2)</f>
        <v>8.66</v>
      </c>
    </row>
    <row r="288" spans="1:15" x14ac:dyDescent="0.25">
      <c r="A288">
        <v>2018</v>
      </c>
      <c r="B288" t="str">
        <f t="shared" si="17"/>
        <v>17902 Summit Public School: Sierra</v>
      </c>
      <c r="C288" t="str">
        <f t="shared" si="18"/>
        <v>17902</v>
      </c>
      <c r="D288">
        <v>17902</v>
      </c>
      <c r="E288" t="s">
        <v>49</v>
      </c>
      <c r="F288">
        <v>5375</v>
      </c>
      <c r="G288" t="s">
        <v>49</v>
      </c>
      <c r="H288" t="s">
        <v>14</v>
      </c>
      <c r="I288" t="s">
        <v>13</v>
      </c>
      <c r="J288" t="s">
        <v>13</v>
      </c>
      <c r="K288" t="s">
        <v>14</v>
      </c>
      <c r="L288" t="s">
        <v>13</v>
      </c>
      <c r="M288">
        <v>103</v>
      </c>
      <c r="N288" s="4">
        <f t="shared" si="19"/>
        <v>6.586393661715148E-4</v>
      </c>
      <c r="O288" s="5">
        <f t="shared" si="20"/>
        <v>892.16</v>
      </c>
    </row>
    <row r="289" spans="1:15" x14ac:dyDescent="0.25">
      <c r="A289">
        <v>2018</v>
      </c>
      <c r="B289" t="str">
        <f t="shared" si="17"/>
        <v>17903 Muckleshoot Indian Tribe</v>
      </c>
      <c r="C289" t="str">
        <f t="shared" si="18"/>
        <v>17903</v>
      </c>
      <c r="D289">
        <v>17903</v>
      </c>
      <c r="E289" t="s">
        <v>277</v>
      </c>
      <c r="F289">
        <v>1986</v>
      </c>
      <c r="G289" t="s">
        <v>278</v>
      </c>
      <c r="H289" t="s">
        <v>13</v>
      </c>
      <c r="I289" t="s">
        <v>13</v>
      </c>
      <c r="J289" t="s">
        <v>13</v>
      </c>
      <c r="K289" t="s">
        <v>14</v>
      </c>
      <c r="L289" t="s">
        <v>13</v>
      </c>
      <c r="M289">
        <v>1.25</v>
      </c>
      <c r="N289" s="4">
        <f t="shared" si="19"/>
        <v>7.9931961914018793E-6</v>
      </c>
      <c r="O289" s="5">
        <f t="shared" si="20"/>
        <v>10.83</v>
      </c>
    </row>
    <row r="290" spans="1:15" x14ac:dyDescent="0.25">
      <c r="A290">
        <v>2018</v>
      </c>
      <c r="B290" t="str">
        <f t="shared" si="17"/>
        <v>17905 Summit Public School: Atlas</v>
      </c>
      <c r="C290" t="str">
        <f t="shared" si="18"/>
        <v>17905</v>
      </c>
      <c r="D290">
        <v>17905</v>
      </c>
      <c r="E290" t="s">
        <v>90</v>
      </c>
      <c r="F290">
        <v>5469</v>
      </c>
      <c r="G290" t="s">
        <v>90</v>
      </c>
      <c r="H290" t="s">
        <v>13</v>
      </c>
      <c r="I290" t="s">
        <v>13</v>
      </c>
      <c r="J290" t="s">
        <v>13</v>
      </c>
      <c r="K290" t="s">
        <v>14</v>
      </c>
      <c r="L290" t="s">
        <v>13</v>
      </c>
      <c r="M290">
        <v>5.25</v>
      </c>
      <c r="N290" s="4">
        <f t="shared" si="19"/>
        <v>3.3571424003887889E-5</v>
      </c>
      <c r="O290" s="5">
        <f t="shared" si="20"/>
        <v>45.47</v>
      </c>
    </row>
    <row r="291" spans="1:15" x14ac:dyDescent="0.25">
      <c r="A291">
        <v>2018</v>
      </c>
      <c r="B291" t="str">
        <f t="shared" si="17"/>
        <v>17906 Excel Public Charter School</v>
      </c>
      <c r="C291" t="str">
        <f t="shared" si="18"/>
        <v>17906</v>
      </c>
      <c r="D291">
        <v>17906</v>
      </c>
      <c r="E291" t="s">
        <v>51</v>
      </c>
      <c r="F291">
        <v>5377</v>
      </c>
      <c r="G291" t="s">
        <v>51</v>
      </c>
      <c r="H291" t="s">
        <v>14</v>
      </c>
      <c r="I291" t="s">
        <v>13</v>
      </c>
      <c r="J291" t="s">
        <v>13</v>
      </c>
      <c r="K291" t="s">
        <v>14</v>
      </c>
      <c r="L291" t="s">
        <v>13</v>
      </c>
      <c r="M291">
        <v>3</v>
      </c>
      <c r="N291" s="4">
        <f t="shared" si="19"/>
        <v>1.9183670859364509E-5</v>
      </c>
      <c r="O291" s="5">
        <f t="shared" si="20"/>
        <v>25.99</v>
      </c>
    </row>
    <row r="292" spans="1:15" x14ac:dyDescent="0.25">
      <c r="A292">
        <v>2018</v>
      </c>
      <c r="B292" t="str">
        <f t="shared" si="17"/>
        <v>17937 Lake Washington Institute Of Technology</v>
      </c>
      <c r="C292" t="str">
        <f t="shared" si="18"/>
        <v>17937</v>
      </c>
      <c r="D292">
        <v>17937</v>
      </c>
      <c r="E292" t="s">
        <v>112</v>
      </c>
      <c r="F292">
        <v>5306</v>
      </c>
      <c r="G292" t="s">
        <v>908</v>
      </c>
      <c r="H292" t="s">
        <v>14</v>
      </c>
      <c r="I292" t="s">
        <v>13</v>
      </c>
      <c r="J292" t="s">
        <v>13</v>
      </c>
      <c r="K292" t="s">
        <v>14</v>
      </c>
      <c r="L292" t="s">
        <v>13</v>
      </c>
      <c r="M292">
        <v>4</v>
      </c>
      <c r="N292" s="4">
        <f t="shared" si="19"/>
        <v>2.5578227812486013E-5</v>
      </c>
      <c r="O292" s="5">
        <f t="shared" si="20"/>
        <v>34.65</v>
      </c>
    </row>
    <row r="293" spans="1:15" x14ac:dyDescent="0.25">
      <c r="A293">
        <v>2018</v>
      </c>
      <c r="B293" t="str">
        <f t="shared" si="17"/>
        <v>17937 Lake Washington Institute Of Technology</v>
      </c>
      <c r="C293" t="str">
        <f t="shared" si="18"/>
        <v>17937</v>
      </c>
      <c r="D293">
        <v>17937</v>
      </c>
      <c r="E293" t="s">
        <v>112</v>
      </c>
      <c r="F293">
        <v>5953</v>
      </c>
      <c r="G293" t="s">
        <v>113</v>
      </c>
      <c r="H293" t="s">
        <v>13</v>
      </c>
      <c r="I293" t="s">
        <v>13</v>
      </c>
      <c r="J293" t="s">
        <v>14</v>
      </c>
      <c r="K293" t="s">
        <v>14</v>
      </c>
      <c r="L293" t="s">
        <v>13</v>
      </c>
      <c r="M293">
        <v>3</v>
      </c>
      <c r="N293" s="4">
        <f t="shared" si="19"/>
        <v>1.9183670859364509E-5</v>
      </c>
      <c r="O293" s="5">
        <f t="shared" si="20"/>
        <v>25.99</v>
      </c>
    </row>
    <row r="294" spans="1:15" x14ac:dyDescent="0.25">
      <c r="A294">
        <v>2018</v>
      </c>
      <c r="B294" t="str">
        <f t="shared" si="17"/>
        <v>18100 Bremerton School District</v>
      </c>
      <c r="C294" t="str">
        <f t="shared" si="18"/>
        <v>18100</v>
      </c>
      <c r="D294">
        <v>18100</v>
      </c>
      <c r="E294" t="s">
        <v>52</v>
      </c>
      <c r="F294">
        <v>3109</v>
      </c>
      <c r="G294" t="s">
        <v>556</v>
      </c>
      <c r="H294" t="s">
        <v>14</v>
      </c>
      <c r="I294" t="s">
        <v>13</v>
      </c>
      <c r="J294" t="s">
        <v>13</v>
      </c>
      <c r="K294" t="s">
        <v>14</v>
      </c>
      <c r="L294" t="s">
        <v>13</v>
      </c>
      <c r="M294">
        <v>598.5</v>
      </c>
      <c r="N294" s="4">
        <f t="shared" si="19"/>
        <v>3.8271423364432196E-3</v>
      </c>
      <c r="O294" s="5">
        <f t="shared" si="20"/>
        <v>5184.03</v>
      </c>
    </row>
    <row r="295" spans="1:15" x14ac:dyDescent="0.25">
      <c r="A295">
        <v>2018</v>
      </c>
      <c r="B295" t="str">
        <f t="shared" si="17"/>
        <v>18100 Bremerton School District</v>
      </c>
      <c r="C295" t="str">
        <f t="shared" si="18"/>
        <v>18100</v>
      </c>
      <c r="D295">
        <v>18100</v>
      </c>
      <c r="E295" t="s">
        <v>52</v>
      </c>
      <c r="F295">
        <v>4038</v>
      </c>
      <c r="G295" t="s">
        <v>740</v>
      </c>
      <c r="H295" t="s">
        <v>14</v>
      </c>
      <c r="I295" t="s">
        <v>13</v>
      </c>
      <c r="J295" t="s">
        <v>13</v>
      </c>
      <c r="K295" t="s">
        <v>14</v>
      </c>
      <c r="L295" t="s">
        <v>13</v>
      </c>
      <c r="M295">
        <v>349.5</v>
      </c>
      <c r="N295" s="4">
        <f t="shared" si="19"/>
        <v>2.2348976551159654E-3</v>
      </c>
      <c r="O295" s="5">
        <f t="shared" si="20"/>
        <v>3027.27</v>
      </c>
    </row>
    <row r="296" spans="1:15" x14ac:dyDescent="0.25">
      <c r="A296">
        <v>2018</v>
      </c>
      <c r="B296" t="str">
        <f t="shared" si="17"/>
        <v>18100 Bremerton School District</v>
      </c>
      <c r="C296" t="str">
        <f t="shared" si="18"/>
        <v>18100</v>
      </c>
      <c r="D296">
        <v>18100</v>
      </c>
      <c r="E296" t="s">
        <v>52</v>
      </c>
      <c r="F296">
        <v>1737</v>
      </c>
      <c r="G296" t="s">
        <v>194</v>
      </c>
      <c r="H296" t="s">
        <v>13</v>
      </c>
      <c r="I296" t="s">
        <v>13</v>
      </c>
      <c r="J296" t="s">
        <v>13</v>
      </c>
      <c r="K296" t="s">
        <v>14</v>
      </c>
      <c r="L296" t="s">
        <v>13</v>
      </c>
      <c r="M296">
        <v>15</v>
      </c>
      <c r="N296" s="4">
        <f t="shared" si="19"/>
        <v>9.5918354296822551E-5</v>
      </c>
      <c r="O296" s="5">
        <f t="shared" si="20"/>
        <v>129.93</v>
      </c>
    </row>
    <row r="297" spans="1:15" x14ac:dyDescent="0.25">
      <c r="A297">
        <v>2018</v>
      </c>
      <c r="B297" t="str">
        <f t="shared" si="17"/>
        <v>18100 Bremerton School District</v>
      </c>
      <c r="C297" t="str">
        <f t="shared" si="18"/>
        <v>18100</v>
      </c>
      <c r="D297">
        <v>18100</v>
      </c>
      <c r="E297" t="s">
        <v>52</v>
      </c>
      <c r="F297">
        <v>5395</v>
      </c>
      <c r="G297" t="s">
        <v>53</v>
      </c>
      <c r="H297" t="s">
        <v>14</v>
      </c>
      <c r="I297" t="s">
        <v>13</v>
      </c>
      <c r="J297" t="s">
        <v>13</v>
      </c>
      <c r="K297" t="s">
        <v>14</v>
      </c>
      <c r="L297" t="s">
        <v>13</v>
      </c>
      <c r="M297">
        <v>8.5</v>
      </c>
      <c r="N297" s="4">
        <f t="shared" si="19"/>
        <v>5.4353734101532776E-5</v>
      </c>
      <c r="O297" s="5">
        <f t="shared" si="20"/>
        <v>73.62</v>
      </c>
    </row>
    <row r="298" spans="1:15" x14ac:dyDescent="0.25">
      <c r="A298">
        <v>2018</v>
      </c>
      <c r="B298" t="str">
        <f t="shared" si="17"/>
        <v>18303 Bainbridge Island School District</v>
      </c>
      <c r="C298" t="str">
        <f t="shared" si="18"/>
        <v>18303</v>
      </c>
      <c r="D298">
        <v>18303</v>
      </c>
      <c r="E298" t="s">
        <v>264</v>
      </c>
      <c r="F298">
        <v>2395</v>
      </c>
      <c r="G298" t="s">
        <v>371</v>
      </c>
      <c r="H298" t="s">
        <v>14</v>
      </c>
      <c r="I298" t="s">
        <v>13</v>
      </c>
      <c r="J298" t="s">
        <v>13</v>
      </c>
      <c r="K298" t="s">
        <v>14</v>
      </c>
      <c r="L298" t="s">
        <v>13</v>
      </c>
      <c r="M298">
        <v>709.25</v>
      </c>
      <c r="N298" s="4">
        <f t="shared" si="19"/>
        <v>4.5353395190014262E-3</v>
      </c>
      <c r="O298" s="5">
        <f t="shared" si="20"/>
        <v>6143.32</v>
      </c>
    </row>
    <row r="299" spans="1:15" x14ac:dyDescent="0.25">
      <c r="A299">
        <v>2018</v>
      </c>
      <c r="B299" t="str">
        <f t="shared" si="17"/>
        <v>18303 Bainbridge Island School District</v>
      </c>
      <c r="C299" t="str">
        <f t="shared" si="18"/>
        <v>18303</v>
      </c>
      <c r="D299">
        <v>18303</v>
      </c>
      <c r="E299" t="s">
        <v>264</v>
      </c>
      <c r="F299">
        <v>1935</v>
      </c>
      <c r="G299" t="s">
        <v>265</v>
      </c>
      <c r="H299" t="s">
        <v>14</v>
      </c>
      <c r="I299" t="s">
        <v>13</v>
      </c>
      <c r="J299" t="s">
        <v>13</v>
      </c>
      <c r="K299" t="s">
        <v>14</v>
      </c>
      <c r="L299" t="s">
        <v>13</v>
      </c>
      <c r="M299">
        <v>54</v>
      </c>
      <c r="N299" s="4">
        <f t="shared" si="19"/>
        <v>3.4530607546856117E-4</v>
      </c>
      <c r="O299" s="5">
        <f t="shared" si="20"/>
        <v>467.73</v>
      </c>
    </row>
    <row r="300" spans="1:15" x14ac:dyDescent="0.25">
      <c r="A300">
        <v>2018</v>
      </c>
      <c r="B300" t="str">
        <f t="shared" si="17"/>
        <v>18303 Bainbridge Island School District</v>
      </c>
      <c r="C300" t="str">
        <f t="shared" si="18"/>
        <v>18303</v>
      </c>
      <c r="D300">
        <v>18303</v>
      </c>
      <c r="E300" t="s">
        <v>264</v>
      </c>
      <c r="F300">
        <v>1939</v>
      </c>
      <c r="G300" t="s">
        <v>267</v>
      </c>
      <c r="H300" t="s">
        <v>13</v>
      </c>
      <c r="I300" t="s">
        <v>13</v>
      </c>
      <c r="J300" t="s">
        <v>13</v>
      </c>
      <c r="K300" t="s">
        <v>14</v>
      </c>
      <c r="L300" t="s">
        <v>13</v>
      </c>
      <c r="M300">
        <v>1</v>
      </c>
      <c r="N300" s="4">
        <f t="shared" si="19"/>
        <v>6.3945569531215032E-6</v>
      </c>
      <c r="O300" s="5">
        <f t="shared" si="20"/>
        <v>8.66</v>
      </c>
    </row>
    <row r="301" spans="1:15" x14ac:dyDescent="0.25">
      <c r="A301">
        <v>2018</v>
      </c>
      <c r="B301" t="str">
        <f t="shared" si="17"/>
        <v>18400 North Kitsap School District</v>
      </c>
      <c r="C301" t="str">
        <f t="shared" si="18"/>
        <v>18400</v>
      </c>
      <c r="D301">
        <v>18400</v>
      </c>
      <c r="E301" t="s">
        <v>168</v>
      </c>
      <c r="F301">
        <v>3236</v>
      </c>
      <c r="G301" t="s">
        <v>596</v>
      </c>
      <c r="H301" t="s">
        <v>14</v>
      </c>
      <c r="I301" t="s">
        <v>13</v>
      </c>
      <c r="J301" t="s">
        <v>13</v>
      </c>
      <c r="K301" t="s">
        <v>14</v>
      </c>
      <c r="L301" t="s">
        <v>13</v>
      </c>
      <c r="M301">
        <v>424.75</v>
      </c>
      <c r="N301" s="4">
        <f t="shared" si="19"/>
        <v>2.7160880658383584E-3</v>
      </c>
      <c r="O301" s="5">
        <f t="shared" si="20"/>
        <v>3679.06</v>
      </c>
    </row>
    <row r="302" spans="1:15" x14ac:dyDescent="0.25">
      <c r="A302">
        <v>2018</v>
      </c>
      <c r="B302" t="str">
        <f t="shared" si="17"/>
        <v>18400 North Kitsap School District</v>
      </c>
      <c r="C302" t="str">
        <f t="shared" si="18"/>
        <v>18400</v>
      </c>
      <c r="D302">
        <v>18400</v>
      </c>
      <c r="E302" t="s">
        <v>168</v>
      </c>
      <c r="F302">
        <v>5085</v>
      </c>
      <c r="G302" t="s">
        <v>841</v>
      </c>
      <c r="H302" t="s">
        <v>14</v>
      </c>
      <c r="I302" t="s">
        <v>13</v>
      </c>
      <c r="J302" t="s">
        <v>13</v>
      </c>
      <c r="K302" t="s">
        <v>14</v>
      </c>
      <c r="L302" t="s">
        <v>13</v>
      </c>
      <c r="M302">
        <v>260</v>
      </c>
      <c r="N302" s="4">
        <f t="shared" si="19"/>
        <v>1.6625848078115908E-3</v>
      </c>
      <c r="O302" s="5">
        <f t="shared" si="20"/>
        <v>2252.04</v>
      </c>
    </row>
    <row r="303" spans="1:15" x14ac:dyDescent="0.25">
      <c r="A303">
        <v>2018</v>
      </c>
      <c r="B303" t="str">
        <f t="shared" si="17"/>
        <v>18400 North Kitsap School District</v>
      </c>
      <c r="C303" t="str">
        <f t="shared" si="18"/>
        <v>18400</v>
      </c>
      <c r="D303">
        <v>18400</v>
      </c>
      <c r="E303" t="s">
        <v>168</v>
      </c>
      <c r="F303">
        <v>1733</v>
      </c>
      <c r="G303" t="s">
        <v>191</v>
      </c>
      <c r="H303" t="s">
        <v>14</v>
      </c>
      <c r="I303" t="s">
        <v>13</v>
      </c>
      <c r="J303" t="s">
        <v>13</v>
      </c>
      <c r="K303" t="s">
        <v>14</v>
      </c>
      <c r="L303" t="s">
        <v>13</v>
      </c>
      <c r="M303">
        <v>7.25</v>
      </c>
      <c r="N303" s="4">
        <f t="shared" si="19"/>
        <v>4.6360537910130897E-5</v>
      </c>
      <c r="O303" s="5">
        <f t="shared" si="20"/>
        <v>62.8</v>
      </c>
    </row>
    <row r="304" spans="1:15" x14ac:dyDescent="0.25">
      <c r="A304">
        <v>2018</v>
      </c>
      <c r="B304" t="str">
        <f t="shared" si="17"/>
        <v>18400 North Kitsap School District</v>
      </c>
      <c r="C304" t="str">
        <f t="shared" si="18"/>
        <v>18400</v>
      </c>
      <c r="D304">
        <v>18400</v>
      </c>
      <c r="E304" t="s">
        <v>168</v>
      </c>
      <c r="F304">
        <v>1677</v>
      </c>
      <c r="G304" t="s">
        <v>169</v>
      </c>
      <c r="H304" t="s">
        <v>13</v>
      </c>
      <c r="I304" t="s">
        <v>13</v>
      </c>
      <c r="J304" t="s">
        <v>13</v>
      </c>
      <c r="K304" t="s">
        <v>14</v>
      </c>
      <c r="L304" t="s">
        <v>13</v>
      </c>
      <c r="M304">
        <v>1</v>
      </c>
      <c r="N304" s="4">
        <f t="shared" si="19"/>
        <v>6.3945569531215032E-6</v>
      </c>
      <c r="O304" s="5">
        <f t="shared" si="20"/>
        <v>8.66</v>
      </c>
    </row>
    <row r="305" spans="1:15" x14ac:dyDescent="0.25">
      <c r="A305">
        <v>2018</v>
      </c>
      <c r="B305" t="str">
        <f t="shared" si="17"/>
        <v>18401 Central Kitsap School District</v>
      </c>
      <c r="C305" t="str">
        <f t="shared" si="18"/>
        <v>18401</v>
      </c>
      <c r="D305">
        <v>18401</v>
      </c>
      <c r="E305" t="s">
        <v>91</v>
      </c>
      <c r="F305">
        <v>2615</v>
      </c>
      <c r="G305" t="s">
        <v>449</v>
      </c>
      <c r="H305" t="s">
        <v>14</v>
      </c>
      <c r="I305" t="s">
        <v>13</v>
      </c>
      <c r="J305" t="s">
        <v>13</v>
      </c>
      <c r="K305" t="s">
        <v>14</v>
      </c>
      <c r="L305" t="s">
        <v>13</v>
      </c>
      <c r="M305">
        <v>715.5</v>
      </c>
      <c r="N305" s="4">
        <f t="shared" si="19"/>
        <v>4.5753054999584358E-3</v>
      </c>
      <c r="O305" s="5">
        <f t="shared" si="20"/>
        <v>6197.45</v>
      </c>
    </row>
    <row r="306" spans="1:15" x14ac:dyDescent="0.25">
      <c r="A306">
        <v>2018</v>
      </c>
      <c r="B306" t="str">
        <f t="shared" si="17"/>
        <v>18401 Central Kitsap School District</v>
      </c>
      <c r="C306" t="str">
        <f t="shared" si="18"/>
        <v>18401</v>
      </c>
      <c r="D306">
        <v>18401</v>
      </c>
      <c r="E306" t="s">
        <v>91</v>
      </c>
      <c r="F306">
        <v>4100</v>
      </c>
      <c r="G306" t="s">
        <v>746</v>
      </c>
      <c r="H306" t="s">
        <v>14</v>
      </c>
      <c r="I306" t="s">
        <v>13</v>
      </c>
      <c r="J306" t="s">
        <v>13</v>
      </c>
      <c r="K306" t="s">
        <v>14</v>
      </c>
      <c r="L306" t="s">
        <v>13</v>
      </c>
      <c r="M306">
        <v>695.5</v>
      </c>
      <c r="N306" s="4">
        <f t="shared" si="19"/>
        <v>4.4474143608960051E-3</v>
      </c>
      <c r="O306" s="5">
        <f t="shared" si="20"/>
        <v>6024.22</v>
      </c>
    </row>
    <row r="307" spans="1:15" x14ac:dyDescent="0.25">
      <c r="A307">
        <v>2018</v>
      </c>
      <c r="B307" t="str">
        <f t="shared" si="17"/>
        <v>18401 Central Kitsap School District</v>
      </c>
      <c r="C307" t="str">
        <f t="shared" si="18"/>
        <v>18401</v>
      </c>
      <c r="D307">
        <v>18401</v>
      </c>
      <c r="E307" t="s">
        <v>91</v>
      </c>
      <c r="F307">
        <v>4509</v>
      </c>
      <c r="G307" t="s">
        <v>812</v>
      </c>
      <c r="H307" t="s">
        <v>14</v>
      </c>
      <c r="I307" t="s">
        <v>13</v>
      </c>
      <c r="J307" t="s">
        <v>13</v>
      </c>
      <c r="K307" t="s">
        <v>14</v>
      </c>
      <c r="L307" t="s">
        <v>13</v>
      </c>
      <c r="M307">
        <v>358.5</v>
      </c>
      <c r="N307" s="4">
        <f t="shared" si="19"/>
        <v>2.2924486676940588E-3</v>
      </c>
      <c r="O307" s="5">
        <f t="shared" si="20"/>
        <v>3105.22</v>
      </c>
    </row>
    <row r="308" spans="1:15" x14ac:dyDescent="0.25">
      <c r="A308">
        <v>2018</v>
      </c>
      <c r="B308" t="str">
        <f t="shared" si="17"/>
        <v>18401 Central Kitsap School District</v>
      </c>
      <c r="C308" t="str">
        <f t="shared" si="18"/>
        <v>18401</v>
      </c>
      <c r="D308">
        <v>18401</v>
      </c>
      <c r="E308" t="s">
        <v>91</v>
      </c>
      <c r="F308">
        <v>5472</v>
      </c>
      <c r="G308" t="s">
        <v>92</v>
      </c>
      <c r="H308" t="s">
        <v>13</v>
      </c>
      <c r="I308" t="s">
        <v>13</v>
      </c>
      <c r="J308" t="s">
        <v>13</v>
      </c>
      <c r="K308" t="s">
        <v>14</v>
      </c>
      <c r="L308" t="s">
        <v>13</v>
      </c>
      <c r="M308">
        <v>89.75</v>
      </c>
      <c r="N308" s="4">
        <f t="shared" si="19"/>
        <v>5.7391148654265488E-4</v>
      </c>
      <c r="O308" s="5">
        <f t="shared" si="20"/>
        <v>777.39</v>
      </c>
    </row>
    <row r="309" spans="1:15" x14ac:dyDescent="0.25">
      <c r="A309">
        <v>2018</v>
      </c>
      <c r="B309" t="str">
        <f t="shared" si="17"/>
        <v>18402 South Kitsap School District</v>
      </c>
      <c r="C309" t="str">
        <f t="shared" si="18"/>
        <v>18402</v>
      </c>
      <c r="D309">
        <v>18402</v>
      </c>
      <c r="E309" t="s">
        <v>185</v>
      </c>
      <c r="F309">
        <v>2272</v>
      </c>
      <c r="G309" t="s">
        <v>330</v>
      </c>
      <c r="H309" t="s">
        <v>14</v>
      </c>
      <c r="I309" t="s">
        <v>14</v>
      </c>
      <c r="J309" t="s">
        <v>13</v>
      </c>
      <c r="K309" t="s">
        <v>14</v>
      </c>
      <c r="L309" t="s">
        <v>13</v>
      </c>
      <c r="M309">
        <v>1016.25</v>
      </c>
      <c r="N309" s="4">
        <f t="shared" si="19"/>
        <v>6.4984685036097271E-3</v>
      </c>
      <c r="O309" s="5">
        <f t="shared" si="20"/>
        <v>8802.4599999999991</v>
      </c>
    </row>
    <row r="310" spans="1:15" x14ac:dyDescent="0.25">
      <c r="A310">
        <v>2018</v>
      </c>
      <c r="B310" t="str">
        <f t="shared" si="17"/>
        <v>18402 South Kitsap School District</v>
      </c>
      <c r="C310" t="str">
        <f t="shared" si="18"/>
        <v>18402</v>
      </c>
      <c r="D310">
        <v>18402</v>
      </c>
      <c r="E310" t="s">
        <v>185</v>
      </c>
      <c r="F310">
        <v>3899</v>
      </c>
      <c r="G310" t="s">
        <v>725</v>
      </c>
      <c r="H310" t="s">
        <v>13</v>
      </c>
      <c r="I310" t="s">
        <v>13</v>
      </c>
      <c r="J310" t="s">
        <v>13</v>
      </c>
      <c r="K310" t="s">
        <v>14</v>
      </c>
      <c r="L310" t="s">
        <v>13</v>
      </c>
      <c r="M310">
        <v>26.75</v>
      </c>
      <c r="N310" s="4">
        <f t="shared" si="19"/>
        <v>1.7105439849600021E-4</v>
      </c>
      <c r="O310" s="5">
        <f t="shared" si="20"/>
        <v>231.7</v>
      </c>
    </row>
    <row r="311" spans="1:15" x14ac:dyDescent="0.25">
      <c r="A311">
        <v>2018</v>
      </c>
      <c r="B311" t="str">
        <f t="shared" si="17"/>
        <v>18402 South Kitsap School District</v>
      </c>
      <c r="C311" t="str">
        <f t="shared" si="18"/>
        <v>18402</v>
      </c>
      <c r="D311">
        <v>18402</v>
      </c>
      <c r="E311" t="s">
        <v>185</v>
      </c>
      <c r="F311">
        <v>1718</v>
      </c>
      <c r="G311" t="s">
        <v>186</v>
      </c>
      <c r="H311" t="s">
        <v>14</v>
      </c>
      <c r="I311" t="s">
        <v>13</v>
      </c>
      <c r="J311" t="s">
        <v>13</v>
      </c>
      <c r="K311" t="s">
        <v>14</v>
      </c>
      <c r="L311" t="s">
        <v>13</v>
      </c>
      <c r="M311">
        <v>22.5</v>
      </c>
      <c r="N311" s="4">
        <f t="shared" si="19"/>
        <v>1.4387753144523381E-4</v>
      </c>
      <c r="O311" s="5">
        <f t="shared" si="20"/>
        <v>194.89</v>
      </c>
    </row>
    <row r="312" spans="1:15" x14ac:dyDescent="0.25">
      <c r="A312">
        <v>2018</v>
      </c>
      <c r="B312" t="str">
        <f t="shared" si="17"/>
        <v>18801 Esd 114 Acting As A School District</v>
      </c>
      <c r="C312" t="str">
        <f t="shared" si="18"/>
        <v>18801</v>
      </c>
      <c r="D312">
        <v>18801</v>
      </c>
      <c r="E312" t="s">
        <v>569</v>
      </c>
      <c r="F312">
        <v>3481</v>
      </c>
      <c r="G312" t="s">
        <v>658</v>
      </c>
      <c r="H312" t="s">
        <v>14</v>
      </c>
      <c r="I312" t="s">
        <v>13</v>
      </c>
      <c r="J312" t="s">
        <v>13</v>
      </c>
      <c r="K312" t="s">
        <v>14</v>
      </c>
      <c r="L312" t="s">
        <v>13</v>
      </c>
      <c r="M312">
        <v>19.25</v>
      </c>
      <c r="N312" s="4">
        <f t="shared" si="19"/>
        <v>1.2309522134758893E-4</v>
      </c>
      <c r="O312" s="5">
        <f t="shared" si="20"/>
        <v>166.74</v>
      </c>
    </row>
    <row r="313" spans="1:15" x14ac:dyDescent="0.25">
      <c r="A313">
        <v>2018</v>
      </c>
      <c r="B313" t="str">
        <f t="shared" si="17"/>
        <v>18801 Esd 114 Acting As A School District</v>
      </c>
      <c r="C313" t="str">
        <f t="shared" si="18"/>
        <v>18801</v>
      </c>
      <c r="D313">
        <v>18801</v>
      </c>
      <c r="E313" t="s">
        <v>569</v>
      </c>
      <c r="F313">
        <v>3143</v>
      </c>
      <c r="G313" t="s">
        <v>570</v>
      </c>
      <c r="H313" t="s">
        <v>14</v>
      </c>
      <c r="I313" t="s">
        <v>13</v>
      </c>
      <c r="J313" t="s">
        <v>13</v>
      </c>
      <c r="K313" t="s">
        <v>14</v>
      </c>
      <c r="L313" t="s">
        <v>13</v>
      </c>
      <c r="M313">
        <v>10.5</v>
      </c>
      <c r="N313" s="4">
        <f t="shared" si="19"/>
        <v>6.7142848007775778E-5</v>
      </c>
      <c r="O313" s="5">
        <f t="shared" si="20"/>
        <v>90.95</v>
      </c>
    </row>
    <row r="314" spans="1:15" x14ac:dyDescent="0.25">
      <c r="A314">
        <v>2018</v>
      </c>
      <c r="B314" t="str">
        <f t="shared" si="17"/>
        <v>18902 Suquamish Tribal Education Department</v>
      </c>
      <c r="C314" t="str">
        <f t="shared" si="18"/>
        <v>18902</v>
      </c>
      <c r="D314">
        <v>18902</v>
      </c>
      <c r="E314" t="s">
        <v>913</v>
      </c>
      <c r="F314">
        <v>5319</v>
      </c>
      <c r="G314" t="s">
        <v>914</v>
      </c>
      <c r="H314" t="s">
        <v>13</v>
      </c>
      <c r="I314" t="s">
        <v>13</v>
      </c>
      <c r="J314" t="s">
        <v>13</v>
      </c>
      <c r="K314" t="s">
        <v>14</v>
      </c>
      <c r="L314" t="s">
        <v>13</v>
      </c>
      <c r="M314">
        <v>1</v>
      </c>
      <c r="N314" s="4">
        <f t="shared" si="19"/>
        <v>6.3945569531215032E-6</v>
      </c>
      <c r="O314" s="5">
        <f t="shared" si="20"/>
        <v>8.66</v>
      </c>
    </row>
    <row r="315" spans="1:15" x14ac:dyDescent="0.25">
      <c r="A315">
        <v>2018</v>
      </c>
      <c r="B315" t="str">
        <f t="shared" si="17"/>
        <v>19400 Thorp School District</v>
      </c>
      <c r="C315" t="str">
        <f t="shared" si="18"/>
        <v>19400</v>
      </c>
      <c r="D315">
        <v>19400</v>
      </c>
      <c r="E315" t="s">
        <v>422</v>
      </c>
      <c r="F315">
        <v>2514</v>
      </c>
      <c r="G315" t="s">
        <v>423</v>
      </c>
      <c r="H315" t="s">
        <v>13</v>
      </c>
      <c r="I315" t="s">
        <v>13</v>
      </c>
      <c r="J315" t="s">
        <v>13</v>
      </c>
      <c r="K315" t="s">
        <v>14</v>
      </c>
      <c r="L315" t="s">
        <v>13</v>
      </c>
      <c r="M315">
        <v>1.25</v>
      </c>
      <c r="N315" s="4">
        <f t="shared" si="19"/>
        <v>7.9931961914018793E-6</v>
      </c>
      <c r="O315" s="5">
        <f t="shared" si="20"/>
        <v>10.83</v>
      </c>
    </row>
    <row r="316" spans="1:15" x14ac:dyDescent="0.25">
      <c r="A316">
        <v>2018</v>
      </c>
      <c r="B316" t="str">
        <f t="shared" si="17"/>
        <v>19401 Ellensburg School District</v>
      </c>
      <c r="C316" t="str">
        <f t="shared" si="18"/>
        <v>19401</v>
      </c>
      <c r="D316">
        <v>19401</v>
      </c>
      <c r="E316" t="s">
        <v>529</v>
      </c>
      <c r="F316">
        <v>2996</v>
      </c>
      <c r="G316" t="s">
        <v>530</v>
      </c>
      <c r="H316" t="s">
        <v>14</v>
      </c>
      <c r="I316" t="s">
        <v>13</v>
      </c>
      <c r="J316" t="s">
        <v>13</v>
      </c>
      <c r="K316" t="s">
        <v>14</v>
      </c>
      <c r="L316" t="s">
        <v>13</v>
      </c>
      <c r="M316">
        <v>139.5</v>
      </c>
      <c r="N316" s="4">
        <f t="shared" si="19"/>
        <v>8.9204069496044962E-4</v>
      </c>
      <c r="O316" s="5">
        <f t="shared" si="20"/>
        <v>1208.31</v>
      </c>
    </row>
    <row r="317" spans="1:15" x14ac:dyDescent="0.25">
      <c r="A317">
        <v>2018</v>
      </c>
      <c r="B317" t="str">
        <f t="shared" si="17"/>
        <v>19401 Ellensburg School District</v>
      </c>
      <c r="C317" t="str">
        <f t="shared" si="18"/>
        <v>19401</v>
      </c>
      <c r="D317">
        <v>19401</v>
      </c>
      <c r="E317" t="s">
        <v>529</v>
      </c>
      <c r="F317">
        <v>5097</v>
      </c>
      <c r="G317" t="s">
        <v>842</v>
      </c>
      <c r="H317" t="s">
        <v>13</v>
      </c>
      <c r="I317" t="s">
        <v>13</v>
      </c>
      <c r="J317" t="s">
        <v>13</v>
      </c>
      <c r="K317" t="s">
        <v>14</v>
      </c>
      <c r="L317" t="s">
        <v>13</v>
      </c>
      <c r="M317">
        <v>2</v>
      </c>
      <c r="N317" s="4">
        <f t="shared" si="19"/>
        <v>1.2789113906243006E-5</v>
      </c>
      <c r="O317" s="5">
        <f t="shared" si="20"/>
        <v>17.32</v>
      </c>
    </row>
    <row r="318" spans="1:15" x14ac:dyDescent="0.25">
      <c r="A318">
        <v>2018</v>
      </c>
      <c r="B318" t="str">
        <f t="shared" si="17"/>
        <v>19403 Kittitas School District</v>
      </c>
      <c r="C318" t="str">
        <f t="shared" si="18"/>
        <v>19403</v>
      </c>
      <c r="D318">
        <v>19403</v>
      </c>
      <c r="E318" t="s">
        <v>475</v>
      </c>
      <c r="F318">
        <v>2766</v>
      </c>
      <c r="G318" t="s">
        <v>476</v>
      </c>
      <c r="H318" t="s">
        <v>13</v>
      </c>
      <c r="I318" t="s">
        <v>13</v>
      </c>
      <c r="J318" t="s">
        <v>13</v>
      </c>
      <c r="K318" t="s">
        <v>14</v>
      </c>
      <c r="L318" t="s">
        <v>13</v>
      </c>
      <c r="M318">
        <v>41.75</v>
      </c>
      <c r="N318" s="4">
        <f t="shared" si="19"/>
        <v>2.6697275279282274E-4</v>
      </c>
      <c r="O318" s="5">
        <f t="shared" si="20"/>
        <v>361.63</v>
      </c>
    </row>
    <row r="319" spans="1:15" x14ac:dyDescent="0.25">
      <c r="A319">
        <v>2018</v>
      </c>
      <c r="B319" t="str">
        <f t="shared" si="17"/>
        <v>19403 Kittitas School District</v>
      </c>
      <c r="C319" t="str">
        <f t="shared" si="18"/>
        <v>19403</v>
      </c>
      <c r="D319">
        <v>19403</v>
      </c>
      <c r="E319" t="s">
        <v>475</v>
      </c>
      <c r="F319">
        <v>3213</v>
      </c>
      <c r="G319" t="s">
        <v>591</v>
      </c>
      <c r="H319" t="s">
        <v>13</v>
      </c>
      <c r="I319" t="s">
        <v>13</v>
      </c>
      <c r="J319" t="s">
        <v>13</v>
      </c>
      <c r="K319" t="s">
        <v>14</v>
      </c>
      <c r="L319" t="s">
        <v>13</v>
      </c>
      <c r="M319">
        <v>1</v>
      </c>
      <c r="N319" s="4">
        <f t="shared" si="19"/>
        <v>6.3945569531215032E-6</v>
      </c>
      <c r="O319" s="5">
        <f t="shared" si="20"/>
        <v>8.66</v>
      </c>
    </row>
    <row r="320" spans="1:15" x14ac:dyDescent="0.25">
      <c r="A320">
        <v>2018</v>
      </c>
      <c r="B320" t="str">
        <f t="shared" si="17"/>
        <v>19404 Cle Elum-Roslyn School District</v>
      </c>
      <c r="C320" t="str">
        <f t="shared" si="18"/>
        <v>19404</v>
      </c>
      <c r="D320">
        <v>19404</v>
      </c>
      <c r="E320" t="s">
        <v>279</v>
      </c>
      <c r="F320">
        <v>2329</v>
      </c>
      <c r="G320" t="s">
        <v>346</v>
      </c>
      <c r="H320" t="s">
        <v>13</v>
      </c>
      <c r="I320" t="s">
        <v>13</v>
      </c>
      <c r="J320" t="s">
        <v>13</v>
      </c>
      <c r="K320" t="s">
        <v>14</v>
      </c>
      <c r="L320" t="s">
        <v>13</v>
      </c>
      <c r="M320">
        <v>66.25</v>
      </c>
      <c r="N320" s="4">
        <f t="shared" si="19"/>
        <v>4.2363939814429955E-4</v>
      </c>
      <c r="O320" s="5">
        <f t="shared" si="20"/>
        <v>573.84</v>
      </c>
    </row>
    <row r="321" spans="1:15" x14ac:dyDescent="0.25">
      <c r="A321">
        <v>2018</v>
      </c>
      <c r="B321" t="str">
        <f t="shared" si="17"/>
        <v>19404 Cle Elum-Roslyn School District</v>
      </c>
      <c r="C321" t="str">
        <f t="shared" si="18"/>
        <v>19404</v>
      </c>
      <c r="D321">
        <v>19404</v>
      </c>
      <c r="E321" t="s">
        <v>279</v>
      </c>
      <c r="F321">
        <v>1987</v>
      </c>
      <c r="G321" t="s">
        <v>280</v>
      </c>
      <c r="H321" t="s">
        <v>13</v>
      </c>
      <c r="I321" t="s">
        <v>13</v>
      </c>
      <c r="J321" t="s">
        <v>13</v>
      </c>
      <c r="K321" t="s">
        <v>14</v>
      </c>
      <c r="L321" t="s">
        <v>13</v>
      </c>
      <c r="M321">
        <v>4.75</v>
      </c>
      <c r="N321" s="4">
        <f t="shared" si="19"/>
        <v>3.0374145527327138E-5</v>
      </c>
      <c r="O321" s="5">
        <f t="shared" si="20"/>
        <v>41.14</v>
      </c>
    </row>
    <row r="322" spans="1:15" x14ac:dyDescent="0.25">
      <c r="A322">
        <v>2018</v>
      </c>
      <c r="B322" t="str">
        <f t="shared" ref="B322:B385" si="21">PROPER(CONCATENATE(C322," ",E322))</f>
        <v>19404 Cle Elum-Roslyn School District</v>
      </c>
      <c r="C322" t="str">
        <f t="shared" ref="C322:C385" si="22">TEXT(D322,"0####")</f>
        <v>19404</v>
      </c>
      <c r="D322">
        <v>19404</v>
      </c>
      <c r="E322" t="s">
        <v>279</v>
      </c>
      <c r="F322">
        <v>2570</v>
      </c>
      <c r="G322" t="s">
        <v>436</v>
      </c>
      <c r="H322" t="s">
        <v>13</v>
      </c>
      <c r="I322" t="s">
        <v>13</v>
      </c>
      <c r="J322" t="s">
        <v>13</v>
      </c>
      <c r="K322" t="s">
        <v>14</v>
      </c>
      <c r="L322" t="s">
        <v>13</v>
      </c>
      <c r="M322">
        <v>1</v>
      </c>
      <c r="N322" s="4">
        <f t="shared" ref="N322:N385" si="23">M322/$M$676</f>
        <v>6.3945569531215032E-6</v>
      </c>
      <c r="O322" s="5">
        <f t="shared" si="20"/>
        <v>8.66</v>
      </c>
    </row>
    <row r="323" spans="1:15" x14ac:dyDescent="0.25">
      <c r="A323">
        <v>2018</v>
      </c>
      <c r="B323" t="str">
        <f t="shared" si="21"/>
        <v>20404 Goldendale School District</v>
      </c>
      <c r="C323" t="str">
        <f t="shared" si="22"/>
        <v>20404</v>
      </c>
      <c r="D323">
        <v>20404</v>
      </c>
      <c r="E323" t="s">
        <v>496</v>
      </c>
      <c r="F323">
        <v>2856</v>
      </c>
      <c r="G323" t="s">
        <v>497</v>
      </c>
      <c r="H323" t="s">
        <v>14</v>
      </c>
      <c r="I323" t="s">
        <v>13</v>
      </c>
      <c r="J323" t="s">
        <v>13</v>
      </c>
      <c r="K323" t="s">
        <v>14</v>
      </c>
      <c r="L323" t="s">
        <v>13</v>
      </c>
      <c r="M323">
        <v>6.25</v>
      </c>
      <c r="N323" s="4">
        <f t="shared" si="23"/>
        <v>3.9965980957009396E-5</v>
      </c>
      <c r="O323" s="5">
        <f t="shared" si="20"/>
        <v>54.14</v>
      </c>
    </row>
    <row r="324" spans="1:15" x14ac:dyDescent="0.25">
      <c r="A324">
        <v>2018</v>
      </c>
      <c r="B324" t="str">
        <f t="shared" si="21"/>
        <v>20405 White Salmon Valley School District</v>
      </c>
      <c r="C324" t="str">
        <f t="shared" si="22"/>
        <v>20405</v>
      </c>
      <c r="D324">
        <v>20405</v>
      </c>
      <c r="E324" t="s">
        <v>347</v>
      </c>
      <c r="F324">
        <v>2330</v>
      </c>
      <c r="G324" t="s">
        <v>348</v>
      </c>
      <c r="H324" t="s">
        <v>14</v>
      </c>
      <c r="I324" t="s">
        <v>13</v>
      </c>
      <c r="J324" t="s">
        <v>13</v>
      </c>
      <c r="K324" t="s">
        <v>14</v>
      </c>
      <c r="L324" t="s">
        <v>13</v>
      </c>
      <c r="M324">
        <v>222.5</v>
      </c>
      <c r="N324" s="4">
        <f t="shared" si="23"/>
        <v>1.4227889220695344E-3</v>
      </c>
      <c r="O324" s="5">
        <f t="shared" si="20"/>
        <v>1927.23</v>
      </c>
    </row>
    <row r="325" spans="1:15" x14ac:dyDescent="0.25">
      <c r="A325">
        <v>2018</v>
      </c>
      <c r="B325" t="str">
        <f t="shared" si="21"/>
        <v>20405 White Salmon Valley School District</v>
      </c>
      <c r="C325" t="str">
        <f t="shared" si="22"/>
        <v>20405</v>
      </c>
      <c r="D325">
        <v>20405</v>
      </c>
      <c r="E325" t="s">
        <v>347</v>
      </c>
      <c r="F325">
        <v>5077</v>
      </c>
      <c r="G325" t="s">
        <v>838</v>
      </c>
      <c r="H325" t="s">
        <v>13</v>
      </c>
      <c r="I325" t="s">
        <v>13</v>
      </c>
      <c r="J325" t="s">
        <v>13</v>
      </c>
      <c r="K325" t="s">
        <v>14</v>
      </c>
      <c r="L325" t="s">
        <v>13</v>
      </c>
      <c r="M325">
        <v>1</v>
      </c>
      <c r="N325" s="4">
        <f t="shared" si="23"/>
        <v>6.3945569531215032E-6</v>
      </c>
      <c r="O325" s="5">
        <f t="shared" si="20"/>
        <v>8.66</v>
      </c>
    </row>
    <row r="326" spans="1:15" x14ac:dyDescent="0.25">
      <c r="A326">
        <v>2018</v>
      </c>
      <c r="B326" t="str">
        <f t="shared" si="21"/>
        <v>20406 Lyle School District</v>
      </c>
      <c r="C326" t="str">
        <f t="shared" si="22"/>
        <v>20406</v>
      </c>
      <c r="D326">
        <v>20406</v>
      </c>
      <c r="E326" t="s">
        <v>557</v>
      </c>
      <c r="F326">
        <v>3111</v>
      </c>
      <c r="G326" t="s">
        <v>558</v>
      </c>
      <c r="H326" t="s">
        <v>14</v>
      </c>
      <c r="I326" t="s">
        <v>13</v>
      </c>
      <c r="J326" t="s">
        <v>13</v>
      </c>
      <c r="K326" t="s">
        <v>14</v>
      </c>
      <c r="L326" t="s">
        <v>13</v>
      </c>
      <c r="M326">
        <v>9</v>
      </c>
      <c r="N326" s="4">
        <f t="shared" si="23"/>
        <v>5.7551012578093527E-5</v>
      </c>
      <c r="O326" s="5">
        <f t="shared" si="20"/>
        <v>77.959999999999994</v>
      </c>
    </row>
    <row r="327" spans="1:15" x14ac:dyDescent="0.25">
      <c r="A327">
        <v>2018</v>
      </c>
      <c r="B327" t="str">
        <f t="shared" si="21"/>
        <v>21014 Napavine School District</v>
      </c>
      <c r="C327" t="str">
        <f t="shared" si="22"/>
        <v>21014</v>
      </c>
      <c r="D327">
        <v>21014</v>
      </c>
      <c r="E327" t="s">
        <v>331</v>
      </c>
      <c r="F327">
        <v>2273</v>
      </c>
      <c r="G327" t="s">
        <v>332</v>
      </c>
      <c r="H327" t="s">
        <v>14</v>
      </c>
      <c r="I327" t="s">
        <v>13</v>
      </c>
      <c r="J327" t="s">
        <v>13</v>
      </c>
      <c r="K327" t="s">
        <v>14</v>
      </c>
      <c r="L327" t="s">
        <v>13</v>
      </c>
      <c r="M327">
        <v>37.5</v>
      </c>
      <c r="N327" s="4">
        <f t="shared" si="23"/>
        <v>2.3979588574205636E-4</v>
      </c>
      <c r="O327" s="5">
        <f t="shared" si="20"/>
        <v>324.81</v>
      </c>
    </row>
    <row r="328" spans="1:15" x14ac:dyDescent="0.25">
      <c r="A328">
        <v>2018</v>
      </c>
      <c r="B328" t="str">
        <f t="shared" si="21"/>
        <v>21206 Mossyrock School District</v>
      </c>
      <c r="C328" t="str">
        <f t="shared" si="22"/>
        <v>21206</v>
      </c>
      <c r="D328">
        <v>21206</v>
      </c>
      <c r="E328" t="s">
        <v>597</v>
      </c>
      <c r="F328">
        <v>3238</v>
      </c>
      <c r="G328" t="s">
        <v>598</v>
      </c>
      <c r="H328" t="s">
        <v>13</v>
      </c>
      <c r="I328" t="s">
        <v>13</v>
      </c>
      <c r="J328" t="s">
        <v>13</v>
      </c>
      <c r="K328" t="s">
        <v>14</v>
      </c>
      <c r="L328" t="s">
        <v>13</v>
      </c>
      <c r="M328">
        <v>3.75</v>
      </c>
      <c r="N328" s="4">
        <f t="shared" si="23"/>
        <v>2.3979588574205638E-5</v>
      </c>
      <c r="O328" s="5">
        <f t="shared" si="20"/>
        <v>32.479999999999997</v>
      </c>
    </row>
    <row r="329" spans="1:15" x14ac:dyDescent="0.25">
      <c r="A329">
        <v>2018</v>
      </c>
      <c r="B329" t="str">
        <f t="shared" si="21"/>
        <v>21214 Morton School District</v>
      </c>
      <c r="C329" t="str">
        <f t="shared" si="22"/>
        <v>21214</v>
      </c>
      <c r="D329">
        <v>21214</v>
      </c>
      <c r="E329" t="s">
        <v>559</v>
      </c>
      <c r="F329">
        <v>3112</v>
      </c>
      <c r="G329" t="s">
        <v>560</v>
      </c>
      <c r="H329" t="s">
        <v>13</v>
      </c>
      <c r="I329" t="s">
        <v>13</v>
      </c>
      <c r="J329" t="s">
        <v>13</v>
      </c>
      <c r="K329" t="s">
        <v>14</v>
      </c>
      <c r="L329" t="s">
        <v>13</v>
      </c>
      <c r="M329">
        <v>107.25</v>
      </c>
      <c r="N329" s="4">
        <f t="shared" si="23"/>
        <v>6.8581623322228123E-4</v>
      </c>
      <c r="O329" s="5">
        <f t="shared" si="20"/>
        <v>928.97</v>
      </c>
    </row>
    <row r="330" spans="1:15" x14ac:dyDescent="0.25">
      <c r="A330">
        <v>2018</v>
      </c>
      <c r="B330" t="str">
        <f t="shared" si="21"/>
        <v>21226 Adna School District</v>
      </c>
      <c r="C330" t="str">
        <f t="shared" si="22"/>
        <v>21226</v>
      </c>
      <c r="D330">
        <v>21226</v>
      </c>
      <c r="E330" t="s">
        <v>393</v>
      </c>
      <c r="F330">
        <v>2441</v>
      </c>
      <c r="G330" t="s">
        <v>394</v>
      </c>
      <c r="H330" t="s">
        <v>13</v>
      </c>
      <c r="I330" t="s">
        <v>13</v>
      </c>
      <c r="J330" t="s">
        <v>13</v>
      </c>
      <c r="K330" t="s">
        <v>14</v>
      </c>
      <c r="L330" t="s">
        <v>13</v>
      </c>
      <c r="M330">
        <v>6.25</v>
      </c>
      <c r="N330" s="4">
        <f t="shared" si="23"/>
        <v>3.9965980957009396E-5</v>
      </c>
      <c r="O330" s="5">
        <f t="shared" si="20"/>
        <v>54.14</v>
      </c>
    </row>
    <row r="331" spans="1:15" x14ac:dyDescent="0.25">
      <c r="A331">
        <v>2018</v>
      </c>
      <c r="B331" t="str">
        <f t="shared" si="21"/>
        <v>21232 Winlock School District</v>
      </c>
      <c r="C331" t="str">
        <f t="shared" si="22"/>
        <v>21232</v>
      </c>
      <c r="D331">
        <v>21232</v>
      </c>
      <c r="E331" t="s">
        <v>689</v>
      </c>
      <c r="F331">
        <v>3597</v>
      </c>
      <c r="G331" t="s">
        <v>690</v>
      </c>
      <c r="H331" t="s">
        <v>13</v>
      </c>
      <c r="I331" t="s">
        <v>13</v>
      </c>
      <c r="J331" t="s">
        <v>14</v>
      </c>
      <c r="K331" t="s">
        <v>14</v>
      </c>
      <c r="L331" t="s">
        <v>13</v>
      </c>
      <c r="M331">
        <v>88.25</v>
      </c>
      <c r="N331" s="4">
        <f t="shared" si="23"/>
        <v>5.6431965111297265E-4</v>
      </c>
      <c r="O331" s="5">
        <f t="shared" si="20"/>
        <v>764.4</v>
      </c>
    </row>
    <row r="332" spans="1:15" x14ac:dyDescent="0.25">
      <c r="A332">
        <v>2018</v>
      </c>
      <c r="B332" t="str">
        <f t="shared" si="21"/>
        <v>21237 Toledo School District</v>
      </c>
      <c r="C332" t="str">
        <f t="shared" si="22"/>
        <v>21237</v>
      </c>
      <c r="D332">
        <v>21237</v>
      </c>
      <c r="E332" t="s">
        <v>450</v>
      </c>
      <c r="F332">
        <v>2616</v>
      </c>
      <c r="G332" t="s">
        <v>451</v>
      </c>
      <c r="H332" t="s">
        <v>13</v>
      </c>
      <c r="I332" t="s">
        <v>13</v>
      </c>
      <c r="J332" t="s">
        <v>13</v>
      </c>
      <c r="K332" t="s">
        <v>14</v>
      </c>
      <c r="L332" t="s">
        <v>13</v>
      </c>
      <c r="M332">
        <v>150</v>
      </c>
      <c r="N332" s="4">
        <f t="shared" si="23"/>
        <v>9.5918354296822546E-4</v>
      </c>
      <c r="O332" s="5">
        <f t="shared" si="20"/>
        <v>1299.26</v>
      </c>
    </row>
    <row r="333" spans="1:15" x14ac:dyDescent="0.25">
      <c r="A333">
        <v>2018</v>
      </c>
      <c r="B333" t="str">
        <f t="shared" si="21"/>
        <v>21237 Toledo School District</v>
      </c>
      <c r="C333" t="str">
        <f t="shared" si="22"/>
        <v>21237</v>
      </c>
      <c r="D333">
        <v>21237</v>
      </c>
      <c r="E333" t="s">
        <v>450</v>
      </c>
      <c r="F333">
        <v>5190</v>
      </c>
      <c r="G333" t="s">
        <v>865</v>
      </c>
      <c r="H333" t="s">
        <v>13</v>
      </c>
      <c r="I333" t="s">
        <v>13</v>
      </c>
      <c r="J333" t="s">
        <v>13</v>
      </c>
      <c r="K333" t="s">
        <v>14</v>
      </c>
      <c r="L333" t="s">
        <v>13</v>
      </c>
      <c r="M333">
        <v>2.5</v>
      </c>
      <c r="N333" s="4">
        <f t="shared" si="23"/>
        <v>1.5986392382803759E-5</v>
      </c>
      <c r="O333" s="5">
        <f t="shared" si="20"/>
        <v>21.65</v>
      </c>
    </row>
    <row r="334" spans="1:15" x14ac:dyDescent="0.25">
      <c r="A334">
        <v>2018</v>
      </c>
      <c r="B334" t="str">
        <f t="shared" si="21"/>
        <v>21300 Onalaska School District</v>
      </c>
      <c r="C334" t="str">
        <f t="shared" si="22"/>
        <v>21300</v>
      </c>
      <c r="D334">
        <v>21300</v>
      </c>
      <c r="E334" t="s">
        <v>349</v>
      </c>
      <c r="F334">
        <v>2331</v>
      </c>
      <c r="G334" t="s">
        <v>350</v>
      </c>
      <c r="H334" t="s">
        <v>14</v>
      </c>
      <c r="I334" t="s">
        <v>13</v>
      </c>
      <c r="J334" t="s">
        <v>13</v>
      </c>
      <c r="K334" t="s">
        <v>14</v>
      </c>
      <c r="L334" t="s">
        <v>13</v>
      </c>
      <c r="M334">
        <v>19.25</v>
      </c>
      <c r="N334" s="4">
        <f t="shared" si="23"/>
        <v>1.2309522134758893E-4</v>
      </c>
      <c r="O334" s="5">
        <f t="shared" si="20"/>
        <v>166.74</v>
      </c>
    </row>
    <row r="335" spans="1:15" x14ac:dyDescent="0.25">
      <c r="A335">
        <v>2018</v>
      </c>
      <c r="B335" t="str">
        <f t="shared" si="21"/>
        <v>21301 Pe Ell School District</v>
      </c>
      <c r="C335" t="str">
        <f t="shared" si="22"/>
        <v>21301</v>
      </c>
      <c r="D335">
        <v>21301</v>
      </c>
      <c r="E335" t="s">
        <v>498</v>
      </c>
      <c r="F335">
        <v>2858</v>
      </c>
      <c r="G335" t="s">
        <v>499</v>
      </c>
      <c r="H335" t="s">
        <v>13</v>
      </c>
      <c r="I335" t="s">
        <v>13</v>
      </c>
      <c r="J335" t="s">
        <v>13</v>
      </c>
      <c r="K335" t="s">
        <v>14</v>
      </c>
      <c r="L335" t="s">
        <v>13</v>
      </c>
      <c r="M335">
        <v>23.75</v>
      </c>
      <c r="N335" s="4">
        <f t="shared" si="23"/>
        <v>1.518707276366357E-4</v>
      </c>
      <c r="O335" s="5">
        <f t="shared" si="20"/>
        <v>205.72</v>
      </c>
    </row>
    <row r="336" spans="1:15" x14ac:dyDescent="0.25">
      <c r="A336">
        <v>2018</v>
      </c>
      <c r="B336" t="str">
        <f t="shared" si="21"/>
        <v>21302 Chehalis School District</v>
      </c>
      <c r="C336" t="str">
        <f t="shared" si="22"/>
        <v>21302</v>
      </c>
      <c r="D336">
        <v>21302</v>
      </c>
      <c r="E336" t="s">
        <v>40</v>
      </c>
      <c r="F336">
        <v>2799</v>
      </c>
      <c r="G336" t="s">
        <v>482</v>
      </c>
      <c r="H336" t="s">
        <v>14</v>
      </c>
      <c r="I336" t="s">
        <v>13</v>
      </c>
      <c r="J336" t="s">
        <v>14</v>
      </c>
      <c r="K336" t="s">
        <v>14</v>
      </c>
      <c r="L336" t="s">
        <v>13</v>
      </c>
      <c r="M336">
        <v>226.5</v>
      </c>
      <c r="N336" s="4">
        <f t="shared" si="23"/>
        <v>1.4483671498820205E-3</v>
      </c>
      <c r="O336" s="5">
        <f t="shared" si="20"/>
        <v>1961.88</v>
      </c>
    </row>
    <row r="337" spans="1:15" x14ac:dyDescent="0.25">
      <c r="A337">
        <v>2018</v>
      </c>
      <c r="B337" t="str">
        <f t="shared" si="21"/>
        <v>21302 Chehalis School District</v>
      </c>
      <c r="C337" t="str">
        <f t="shared" si="22"/>
        <v>21302</v>
      </c>
      <c r="D337">
        <v>21302</v>
      </c>
      <c r="E337" t="s">
        <v>40</v>
      </c>
      <c r="F337">
        <v>2027</v>
      </c>
      <c r="G337" t="s">
        <v>286</v>
      </c>
      <c r="H337" t="s">
        <v>13</v>
      </c>
      <c r="I337" t="s">
        <v>13</v>
      </c>
      <c r="J337" t="s">
        <v>13</v>
      </c>
      <c r="K337" t="s">
        <v>14</v>
      </c>
      <c r="L337" t="s">
        <v>13</v>
      </c>
      <c r="M337">
        <v>62</v>
      </c>
      <c r="N337" s="4">
        <f t="shared" si="23"/>
        <v>3.9646253109353318E-4</v>
      </c>
      <c r="O337" s="5">
        <f t="shared" si="20"/>
        <v>537.03</v>
      </c>
    </row>
    <row r="338" spans="1:15" x14ac:dyDescent="0.25">
      <c r="A338">
        <v>2018</v>
      </c>
      <c r="B338" t="str">
        <f t="shared" si="21"/>
        <v>21302 Chehalis School District</v>
      </c>
      <c r="C338" t="str">
        <f t="shared" si="22"/>
        <v>21302</v>
      </c>
      <c r="D338">
        <v>21302</v>
      </c>
      <c r="E338" t="s">
        <v>40</v>
      </c>
      <c r="F338">
        <v>1559</v>
      </c>
      <c r="G338" t="s">
        <v>143</v>
      </c>
      <c r="H338" t="s">
        <v>13</v>
      </c>
      <c r="I338" t="s">
        <v>13</v>
      </c>
      <c r="J338" t="s">
        <v>13</v>
      </c>
      <c r="K338" t="s">
        <v>14</v>
      </c>
      <c r="L338" t="s">
        <v>13</v>
      </c>
      <c r="M338">
        <v>11.25</v>
      </c>
      <c r="N338" s="4">
        <f t="shared" si="23"/>
        <v>7.1938765722616907E-5</v>
      </c>
      <c r="O338" s="5">
        <f t="shared" si="20"/>
        <v>97.44</v>
      </c>
    </row>
    <row r="339" spans="1:15" x14ac:dyDescent="0.25">
      <c r="A339">
        <v>2018</v>
      </c>
      <c r="B339" t="str">
        <f t="shared" si="21"/>
        <v>21302 Chehalis School District</v>
      </c>
      <c r="C339" t="str">
        <f t="shared" si="22"/>
        <v>21302</v>
      </c>
      <c r="D339">
        <v>21302</v>
      </c>
      <c r="E339" t="s">
        <v>40</v>
      </c>
      <c r="F339">
        <v>5369</v>
      </c>
      <c r="G339" t="s">
        <v>41</v>
      </c>
      <c r="H339" t="s">
        <v>13</v>
      </c>
      <c r="I339" t="s">
        <v>13</v>
      </c>
      <c r="J339" t="s">
        <v>13</v>
      </c>
      <c r="K339" t="s">
        <v>14</v>
      </c>
      <c r="L339" t="s">
        <v>13</v>
      </c>
      <c r="M339">
        <v>6.5</v>
      </c>
      <c r="N339" s="4">
        <f t="shared" si="23"/>
        <v>4.1564620195289768E-5</v>
      </c>
      <c r="O339" s="5">
        <f t="shared" si="20"/>
        <v>56.3</v>
      </c>
    </row>
    <row r="340" spans="1:15" x14ac:dyDescent="0.25">
      <c r="A340">
        <v>2018</v>
      </c>
      <c r="B340" t="str">
        <f t="shared" si="21"/>
        <v>21303 White Pass School District</v>
      </c>
      <c r="C340" t="str">
        <f t="shared" si="22"/>
        <v>21303</v>
      </c>
      <c r="D340">
        <v>21303</v>
      </c>
      <c r="E340" t="s">
        <v>500</v>
      </c>
      <c r="F340">
        <v>2859</v>
      </c>
      <c r="G340" t="s">
        <v>501</v>
      </c>
      <c r="H340" t="s">
        <v>14</v>
      </c>
      <c r="I340" t="s">
        <v>13</v>
      </c>
      <c r="J340" t="s">
        <v>13</v>
      </c>
      <c r="K340" t="s">
        <v>14</v>
      </c>
      <c r="L340" t="s">
        <v>13</v>
      </c>
      <c r="M340">
        <v>45.75</v>
      </c>
      <c r="N340" s="4">
        <f t="shared" si="23"/>
        <v>2.9255098060530874E-4</v>
      </c>
      <c r="O340" s="5">
        <f t="shared" si="20"/>
        <v>396.27</v>
      </c>
    </row>
    <row r="341" spans="1:15" x14ac:dyDescent="0.25">
      <c r="A341">
        <v>2018</v>
      </c>
      <c r="B341" t="str">
        <f t="shared" si="21"/>
        <v>21401 Centralia School District</v>
      </c>
      <c r="C341" t="str">
        <f t="shared" si="22"/>
        <v>21401</v>
      </c>
      <c r="D341">
        <v>21401</v>
      </c>
      <c r="E341" t="s">
        <v>32</v>
      </c>
      <c r="F341">
        <v>2166</v>
      </c>
      <c r="G341" t="s">
        <v>307</v>
      </c>
      <c r="H341" t="s">
        <v>14</v>
      </c>
      <c r="I341" t="s">
        <v>13</v>
      </c>
      <c r="J341" t="s">
        <v>13</v>
      </c>
      <c r="K341" t="s">
        <v>14</v>
      </c>
      <c r="L341" t="s">
        <v>13</v>
      </c>
      <c r="M341">
        <v>217.25</v>
      </c>
      <c r="N341" s="4">
        <f t="shared" si="23"/>
        <v>1.3892174980656466E-3</v>
      </c>
      <c r="O341" s="5">
        <f t="shared" si="20"/>
        <v>1881.76</v>
      </c>
    </row>
    <row r="342" spans="1:15" x14ac:dyDescent="0.25">
      <c r="A342">
        <v>2018</v>
      </c>
      <c r="B342" t="str">
        <f t="shared" si="21"/>
        <v>21401 Centralia School District</v>
      </c>
      <c r="C342" t="str">
        <f t="shared" si="22"/>
        <v>21401</v>
      </c>
      <c r="D342">
        <v>21401</v>
      </c>
      <c r="E342" t="s">
        <v>32</v>
      </c>
      <c r="F342">
        <v>5359</v>
      </c>
      <c r="G342" t="s">
        <v>33</v>
      </c>
      <c r="H342" t="s">
        <v>13</v>
      </c>
      <c r="I342" t="s">
        <v>13</v>
      </c>
      <c r="J342" t="s">
        <v>13</v>
      </c>
      <c r="K342" t="s">
        <v>14</v>
      </c>
      <c r="L342" t="s">
        <v>13</v>
      </c>
      <c r="M342">
        <v>11</v>
      </c>
      <c r="N342" s="4">
        <f t="shared" si="23"/>
        <v>7.0340126484336535E-5</v>
      </c>
      <c r="O342" s="5">
        <f t="shared" si="20"/>
        <v>95.28</v>
      </c>
    </row>
    <row r="343" spans="1:15" x14ac:dyDescent="0.25">
      <c r="A343">
        <v>2018</v>
      </c>
      <c r="B343" t="str">
        <f t="shared" si="21"/>
        <v>22009 Reardan-Edwall School District</v>
      </c>
      <c r="C343" t="str">
        <f t="shared" si="22"/>
        <v>22009</v>
      </c>
      <c r="D343">
        <v>22009</v>
      </c>
      <c r="E343" t="s">
        <v>409</v>
      </c>
      <c r="F343">
        <v>2478</v>
      </c>
      <c r="G343" t="s">
        <v>410</v>
      </c>
      <c r="H343" t="s">
        <v>14</v>
      </c>
      <c r="I343" t="s">
        <v>13</v>
      </c>
      <c r="J343" t="s">
        <v>14</v>
      </c>
      <c r="K343" t="s">
        <v>14</v>
      </c>
      <c r="L343" t="s">
        <v>13</v>
      </c>
      <c r="M343">
        <v>5.25</v>
      </c>
      <c r="N343" s="4">
        <f t="shared" si="23"/>
        <v>3.3571424003887889E-5</v>
      </c>
      <c r="O343" s="5">
        <f t="shared" si="20"/>
        <v>45.47</v>
      </c>
    </row>
    <row r="344" spans="1:15" x14ac:dyDescent="0.25">
      <c r="A344">
        <v>2018</v>
      </c>
      <c r="B344" t="str">
        <f t="shared" si="21"/>
        <v>22105 Odessa School District</v>
      </c>
      <c r="C344" t="str">
        <f t="shared" si="22"/>
        <v>22105</v>
      </c>
      <c r="D344">
        <v>22105</v>
      </c>
      <c r="E344" t="s">
        <v>395</v>
      </c>
      <c r="F344">
        <v>2443</v>
      </c>
      <c r="G344" t="s">
        <v>396</v>
      </c>
      <c r="H344" t="s">
        <v>13</v>
      </c>
      <c r="I344" t="s">
        <v>13</v>
      </c>
      <c r="J344" t="s">
        <v>13</v>
      </c>
      <c r="K344" t="s">
        <v>14</v>
      </c>
      <c r="L344" t="s">
        <v>13</v>
      </c>
      <c r="M344">
        <v>1</v>
      </c>
      <c r="N344" s="4">
        <f t="shared" si="23"/>
        <v>6.3945569531215032E-6</v>
      </c>
      <c r="O344" s="5">
        <f t="shared" si="20"/>
        <v>8.66</v>
      </c>
    </row>
    <row r="345" spans="1:15" x14ac:dyDescent="0.25">
      <c r="A345">
        <v>2018</v>
      </c>
      <c r="B345" t="str">
        <f t="shared" si="21"/>
        <v>22200 Wilbur School District</v>
      </c>
      <c r="C345" t="str">
        <f t="shared" si="22"/>
        <v>22200</v>
      </c>
      <c r="D345">
        <v>22200</v>
      </c>
      <c r="E345" t="s">
        <v>615</v>
      </c>
      <c r="F345">
        <v>3289</v>
      </c>
      <c r="G345" t="s">
        <v>616</v>
      </c>
      <c r="H345" t="s">
        <v>13</v>
      </c>
      <c r="I345" t="s">
        <v>13</v>
      </c>
      <c r="J345" t="s">
        <v>13</v>
      </c>
      <c r="K345" t="s">
        <v>14</v>
      </c>
      <c r="L345" t="s">
        <v>13</v>
      </c>
      <c r="M345">
        <v>1</v>
      </c>
      <c r="N345" s="4">
        <f t="shared" si="23"/>
        <v>6.3945569531215032E-6</v>
      </c>
      <c r="O345" s="5">
        <f t="shared" si="20"/>
        <v>8.66</v>
      </c>
    </row>
    <row r="346" spans="1:15" x14ac:dyDescent="0.25">
      <c r="A346">
        <v>2018</v>
      </c>
      <c r="B346" t="str">
        <f t="shared" si="21"/>
        <v>22207 Davenport School District</v>
      </c>
      <c r="C346" t="str">
        <f t="shared" si="22"/>
        <v>22207</v>
      </c>
      <c r="D346">
        <v>22207</v>
      </c>
      <c r="E346" t="s">
        <v>576</v>
      </c>
      <c r="F346">
        <v>3173</v>
      </c>
      <c r="G346" t="s">
        <v>577</v>
      </c>
      <c r="H346" t="s">
        <v>14</v>
      </c>
      <c r="I346" t="s">
        <v>13</v>
      </c>
      <c r="J346" t="s">
        <v>13</v>
      </c>
      <c r="K346" t="s">
        <v>14</v>
      </c>
      <c r="L346" t="s">
        <v>13</v>
      </c>
      <c r="M346">
        <v>40</v>
      </c>
      <c r="N346" s="4">
        <f t="shared" si="23"/>
        <v>2.5578227812486014E-4</v>
      </c>
      <c r="O346" s="5">
        <f t="shared" si="20"/>
        <v>346.47</v>
      </c>
    </row>
    <row r="347" spans="1:15" x14ac:dyDescent="0.25">
      <c r="A347">
        <v>2018</v>
      </c>
      <c r="B347" t="str">
        <f t="shared" si="21"/>
        <v>23309 Shelton School District</v>
      </c>
      <c r="C347" t="str">
        <f t="shared" si="22"/>
        <v>23309</v>
      </c>
      <c r="D347">
        <v>23309</v>
      </c>
      <c r="E347" t="s">
        <v>247</v>
      </c>
      <c r="F347">
        <v>3241</v>
      </c>
      <c r="G347" t="s">
        <v>599</v>
      </c>
      <c r="H347" t="s">
        <v>14</v>
      </c>
      <c r="I347" t="s">
        <v>13</v>
      </c>
      <c r="J347" t="s">
        <v>13</v>
      </c>
      <c r="K347" t="s">
        <v>14</v>
      </c>
      <c r="L347" t="s">
        <v>13</v>
      </c>
      <c r="M347">
        <v>486.5</v>
      </c>
      <c r="N347" s="4">
        <f t="shared" si="23"/>
        <v>3.1109519576936113E-3</v>
      </c>
      <c r="O347" s="5">
        <f t="shared" si="20"/>
        <v>4213.92</v>
      </c>
    </row>
    <row r="348" spans="1:15" x14ac:dyDescent="0.25">
      <c r="A348">
        <v>2018</v>
      </c>
      <c r="B348" t="str">
        <f t="shared" si="21"/>
        <v>23309 Shelton School District</v>
      </c>
      <c r="C348" t="str">
        <f t="shared" si="22"/>
        <v>23309</v>
      </c>
      <c r="D348">
        <v>23309</v>
      </c>
      <c r="E348" t="s">
        <v>247</v>
      </c>
      <c r="F348">
        <v>4363</v>
      </c>
      <c r="G348" t="s">
        <v>791</v>
      </c>
      <c r="H348" t="s">
        <v>13</v>
      </c>
      <c r="I348" t="s">
        <v>13</v>
      </c>
      <c r="J348" t="s">
        <v>13</v>
      </c>
      <c r="K348" t="s">
        <v>14</v>
      </c>
      <c r="L348" t="s">
        <v>13</v>
      </c>
      <c r="M348">
        <v>293.75</v>
      </c>
      <c r="N348" s="4">
        <f t="shared" si="23"/>
        <v>1.8784011049794414E-3</v>
      </c>
      <c r="O348" s="5">
        <f t="shared" si="20"/>
        <v>2544.38</v>
      </c>
    </row>
    <row r="349" spans="1:15" x14ac:dyDescent="0.25">
      <c r="A349">
        <v>2018</v>
      </c>
      <c r="B349" t="str">
        <f t="shared" si="21"/>
        <v>23309 Shelton School District</v>
      </c>
      <c r="C349" t="str">
        <f t="shared" si="22"/>
        <v>23309</v>
      </c>
      <c r="D349">
        <v>23309</v>
      </c>
      <c r="E349" t="s">
        <v>247</v>
      </c>
      <c r="F349">
        <v>4288</v>
      </c>
      <c r="G349" t="s">
        <v>784</v>
      </c>
      <c r="H349" t="s">
        <v>13</v>
      </c>
      <c r="I349" t="s">
        <v>13</v>
      </c>
      <c r="J349" t="s">
        <v>13</v>
      </c>
      <c r="K349" t="s">
        <v>14</v>
      </c>
      <c r="L349" t="s">
        <v>13</v>
      </c>
      <c r="M349">
        <v>166</v>
      </c>
      <c r="N349" s="4">
        <f t="shared" si="23"/>
        <v>1.0614964542181695E-3</v>
      </c>
      <c r="O349" s="5">
        <f t="shared" si="20"/>
        <v>1437.84</v>
      </c>
    </row>
    <row r="350" spans="1:15" x14ac:dyDescent="0.25">
      <c r="A350">
        <v>2018</v>
      </c>
      <c r="B350" t="str">
        <f t="shared" si="21"/>
        <v>23309 Shelton School District</v>
      </c>
      <c r="C350" t="str">
        <f t="shared" si="22"/>
        <v>23309</v>
      </c>
      <c r="D350">
        <v>23309</v>
      </c>
      <c r="E350" t="s">
        <v>247</v>
      </c>
      <c r="F350">
        <v>1888</v>
      </c>
      <c r="G350" t="s">
        <v>248</v>
      </c>
      <c r="H350" t="s">
        <v>13</v>
      </c>
      <c r="I350" t="s">
        <v>13</v>
      </c>
      <c r="J350" t="s">
        <v>13</v>
      </c>
      <c r="K350" t="s">
        <v>14</v>
      </c>
      <c r="L350" t="s">
        <v>13</v>
      </c>
      <c r="M350">
        <v>2</v>
      </c>
      <c r="N350" s="4">
        <f t="shared" si="23"/>
        <v>1.2789113906243006E-5</v>
      </c>
      <c r="O350" s="5">
        <f t="shared" si="20"/>
        <v>17.32</v>
      </c>
    </row>
    <row r="351" spans="1:15" x14ac:dyDescent="0.25">
      <c r="A351">
        <v>2018</v>
      </c>
      <c r="B351" t="str">
        <f t="shared" si="21"/>
        <v>23311 Mary M Knight School District</v>
      </c>
      <c r="C351" t="str">
        <f t="shared" si="22"/>
        <v>23311</v>
      </c>
      <c r="D351">
        <v>23311</v>
      </c>
      <c r="E351" t="s">
        <v>77</v>
      </c>
      <c r="F351">
        <v>5445</v>
      </c>
      <c r="G351" t="s">
        <v>79</v>
      </c>
      <c r="H351" t="s">
        <v>14</v>
      </c>
      <c r="I351" t="s">
        <v>13</v>
      </c>
      <c r="J351" t="s">
        <v>13</v>
      </c>
      <c r="K351" t="s">
        <v>14</v>
      </c>
      <c r="L351" t="s">
        <v>13</v>
      </c>
      <c r="M351">
        <v>19.5</v>
      </c>
      <c r="N351" s="4">
        <f t="shared" si="23"/>
        <v>1.246938605858693E-4</v>
      </c>
      <c r="O351" s="5">
        <f t="shared" ref="O351:O414" si="24">ROUND(N351*$O$676,2)</f>
        <v>168.9</v>
      </c>
    </row>
    <row r="352" spans="1:15" x14ac:dyDescent="0.25">
      <c r="A352">
        <v>2018</v>
      </c>
      <c r="B352" t="str">
        <f t="shared" si="21"/>
        <v>23311 Mary M Knight School District</v>
      </c>
      <c r="C352" t="str">
        <f t="shared" si="22"/>
        <v>23311</v>
      </c>
      <c r="D352">
        <v>23311</v>
      </c>
      <c r="E352" t="s">
        <v>77</v>
      </c>
      <c r="F352">
        <v>5444</v>
      </c>
      <c r="G352" t="s">
        <v>78</v>
      </c>
      <c r="H352" t="s">
        <v>13</v>
      </c>
      <c r="I352" t="s">
        <v>13</v>
      </c>
      <c r="J352" t="s">
        <v>13</v>
      </c>
      <c r="K352" t="s">
        <v>14</v>
      </c>
      <c r="L352" t="s">
        <v>13</v>
      </c>
      <c r="M352">
        <v>1</v>
      </c>
      <c r="N352" s="4">
        <f t="shared" si="23"/>
        <v>6.3945569531215032E-6</v>
      </c>
      <c r="O352" s="5">
        <f t="shared" si="24"/>
        <v>8.66</v>
      </c>
    </row>
    <row r="353" spans="1:15" x14ac:dyDescent="0.25">
      <c r="A353">
        <v>2018</v>
      </c>
      <c r="B353" t="str">
        <f t="shared" si="21"/>
        <v>23403 North Mason School District</v>
      </c>
      <c r="C353" t="str">
        <f t="shared" si="22"/>
        <v>23403</v>
      </c>
      <c r="D353">
        <v>23403</v>
      </c>
      <c r="E353" t="s">
        <v>170</v>
      </c>
      <c r="F353">
        <v>3175</v>
      </c>
      <c r="G353" t="s">
        <v>578</v>
      </c>
      <c r="H353" t="s">
        <v>14</v>
      </c>
      <c r="I353" t="s">
        <v>13</v>
      </c>
      <c r="J353" t="s">
        <v>13</v>
      </c>
      <c r="K353" t="s">
        <v>14</v>
      </c>
      <c r="L353" t="s">
        <v>13</v>
      </c>
      <c r="M353">
        <v>365.75</v>
      </c>
      <c r="N353" s="4">
        <f t="shared" si="23"/>
        <v>2.3388092056041898E-3</v>
      </c>
      <c r="O353" s="5">
        <f t="shared" si="24"/>
        <v>3168.02</v>
      </c>
    </row>
    <row r="354" spans="1:15" x14ac:dyDescent="0.25">
      <c r="A354">
        <v>2018</v>
      </c>
      <c r="B354" t="str">
        <f t="shared" si="21"/>
        <v>23403 North Mason School District</v>
      </c>
      <c r="C354" t="str">
        <f t="shared" si="22"/>
        <v>23403</v>
      </c>
      <c r="D354">
        <v>23403</v>
      </c>
      <c r="E354" t="s">
        <v>170</v>
      </c>
      <c r="F354">
        <v>1680</v>
      </c>
      <c r="G354" t="s">
        <v>171</v>
      </c>
      <c r="H354" t="s">
        <v>13</v>
      </c>
      <c r="I354" t="s">
        <v>13</v>
      </c>
      <c r="J354" t="s">
        <v>13</v>
      </c>
      <c r="K354" t="s">
        <v>14</v>
      </c>
      <c r="L354" t="s">
        <v>13</v>
      </c>
      <c r="M354">
        <v>7.25</v>
      </c>
      <c r="N354" s="4">
        <f t="shared" si="23"/>
        <v>4.6360537910130897E-5</v>
      </c>
      <c r="O354" s="5">
        <f t="shared" si="24"/>
        <v>62.8</v>
      </c>
    </row>
    <row r="355" spans="1:15" x14ac:dyDescent="0.25">
      <c r="A355">
        <v>2018</v>
      </c>
      <c r="B355" t="str">
        <f t="shared" si="21"/>
        <v>23403 North Mason School District</v>
      </c>
      <c r="C355" t="str">
        <f t="shared" si="22"/>
        <v>23403</v>
      </c>
      <c r="D355">
        <v>23403</v>
      </c>
      <c r="E355" t="s">
        <v>170</v>
      </c>
      <c r="F355">
        <v>1861</v>
      </c>
      <c r="G355" t="s">
        <v>242</v>
      </c>
      <c r="H355" t="s">
        <v>13</v>
      </c>
      <c r="I355" t="s">
        <v>13</v>
      </c>
      <c r="J355" t="s">
        <v>13</v>
      </c>
      <c r="K355" t="s">
        <v>14</v>
      </c>
      <c r="L355" t="s">
        <v>13</v>
      </c>
      <c r="M355">
        <v>5.25</v>
      </c>
      <c r="N355" s="4">
        <f t="shared" si="23"/>
        <v>3.3571424003887889E-5</v>
      </c>
      <c r="O355" s="5">
        <f t="shared" si="24"/>
        <v>45.47</v>
      </c>
    </row>
    <row r="356" spans="1:15" x14ac:dyDescent="0.25">
      <c r="A356">
        <v>2018</v>
      </c>
      <c r="B356" t="str">
        <f t="shared" si="21"/>
        <v>24019 Omak School District</v>
      </c>
      <c r="C356" t="str">
        <f t="shared" si="22"/>
        <v>24019</v>
      </c>
      <c r="D356">
        <v>24019</v>
      </c>
      <c r="E356" t="s">
        <v>287</v>
      </c>
      <c r="F356">
        <v>5197</v>
      </c>
      <c r="G356" t="s">
        <v>870</v>
      </c>
      <c r="H356" t="s">
        <v>14</v>
      </c>
      <c r="I356" t="s">
        <v>13</v>
      </c>
      <c r="J356" t="s">
        <v>13</v>
      </c>
      <c r="K356" t="s">
        <v>14</v>
      </c>
      <c r="L356" t="s">
        <v>13</v>
      </c>
      <c r="M356">
        <v>460</v>
      </c>
      <c r="N356" s="4">
        <f t="shared" si="23"/>
        <v>2.9414961984358915E-3</v>
      </c>
      <c r="O356" s="5">
        <f t="shared" si="24"/>
        <v>3984.39</v>
      </c>
    </row>
    <row r="357" spans="1:15" x14ac:dyDescent="0.25">
      <c r="A357">
        <v>2018</v>
      </c>
      <c r="B357" t="str">
        <f t="shared" si="21"/>
        <v>24019 Omak School District</v>
      </c>
      <c r="C357" t="str">
        <f t="shared" si="22"/>
        <v>24019</v>
      </c>
      <c r="D357">
        <v>24019</v>
      </c>
      <c r="E357" t="s">
        <v>287</v>
      </c>
      <c r="F357">
        <v>2031</v>
      </c>
      <c r="G357" t="s">
        <v>288</v>
      </c>
      <c r="H357" t="s">
        <v>14</v>
      </c>
      <c r="I357" t="s">
        <v>13</v>
      </c>
      <c r="J357" t="s">
        <v>13</v>
      </c>
      <c r="K357" t="s">
        <v>14</v>
      </c>
      <c r="L357" t="s">
        <v>13</v>
      </c>
      <c r="M357">
        <v>114</v>
      </c>
      <c r="N357" s="4">
        <f t="shared" si="23"/>
        <v>7.2897949265585138E-4</v>
      </c>
      <c r="O357" s="5">
        <f t="shared" si="24"/>
        <v>987.43</v>
      </c>
    </row>
    <row r="358" spans="1:15" x14ac:dyDescent="0.25">
      <c r="A358">
        <v>2018</v>
      </c>
      <c r="B358" t="str">
        <f t="shared" si="21"/>
        <v>24019 Omak School District</v>
      </c>
      <c r="C358" t="str">
        <f t="shared" si="22"/>
        <v>24019</v>
      </c>
      <c r="D358">
        <v>24019</v>
      </c>
      <c r="E358" t="s">
        <v>287</v>
      </c>
      <c r="F358">
        <v>4279</v>
      </c>
      <c r="G358" t="s">
        <v>781</v>
      </c>
      <c r="H358" t="s">
        <v>14</v>
      </c>
      <c r="I358" t="s">
        <v>13</v>
      </c>
      <c r="J358" t="s">
        <v>13</v>
      </c>
      <c r="K358" t="s">
        <v>14</v>
      </c>
      <c r="L358" t="s">
        <v>13</v>
      </c>
      <c r="M358">
        <v>15</v>
      </c>
      <c r="N358" s="4">
        <f t="shared" si="23"/>
        <v>9.5918354296822551E-5</v>
      </c>
      <c r="O358" s="5">
        <f t="shared" si="24"/>
        <v>129.93</v>
      </c>
    </row>
    <row r="359" spans="1:15" x14ac:dyDescent="0.25">
      <c r="A359">
        <v>2018</v>
      </c>
      <c r="B359" t="str">
        <f t="shared" si="21"/>
        <v>24019 Omak School District</v>
      </c>
      <c r="C359" t="str">
        <f t="shared" si="22"/>
        <v>24019</v>
      </c>
      <c r="D359">
        <v>24019</v>
      </c>
      <c r="E359" t="s">
        <v>287</v>
      </c>
      <c r="F359">
        <v>5196</v>
      </c>
      <c r="G359" t="s">
        <v>869</v>
      </c>
      <c r="H359" t="s">
        <v>13</v>
      </c>
      <c r="I359" t="s">
        <v>13</v>
      </c>
      <c r="J359" t="s">
        <v>13</v>
      </c>
      <c r="K359" t="s">
        <v>14</v>
      </c>
      <c r="L359" t="s">
        <v>13</v>
      </c>
      <c r="M359">
        <v>8</v>
      </c>
      <c r="N359" s="4">
        <f t="shared" si="23"/>
        <v>5.1156455624972026E-5</v>
      </c>
      <c r="O359" s="5">
        <f t="shared" si="24"/>
        <v>69.290000000000006</v>
      </c>
    </row>
    <row r="360" spans="1:15" x14ac:dyDescent="0.25">
      <c r="A360">
        <v>2018</v>
      </c>
      <c r="B360" t="str">
        <f t="shared" si="21"/>
        <v>24019 Omak School District</v>
      </c>
      <c r="C360" t="str">
        <f t="shared" si="22"/>
        <v>24019</v>
      </c>
      <c r="D360">
        <v>24019</v>
      </c>
      <c r="E360" t="s">
        <v>287</v>
      </c>
      <c r="F360">
        <v>4278</v>
      </c>
      <c r="G360" t="s">
        <v>780</v>
      </c>
      <c r="H360" t="s">
        <v>13</v>
      </c>
      <c r="I360" t="s">
        <v>13</v>
      </c>
      <c r="J360" t="s">
        <v>13</v>
      </c>
      <c r="K360" t="s">
        <v>14</v>
      </c>
      <c r="L360" t="s">
        <v>13</v>
      </c>
      <c r="M360">
        <v>2.5</v>
      </c>
      <c r="N360" s="4">
        <f t="shared" si="23"/>
        <v>1.5986392382803759E-5</v>
      </c>
      <c r="O360" s="5">
        <f t="shared" si="24"/>
        <v>21.65</v>
      </c>
    </row>
    <row r="361" spans="1:15" x14ac:dyDescent="0.25">
      <c r="A361">
        <v>2018</v>
      </c>
      <c r="B361" t="str">
        <f t="shared" si="21"/>
        <v>24105 Okanogan School District</v>
      </c>
      <c r="C361" t="str">
        <f t="shared" si="22"/>
        <v>24105</v>
      </c>
      <c r="D361">
        <v>24105</v>
      </c>
      <c r="E361" t="s">
        <v>326</v>
      </c>
      <c r="F361">
        <v>2246</v>
      </c>
      <c r="G361" t="s">
        <v>327</v>
      </c>
      <c r="H361" t="s">
        <v>13</v>
      </c>
      <c r="I361" t="s">
        <v>13</v>
      </c>
      <c r="J361" t="s">
        <v>13</v>
      </c>
      <c r="K361" t="s">
        <v>14</v>
      </c>
      <c r="L361" t="s">
        <v>13</v>
      </c>
      <c r="M361">
        <v>113.75</v>
      </c>
      <c r="N361" s="4">
        <f t="shared" si="23"/>
        <v>7.2738085341757101E-4</v>
      </c>
      <c r="O361" s="5">
        <f t="shared" si="24"/>
        <v>985.27</v>
      </c>
    </row>
    <row r="362" spans="1:15" x14ac:dyDescent="0.25">
      <c r="A362">
        <v>2018</v>
      </c>
      <c r="B362" t="str">
        <f t="shared" si="21"/>
        <v>24105 Okanogan School District</v>
      </c>
      <c r="C362" t="str">
        <f t="shared" si="22"/>
        <v>24105</v>
      </c>
      <c r="D362">
        <v>24105</v>
      </c>
      <c r="E362" t="s">
        <v>326</v>
      </c>
      <c r="F362">
        <v>5151</v>
      </c>
      <c r="G362" t="s">
        <v>853</v>
      </c>
      <c r="H362" t="s">
        <v>13</v>
      </c>
      <c r="I362" t="s">
        <v>13</v>
      </c>
      <c r="J362" t="s">
        <v>13</v>
      </c>
      <c r="K362" t="s">
        <v>14</v>
      </c>
      <c r="L362" t="s">
        <v>13</v>
      </c>
      <c r="M362">
        <v>9.75</v>
      </c>
      <c r="N362" s="4">
        <f t="shared" si="23"/>
        <v>6.2346930292934649E-5</v>
      </c>
      <c r="O362" s="5">
        <f t="shared" si="24"/>
        <v>84.45</v>
      </c>
    </row>
    <row r="363" spans="1:15" x14ac:dyDescent="0.25">
      <c r="A363">
        <v>2018</v>
      </c>
      <c r="B363" t="str">
        <f t="shared" si="21"/>
        <v>24105 Okanogan School District</v>
      </c>
      <c r="C363" t="str">
        <f t="shared" si="22"/>
        <v>24105</v>
      </c>
      <c r="D363">
        <v>24105</v>
      </c>
      <c r="E363" t="s">
        <v>326</v>
      </c>
      <c r="F363">
        <v>3193</v>
      </c>
      <c r="G363" t="s">
        <v>586</v>
      </c>
      <c r="H363" t="s">
        <v>13</v>
      </c>
      <c r="I363" t="s">
        <v>13</v>
      </c>
      <c r="J363" t="s">
        <v>13</v>
      </c>
      <c r="K363" t="s">
        <v>14</v>
      </c>
      <c r="L363" t="s">
        <v>13</v>
      </c>
      <c r="M363">
        <v>4.75</v>
      </c>
      <c r="N363" s="4">
        <f t="shared" si="23"/>
        <v>3.0374145527327138E-5</v>
      </c>
      <c r="O363" s="5">
        <f t="shared" si="24"/>
        <v>41.14</v>
      </c>
    </row>
    <row r="364" spans="1:15" x14ac:dyDescent="0.25">
      <c r="A364">
        <v>2018</v>
      </c>
      <c r="B364" t="str">
        <f t="shared" si="21"/>
        <v>24111 Brewster School District</v>
      </c>
      <c r="C364" t="str">
        <f t="shared" si="22"/>
        <v>24111</v>
      </c>
      <c r="D364">
        <v>24111</v>
      </c>
      <c r="E364" t="s">
        <v>483</v>
      </c>
      <c r="F364">
        <v>2800</v>
      </c>
      <c r="G364" t="s">
        <v>484</v>
      </c>
      <c r="H364" t="s">
        <v>13</v>
      </c>
      <c r="I364" t="s">
        <v>13</v>
      </c>
      <c r="J364" t="s">
        <v>13</v>
      </c>
      <c r="K364" t="s">
        <v>14</v>
      </c>
      <c r="L364" t="s">
        <v>13</v>
      </c>
      <c r="M364">
        <v>186.25</v>
      </c>
      <c r="N364" s="4">
        <f t="shared" si="23"/>
        <v>1.19098623251888E-3</v>
      </c>
      <c r="O364" s="5">
        <f t="shared" si="24"/>
        <v>1613.24</v>
      </c>
    </row>
    <row r="365" spans="1:15" x14ac:dyDescent="0.25">
      <c r="A365">
        <v>2018</v>
      </c>
      <c r="B365" t="str">
        <f t="shared" si="21"/>
        <v>24111 Brewster School District</v>
      </c>
      <c r="C365" t="str">
        <f t="shared" si="22"/>
        <v>24111</v>
      </c>
      <c r="D365">
        <v>24111</v>
      </c>
      <c r="E365" t="s">
        <v>483</v>
      </c>
      <c r="F365">
        <v>5272</v>
      </c>
      <c r="G365" t="s">
        <v>893</v>
      </c>
      <c r="H365" t="s">
        <v>13</v>
      </c>
      <c r="I365" t="s">
        <v>13</v>
      </c>
      <c r="J365" t="s">
        <v>13</v>
      </c>
      <c r="K365" t="s">
        <v>14</v>
      </c>
      <c r="L365" t="s">
        <v>13</v>
      </c>
      <c r="M365">
        <v>12.25</v>
      </c>
      <c r="N365" s="4">
        <f t="shared" si="23"/>
        <v>7.8333322675738407E-5</v>
      </c>
      <c r="O365" s="5">
        <f t="shared" si="24"/>
        <v>106.11</v>
      </c>
    </row>
    <row r="366" spans="1:15" x14ac:dyDescent="0.25">
      <c r="A366">
        <v>2018</v>
      </c>
      <c r="B366" t="str">
        <f t="shared" si="21"/>
        <v>24122 Pateros School District</v>
      </c>
      <c r="C366" t="str">
        <f t="shared" si="22"/>
        <v>24122</v>
      </c>
      <c r="D366">
        <v>24122</v>
      </c>
      <c r="E366" t="s">
        <v>372</v>
      </c>
      <c r="F366">
        <v>2397</v>
      </c>
      <c r="G366" t="s">
        <v>373</v>
      </c>
      <c r="H366" t="s">
        <v>13</v>
      </c>
      <c r="I366" t="s">
        <v>13</v>
      </c>
      <c r="J366" t="s">
        <v>13</v>
      </c>
      <c r="K366" t="s">
        <v>14</v>
      </c>
      <c r="L366" t="s">
        <v>13</v>
      </c>
      <c r="M366">
        <v>23.25</v>
      </c>
      <c r="N366" s="4">
        <f t="shared" si="23"/>
        <v>1.4867344916007496E-4</v>
      </c>
      <c r="O366" s="5">
        <f t="shared" si="24"/>
        <v>201.38</v>
      </c>
    </row>
    <row r="367" spans="1:15" x14ac:dyDescent="0.25">
      <c r="A367">
        <v>2018</v>
      </c>
      <c r="B367" t="str">
        <f t="shared" si="21"/>
        <v>24350 Methow Valley School District</v>
      </c>
      <c r="C367" t="str">
        <f t="shared" si="22"/>
        <v>24350</v>
      </c>
      <c r="D367">
        <v>24350</v>
      </c>
      <c r="E367" t="s">
        <v>156</v>
      </c>
      <c r="F367">
        <v>2146</v>
      </c>
      <c r="G367" t="s">
        <v>301</v>
      </c>
      <c r="H367" t="s">
        <v>14</v>
      </c>
      <c r="I367" t="s">
        <v>13</v>
      </c>
      <c r="J367" t="s">
        <v>13</v>
      </c>
      <c r="K367" t="s">
        <v>14</v>
      </c>
      <c r="L367" t="s">
        <v>13</v>
      </c>
      <c r="M367">
        <v>41.5</v>
      </c>
      <c r="N367" s="4">
        <f t="shared" si="23"/>
        <v>2.6537411355454237E-4</v>
      </c>
      <c r="O367" s="5">
        <f t="shared" si="24"/>
        <v>359.46</v>
      </c>
    </row>
    <row r="368" spans="1:15" x14ac:dyDescent="0.25">
      <c r="A368">
        <v>2018</v>
      </c>
      <c r="B368" t="str">
        <f t="shared" si="21"/>
        <v>24350 Methow Valley School District</v>
      </c>
      <c r="C368" t="str">
        <f t="shared" si="22"/>
        <v>24350</v>
      </c>
      <c r="D368">
        <v>24350</v>
      </c>
      <c r="E368" t="s">
        <v>156</v>
      </c>
      <c r="F368">
        <v>1621</v>
      </c>
      <c r="G368" t="s">
        <v>157</v>
      </c>
      <c r="H368" t="s">
        <v>14</v>
      </c>
      <c r="I368" t="s">
        <v>13</v>
      </c>
      <c r="J368" t="s">
        <v>13</v>
      </c>
      <c r="K368" t="s">
        <v>13</v>
      </c>
      <c r="L368" t="s">
        <v>13</v>
      </c>
      <c r="M368">
        <v>1.25</v>
      </c>
      <c r="N368" s="4">
        <f t="shared" si="23"/>
        <v>7.9931961914018793E-6</v>
      </c>
      <c r="O368" s="5">
        <f t="shared" si="24"/>
        <v>10.83</v>
      </c>
    </row>
    <row r="369" spans="1:15" x14ac:dyDescent="0.25">
      <c r="A369">
        <v>2018</v>
      </c>
      <c r="B369" t="str">
        <f t="shared" si="21"/>
        <v>24404 Tonasket School District</v>
      </c>
      <c r="C369" t="str">
        <f t="shared" si="22"/>
        <v>24404</v>
      </c>
      <c r="D369">
        <v>24404</v>
      </c>
      <c r="E369" t="s">
        <v>460</v>
      </c>
      <c r="F369">
        <v>2679</v>
      </c>
      <c r="G369" t="s">
        <v>461</v>
      </c>
      <c r="H369" t="s">
        <v>14</v>
      </c>
      <c r="I369" t="s">
        <v>13</v>
      </c>
      <c r="J369" t="s">
        <v>13</v>
      </c>
      <c r="K369" t="s">
        <v>14</v>
      </c>
      <c r="L369" t="s">
        <v>13</v>
      </c>
      <c r="M369">
        <v>232.75</v>
      </c>
      <c r="N369" s="4">
        <f t="shared" si="23"/>
        <v>1.4883331308390298E-3</v>
      </c>
      <c r="O369" s="5">
        <f t="shared" si="24"/>
        <v>2016.01</v>
      </c>
    </row>
    <row r="370" spans="1:15" x14ac:dyDescent="0.25">
      <c r="A370">
        <v>2018</v>
      </c>
      <c r="B370" t="str">
        <f t="shared" si="21"/>
        <v>24410 Oroville School District</v>
      </c>
      <c r="C370" t="str">
        <f t="shared" si="22"/>
        <v>24410</v>
      </c>
      <c r="D370">
        <v>24410</v>
      </c>
      <c r="E370" t="s">
        <v>466</v>
      </c>
      <c r="F370">
        <v>2706</v>
      </c>
      <c r="G370" t="s">
        <v>467</v>
      </c>
      <c r="H370" t="s">
        <v>13</v>
      </c>
      <c r="I370" t="s">
        <v>13</v>
      </c>
      <c r="J370" t="s">
        <v>13</v>
      </c>
      <c r="K370" t="s">
        <v>14</v>
      </c>
      <c r="L370" t="s">
        <v>13</v>
      </c>
      <c r="M370">
        <v>52.5</v>
      </c>
      <c r="N370" s="4">
        <f t="shared" si="23"/>
        <v>3.3571424003887889E-4</v>
      </c>
      <c r="O370" s="5">
        <f t="shared" si="24"/>
        <v>454.74</v>
      </c>
    </row>
    <row r="371" spans="1:15" x14ac:dyDescent="0.25">
      <c r="A371">
        <v>2018</v>
      </c>
      <c r="B371" t="str">
        <f t="shared" si="21"/>
        <v>25101 Ocean Beach School District</v>
      </c>
      <c r="C371" t="str">
        <f t="shared" si="22"/>
        <v>25101</v>
      </c>
      <c r="D371">
        <v>25101</v>
      </c>
      <c r="E371" t="s">
        <v>84</v>
      </c>
      <c r="F371">
        <v>4220</v>
      </c>
      <c r="G371" t="s">
        <v>767</v>
      </c>
      <c r="H371" t="s">
        <v>14</v>
      </c>
      <c r="I371" t="s">
        <v>13</v>
      </c>
      <c r="J371" t="s">
        <v>13</v>
      </c>
      <c r="K371" t="s">
        <v>14</v>
      </c>
      <c r="L371" t="s">
        <v>13</v>
      </c>
      <c r="M371">
        <v>78.5</v>
      </c>
      <c r="N371" s="4">
        <f t="shared" si="23"/>
        <v>5.0197272082003793E-4</v>
      </c>
      <c r="O371" s="5">
        <f t="shared" si="24"/>
        <v>679.94</v>
      </c>
    </row>
    <row r="372" spans="1:15" x14ac:dyDescent="0.25">
      <c r="A372">
        <v>2018</v>
      </c>
      <c r="B372" t="str">
        <f t="shared" si="21"/>
        <v>25101 Ocean Beach School District</v>
      </c>
      <c r="C372" t="str">
        <f t="shared" si="22"/>
        <v>25101</v>
      </c>
      <c r="D372">
        <v>25101</v>
      </c>
      <c r="E372" t="s">
        <v>84</v>
      </c>
      <c r="F372">
        <v>5454</v>
      </c>
      <c r="G372" t="s">
        <v>85</v>
      </c>
      <c r="H372" t="s">
        <v>13</v>
      </c>
      <c r="I372" t="s">
        <v>13</v>
      </c>
      <c r="J372" t="s">
        <v>13</v>
      </c>
      <c r="K372" t="s">
        <v>14</v>
      </c>
      <c r="L372" t="s">
        <v>13</v>
      </c>
      <c r="M372">
        <v>1.25</v>
      </c>
      <c r="N372" s="4">
        <f t="shared" si="23"/>
        <v>7.9931961914018793E-6</v>
      </c>
      <c r="O372" s="5">
        <f t="shared" si="24"/>
        <v>10.83</v>
      </c>
    </row>
    <row r="373" spans="1:15" x14ac:dyDescent="0.25">
      <c r="A373">
        <v>2018</v>
      </c>
      <c r="B373" t="str">
        <f t="shared" si="21"/>
        <v>25116 Raymond School District</v>
      </c>
      <c r="C373" t="str">
        <f t="shared" si="22"/>
        <v>25116</v>
      </c>
      <c r="D373">
        <v>25116</v>
      </c>
      <c r="E373" t="s">
        <v>357</v>
      </c>
      <c r="F373">
        <v>2357</v>
      </c>
      <c r="G373" t="s">
        <v>358</v>
      </c>
      <c r="H373" t="s">
        <v>14</v>
      </c>
      <c r="I373" t="s">
        <v>13</v>
      </c>
      <c r="J373" t="s">
        <v>13</v>
      </c>
      <c r="K373" t="s">
        <v>14</v>
      </c>
      <c r="L373" t="s">
        <v>13</v>
      </c>
      <c r="M373">
        <v>11</v>
      </c>
      <c r="N373" s="4">
        <f t="shared" si="23"/>
        <v>7.0340126484336535E-5</v>
      </c>
      <c r="O373" s="5">
        <f t="shared" si="24"/>
        <v>95.28</v>
      </c>
    </row>
    <row r="374" spans="1:15" x14ac:dyDescent="0.25">
      <c r="A374">
        <v>2018</v>
      </c>
      <c r="B374" t="str">
        <f t="shared" si="21"/>
        <v>25118 South Bend School District</v>
      </c>
      <c r="C374" t="str">
        <f t="shared" si="22"/>
        <v>25118</v>
      </c>
      <c r="D374">
        <v>25118</v>
      </c>
      <c r="E374" t="s">
        <v>315</v>
      </c>
      <c r="F374">
        <v>2214</v>
      </c>
      <c r="G374" t="s">
        <v>316</v>
      </c>
      <c r="H374" t="s">
        <v>13</v>
      </c>
      <c r="I374" t="s">
        <v>13</v>
      </c>
      <c r="J374" t="s">
        <v>13</v>
      </c>
      <c r="K374" t="s">
        <v>14</v>
      </c>
      <c r="L374" t="s">
        <v>13</v>
      </c>
      <c r="M374">
        <v>46.75</v>
      </c>
      <c r="N374" s="4">
        <f t="shared" si="23"/>
        <v>2.9894553755843028E-4</v>
      </c>
      <c r="O374" s="5">
        <f t="shared" si="24"/>
        <v>404.93</v>
      </c>
    </row>
    <row r="375" spans="1:15" x14ac:dyDescent="0.25">
      <c r="A375">
        <v>2018</v>
      </c>
      <c r="B375" t="str">
        <f t="shared" si="21"/>
        <v>25118 South Bend School District</v>
      </c>
      <c r="C375" t="str">
        <f t="shared" si="22"/>
        <v>25118</v>
      </c>
      <c r="D375">
        <v>25118</v>
      </c>
      <c r="E375" t="s">
        <v>315</v>
      </c>
      <c r="F375">
        <v>5243</v>
      </c>
      <c r="G375" t="s">
        <v>880</v>
      </c>
      <c r="H375" t="s">
        <v>13</v>
      </c>
      <c r="I375" t="s">
        <v>13</v>
      </c>
      <c r="J375" t="s">
        <v>13</v>
      </c>
      <c r="K375" t="s">
        <v>14</v>
      </c>
      <c r="L375" t="s">
        <v>13</v>
      </c>
      <c r="M375">
        <v>2.5</v>
      </c>
      <c r="N375" s="4">
        <f t="shared" si="23"/>
        <v>1.5986392382803759E-5</v>
      </c>
      <c r="O375" s="5">
        <f t="shared" si="24"/>
        <v>21.65</v>
      </c>
    </row>
    <row r="376" spans="1:15" x14ac:dyDescent="0.25">
      <c r="A376">
        <v>2018</v>
      </c>
      <c r="B376" t="str">
        <f t="shared" si="21"/>
        <v>25155 Naselle-Grays River Valley School District</v>
      </c>
      <c r="C376" t="str">
        <f t="shared" si="22"/>
        <v>25155</v>
      </c>
      <c r="D376">
        <v>25155</v>
      </c>
      <c r="E376" t="s">
        <v>691</v>
      </c>
      <c r="F376">
        <v>3599</v>
      </c>
      <c r="G376" t="s">
        <v>692</v>
      </c>
      <c r="H376" t="s">
        <v>13</v>
      </c>
      <c r="I376" t="s">
        <v>13</v>
      </c>
      <c r="J376" t="s">
        <v>13</v>
      </c>
      <c r="K376" t="s">
        <v>14</v>
      </c>
      <c r="L376" t="s">
        <v>13</v>
      </c>
      <c r="M376">
        <v>12</v>
      </c>
      <c r="N376" s="4">
        <f t="shared" si="23"/>
        <v>7.6734683437458035E-5</v>
      </c>
      <c r="O376" s="5">
        <f t="shared" si="24"/>
        <v>103.94</v>
      </c>
    </row>
    <row r="377" spans="1:15" x14ac:dyDescent="0.25">
      <c r="A377">
        <v>2018</v>
      </c>
      <c r="B377" t="str">
        <f t="shared" si="21"/>
        <v>25160 Willapa Valley School District</v>
      </c>
      <c r="C377" t="str">
        <f t="shared" si="22"/>
        <v>25160</v>
      </c>
      <c r="D377">
        <v>25160</v>
      </c>
      <c r="E377" t="s">
        <v>429</v>
      </c>
      <c r="F377">
        <v>2542</v>
      </c>
      <c r="G377" t="s">
        <v>430</v>
      </c>
      <c r="H377" t="s">
        <v>13</v>
      </c>
      <c r="I377" t="s">
        <v>13</v>
      </c>
      <c r="J377" t="s">
        <v>14</v>
      </c>
      <c r="K377" t="s">
        <v>14</v>
      </c>
      <c r="L377" t="s">
        <v>13</v>
      </c>
      <c r="M377">
        <v>44</v>
      </c>
      <c r="N377" s="4">
        <f t="shared" si="23"/>
        <v>2.8136050593734614E-4</v>
      </c>
      <c r="O377" s="5">
        <f t="shared" si="24"/>
        <v>381.12</v>
      </c>
    </row>
    <row r="378" spans="1:15" x14ac:dyDescent="0.25">
      <c r="A378">
        <v>2018</v>
      </c>
      <c r="B378" t="str">
        <f t="shared" si="21"/>
        <v>26056 Newport School District</v>
      </c>
      <c r="C378" t="str">
        <f t="shared" si="22"/>
        <v>26056</v>
      </c>
      <c r="D378">
        <v>26056</v>
      </c>
      <c r="E378" t="s">
        <v>424</v>
      </c>
      <c r="F378">
        <v>2518</v>
      </c>
      <c r="G378" t="s">
        <v>425</v>
      </c>
      <c r="H378" t="s">
        <v>14</v>
      </c>
      <c r="I378" t="s">
        <v>13</v>
      </c>
      <c r="J378" t="s">
        <v>13</v>
      </c>
      <c r="K378" t="s">
        <v>14</v>
      </c>
      <c r="L378" t="s">
        <v>13</v>
      </c>
      <c r="M378">
        <v>62.5</v>
      </c>
      <c r="N378" s="4">
        <f t="shared" si="23"/>
        <v>3.9965980957009392E-4</v>
      </c>
      <c r="O378" s="5">
        <f t="shared" si="24"/>
        <v>541.36</v>
      </c>
    </row>
    <row r="379" spans="1:15" x14ac:dyDescent="0.25">
      <c r="A379">
        <v>2018</v>
      </c>
      <c r="B379" t="str">
        <f t="shared" si="21"/>
        <v>26056 Newport School District</v>
      </c>
      <c r="C379" t="str">
        <f t="shared" si="22"/>
        <v>26056</v>
      </c>
      <c r="D379">
        <v>26056</v>
      </c>
      <c r="E379" t="s">
        <v>424</v>
      </c>
      <c r="F379">
        <v>5118</v>
      </c>
      <c r="G379" t="s">
        <v>849</v>
      </c>
      <c r="H379" t="s">
        <v>13</v>
      </c>
      <c r="I379" t="s">
        <v>13</v>
      </c>
      <c r="J379" t="s">
        <v>13</v>
      </c>
      <c r="K379" t="s">
        <v>14</v>
      </c>
      <c r="L379" t="s">
        <v>13</v>
      </c>
      <c r="M379">
        <v>1</v>
      </c>
      <c r="N379" s="4">
        <f t="shared" si="23"/>
        <v>6.3945569531215032E-6</v>
      </c>
      <c r="O379" s="5">
        <f t="shared" si="24"/>
        <v>8.66</v>
      </c>
    </row>
    <row r="380" spans="1:15" x14ac:dyDescent="0.25">
      <c r="A380">
        <v>2018</v>
      </c>
      <c r="B380" t="str">
        <f t="shared" si="21"/>
        <v>26059 Cusick School District</v>
      </c>
      <c r="C380" t="str">
        <f t="shared" si="22"/>
        <v>26059</v>
      </c>
      <c r="D380">
        <v>26059</v>
      </c>
      <c r="E380" t="s">
        <v>384</v>
      </c>
      <c r="F380">
        <v>2423</v>
      </c>
      <c r="G380" t="s">
        <v>385</v>
      </c>
      <c r="H380" t="s">
        <v>13</v>
      </c>
      <c r="I380" t="s">
        <v>13</v>
      </c>
      <c r="J380" t="s">
        <v>14</v>
      </c>
      <c r="K380" t="s">
        <v>13</v>
      </c>
      <c r="L380" t="s">
        <v>13</v>
      </c>
      <c r="M380">
        <v>10</v>
      </c>
      <c r="N380" s="4">
        <f t="shared" si="23"/>
        <v>6.3945569531215034E-5</v>
      </c>
      <c r="O380" s="5">
        <f t="shared" si="24"/>
        <v>86.62</v>
      </c>
    </row>
    <row r="381" spans="1:15" x14ac:dyDescent="0.25">
      <c r="A381">
        <v>2018</v>
      </c>
      <c r="B381" t="str">
        <f t="shared" si="21"/>
        <v>26070 Selkirk School District</v>
      </c>
      <c r="C381" t="str">
        <f t="shared" si="22"/>
        <v>26070</v>
      </c>
      <c r="D381">
        <v>26070</v>
      </c>
      <c r="E381" t="s">
        <v>877</v>
      </c>
      <c r="F381">
        <v>5226</v>
      </c>
      <c r="G381" t="s">
        <v>878</v>
      </c>
      <c r="H381" t="s">
        <v>14</v>
      </c>
      <c r="I381" t="s">
        <v>13</v>
      </c>
      <c r="J381" t="s">
        <v>13</v>
      </c>
      <c r="K381" t="s">
        <v>14</v>
      </c>
      <c r="L381" t="s">
        <v>13</v>
      </c>
      <c r="M381">
        <v>49</v>
      </c>
      <c r="N381" s="4">
        <f t="shared" si="23"/>
        <v>3.1333329070295363E-4</v>
      </c>
      <c r="O381" s="5">
        <f t="shared" si="24"/>
        <v>424.42</v>
      </c>
    </row>
    <row r="382" spans="1:15" x14ac:dyDescent="0.25">
      <c r="A382">
        <v>2018</v>
      </c>
      <c r="B382" t="str">
        <f t="shared" si="21"/>
        <v>27001 Steilacoom Hist. School District</v>
      </c>
      <c r="C382" t="str">
        <f t="shared" si="22"/>
        <v>27001</v>
      </c>
      <c r="D382">
        <v>27001</v>
      </c>
      <c r="E382" t="s">
        <v>754</v>
      </c>
      <c r="F382">
        <v>4131</v>
      </c>
      <c r="G382" t="s">
        <v>755</v>
      </c>
      <c r="H382" t="s">
        <v>14</v>
      </c>
      <c r="I382" t="s">
        <v>13</v>
      </c>
      <c r="J382" t="s">
        <v>13</v>
      </c>
      <c r="K382" t="s">
        <v>14</v>
      </c>
      <c r="L382" t="s">
        <v>13</v>
      </c>
      <c r="M382">
        <v>815.75</v>
      </c>
      <c r="N382" s="4">
        <f t="shared" si="23"/>
        <v>5.2163598345088659E-3</v>
      </c>
      <c r="O382" s="5">
        <f t="shared" si="24"/>
        <v>7065.79</v>
      </c>
    </row>
    <row r="383" spans="1:15" x14ac:dyDescent="0.25">
      <c r="A383">
        <v>2018</v>
      </c>
      <c r="B383" t="str">
        <f t="shared" si="21"/>
        <v>27003 Puyallup School District</v>
      </c>
      <c r="C383" t="str">
        <f t="shared" si="22"/>
        <v>27003</v>
      </c>
      <c r="D383">
        <v>27003</v>
      </c>
      <c r="E383" t="s">
        <v>163</v>
      </c>
      <c r="F383">
        <v>3645</v>
      </c>
      <c r="G383" t="s">
        <v>699</v>
      </c>
      <c r="H383" t="s">
        <v>14</v>
      </c>
      <c r="I383" t="s">
        <v>14</v>
      </c>
      <c r="J383" t="s">
        <v>13</v>
      </c>
      <c r="K383" t="s">
        <v>14</v>
      </c>
      <c r="L383" t="s">
        <v>13</v>
      </c>
      <c r="M383">
        <v>1113.25</v>
      </c>
      <c r="N383" s="4">
        <f t="shared" si="23"/>
        <v>7.1187405280625131E-3</v>
      </c>
      <c r="O383" s="5">
        <f t="shared" si="24"/>
        <v>9642.65</v>
      </c>
    </row>
    <row r="384" spans="1:15" x14ac:dyDescent="0.25">
      <c r="A384">
        <v>2018</v>
      </c>
      <c r="B384" t="str">
        <f t="shared" si="21"/>
        <v>27003 Puyallup School District</v>
      </c>
      <c r="C384" t="str">
        <f t="shared" si="22"/>
        <v>27003</v>
      </c>
      <c r="D384">
        <v>27003</v>
      </c>
      <c r="E384" t="s">
        <v>163</v>
      </c>
      <c r="F384">
        <v>4540</v>
      </c>
      <c r="G384" t="s">
        <v>816</v>
      </c>
      <c r="H384" t="s">
        <v>14</v>
      </c>
      <c r="I384" t="s">
        <v>13</v>
      </c>
      <c r="J384" t="s">
        <v>13</v>
      </c>
      <c r="K384" t="s">
        <v>14</v>
      </c>
      <c r="L384" t="s">
        <v>13</v>
      </c>
      <c r="M384">
        <v>1079</v>
      </c>
      <c r="N384" s="4">
        <f t="shared" si="23"/>
        <v>6.899726952418102E-3</v>
      </c>
      <c r="O384" s="5">
        <f t="shared" si="24"/>
        <v>9345.98</v>
      </c>
    </row>
    <row r="385" spans="1:15" x14ac:dyDescent="0.25">
      <c r="A385">
        <v>2018</v>
      </c>
      <c r="B385" t="str">
        <f t="shared" si="21"/>
        <v>27003 Puyallup School District</v>
      </c>
      <c r="C385" t="str">
        <f t="shared" si="22"/>
        <v>27003</v>
      </c>
      <c r="D385">
        <v>27003</v>
      </c>
      <c r="E385" t="s">
        <v>163</v>
      </c>
      <c r="F385">
        <v>2125</v>
      </c>
      <c r="G385" t="s">
        <v>295</v>
      </c>
      <c r="H385" t="s">
        <v>14</v>
      </c>
      <c r="I385" t="s">
        <v>13</v>
      </c>
      <c r="J385" t="s">
        <v>13</v>
      </c>
      <c r="K385" t="s">
        <v>14</v>
      </c>
      <c r="L385" t="s">
        <v>13</v>
      </c>
      <c r="M385">
        <v>1042.75</v>
      </c>
      <c r="N385" s="4">
        <f t="shared" si="23"/>
        <v>6.667924262867447E-3</v>
      </c>
      <c r="O385" s="5">
        <f t="shared" si="24"/>
        <v>9032</v>
      </c>
    </row>
    <row r="386" spans="1:15" x14ac:dyDescent="0.25">
      <c r="A386">
        <v>2018</v>
      </c>
      <c r="B386" t="str">
        <f t="shared" ref="B386:B449" si="25">PROPER(CONCATENATE(C386," ",E386))</f>
        <v>27003 Puyallup School District</v>
      </c>
      <c r="C386" t="str">
        <f t="shared" ref="C386:C449" si="26">TEXT(D386,"0####")</f>
        <v>27003</v>
      </c>
      <c r="D386">
        <v>27003</v>
      </c>
      <c r="E386" t="s">
        <v>163</v>
      </c>
      <c r="F386">
        <v>3052</v>
      </c>
      <c r="G386" t="s">
        <v>542</v>
      </c>
      <c r="H386" t="s">
        <v>14</v>
      </c>
      <c r="I386" t="s">
        <v>13</v>
      </c>
      <c r="J386" t="s">
        <v>13</v>
      </c>
      <c r="K386" t="s">
        <v>14</v>
      </c>
      <c r="L386" t="s">
        <v>13</v>
      </c>
      <c r="M386">
        <v>235.5</v>
      </c>
      <c r="N386" s="4">
        <f t="shared" ref="N386:N449" si="27">M386/$M$676</f>
        <v>1.5059181624601139E-3</v>
      </c>
      <c r="O386" s="5">
        <f t="shared" si="24"/>
        <v>2039.83</v>
      </c>
    </row>
    <row r="387" spans="1:15" x14ac:dyDescent="0.25">
      <c r="A387">
        <v>2018</v>
      </c>
      <c r="B387" t="str">
        <f t="shared" si="25"/>
        <v>27003 Puyallup School District</v>
      </c>
      <c r="C387" t="str">
        <f t="shared" si="26"/>
        <v>27003</v>
      </c>
      <c r="D387">
        <v>27003</v>
      </c>
      <c r="E387" t="s">
        <v>163</v>
      </c>
      <c r="F387">
        <v>3447</v>
      </c>
      <c r="G387" t="s">
        <v>650</v>
      </c>
      <c r="H387" t="s">
        <v>13</v>
      </c>
      <c r="I387" t="s">
        <v>13</v>
      </c>
      <c r="J387" t="s">
        <v>13</v>
      </c>
      <c r="K387" t="s">
        <v>14</v>
      </c>
      <c r="L387" t="s">
        <v>13</v>
      </c>
      <c r="M387">
        <v>199.5</v>
      </c>
      <c r="N387" s="4">
        <f t="shared" si="27"/>
        <v>1.2757141121477399E-3</v>
      </c>
      <c r="O387" s="5">
        <f t="shared" si="24"/>
        <v>1728.01</v>
      </c>
    </row>
    <row r="388" spans="1:15" x14ac:dyDescent="0.25">
      <c r="A388">
        <v>2018</v>
      </c>
      <c r="B388" t="str">
        <f t="shared" si="25"/>
        <v>27003 Puyallup School District</v>
      </c>
      <c r="C388" t="str">
        <f t="shared" si="26"/>
        <v>27003</v>
      </c>
      <c r="D388">
        <v>27003</v>
      </c>
      <c r="E388" t="s">
        <v>163</v>
      </c>
      <c r="F388">
        <v>4183</v>
      </c>
      <c r="G388" t="s">
        <v>761</v>
      </c>
      <c r="H388" t="s">
        <v>13</v>
      </c>
      <c r="I388" t="s">
        <v>13</v>
      </c>
      <c r="J388" t="s">
        <v>13</v>
      </c>
      <c r="K388" t="s">
        <v>14</v>
      </c>
      <c r="L388" t="s">
        <v>13</v>
      </c>
      <c r="M388">
        <v>186</v>
      </c>
      <c r="N388" s="4">
        <f t="shared" si="27"/>
        <v>1.1893875932805996E-3</v>
      </c>
      <c r="O388" s="5">
        <f t="shared" si="24"/>
        <v>1611.08</v>
      </c>
    </row>
    <row r="389" spans="1:15" x14ac:dyDescent="0.25">
      <c r="A389">
        <v>2018</v>
      </c>
      <c r="B389" t="str">
        <f t="shared" si="25"/>
        <v>27003 Puyallup School District</v>
      </c>
      <c r="C389" t="str">
        <f t="shared" si="26"/>
        <v>27003</v>
      </c>
      <c r="D389">
        <v>27003</v>
      </c>
      <c r="E389" t="s">
        <v>163</v>
      </c>
      <c r="F389">
        <v>3750</v>
      </c>
      <c r="G389" t="s">
        <v>706</v>
      </c>
      <c r="H389" t="s">
        <v>14</v>
      </c>
      <c r="I389" t="s">
        <v>13</v>
      </c>
      <c r="J389" t="s">
        <v>13</v>
      </c>
      <c r="K389" t="s">
        <v>14</v>
      </c>
      <c r="L389" t="s">
        <v>13</v>
      </c>
      <c r="M389">
        <v>177.25</v>
      </c>
      <c r="N389" s="4">
        <f t="shared" si="27"/>
        <v>1.1334352199407864E-3</v>
      </c>
      <c r="O389" s="5">
        <f t="shared" si="24"/>
        <v>1535.29</v>
      </c>
    </row>
    <row r="390" spans="1:15" x14ac:dyDescent="0.25">
      <c r="A390">
        <v>2018</v>
      </c>
      <c r="B390" t="str">
        <f t="shared" si="25"/>
        <v>27003 Puyallup School District</v>
      </c>
      <c r="C390" t="str">
        <f t="shared" si="26"/>
        <v>27003</v>
      </c>
      <c r="D390">
        <v>27003</v>
      </c>
      <c r="E390" t="s">
        <v>163</v>
      </c>
      <c r="F390">
        <v>5142</v>
      </c>
      <c r="G390" t="s">
        <v>851</v>
      </c>
      <c r="H390" t="s">
        <v>14</v>
      </c>
      <c r="I390" t="s">
        <v>13</v>
      </c>
      <c r="J390" t="s">
        <v>13</v>
      </c>
      <c r="K390" t="s">
        <v>14</v>
      </c>
      <c r="L390" t="s">
        <v>13</v>
      </c>
      <c r="M390">
        <v>177</v>
      </c>
      <c r="N390" s="4">
        <f t="shared" si="27"/>
        <v>1.131836580702506E-3</v>
      </c>
      <c r="O390" s="5">
        <f t="shared" si="24"/>
        <v>1533.12</v>
      </c>
    </row>
    <row r="391" spans="1:15" x14ac:dyDescent="0.25">
      <c r="A391">
        <v>2018</v>
      </c>
      <c r="B391" t="str">
        <f t="shared" si="25"/>
        <v>27003 Puyallup School District</v>
      </c>
      <c r="C391" t="str">
        <f t="shared" si="26"/>
        <v>27003</v>
      </c>
      <c r="D391">
        <v>27003</v>
      </c>
      <c r="E391" t="s">
        <v>163</v>
      </c>
      <c r="F391">
        <v>2575</v>
      </c>
      <c r="G391" t="s">
        <v>437</v>
      </c>
      <c r="H391" t="s">
        <v>13</v>
      </c>
      <c r="I391" t="s">
        <v>13</v>
      </c>
      <c r="J391" t="s">
        <v>13</v>
      </c>
      <c r="K391" t="s">
        <v>14</v>
      </c>
      <c r="L391" t="s">
        <v>13</v>
      </c>
      <c r="M391">
        <v>114</v>
      </c>
      <c r="N391" s="4">
        <f t="shared" si="27"/>
        <v>7.2897949265585138E-4</v>
      </c>
      <c r="O391" s="5">
        <f t="shared" si="24"/>
        <v>987.43</v>
      </c>
    </row>
    <row r="392" spans="1:15" x14ac:dyDescent="0.25">
      <c r="A392">
        <v>2018</v>
      </c>
      <c r="B392" t="str">
        <f t="shared" si="25"/>
        <v>27003 Puyallup School District</v>
      </c>
      <c r="C392" t="str">
        <f t="shared" si="26"/>
        <v>27003</v>
      </c>
      <c r="D392">
        <v>27003</v>
      </c>
      <c r="E392" t="s">
        <v>163</v>
      </c>
      <c r="F392">
        <v>4110</v>
      </c>
      <c r="G392" t="s">
        <v>750</v>
      </c>
      <c r="H392" t="s">
        <v>13</v>
      </c>
      <c r="I392" t="s">
        <v>13</v>
      </c>
      <c r="J392" t="s">
        <v>13</v>
      </c>
      <c r="K392" t="s">
        <v>14</v>
      </c>
      <c r="L392" t="s">
        <v>13</v>
      </c>
      <c r="M392">
        <v>99</v>
      </c>
      <c r="N392" s="4">
        <f t="shared" si="27"/>
        <v>6.3306113835902874E-4</v>
      </c>
      <c r="O392" s="5">
        <f t="shared" si="24"/>
        <v>857.51</v>
      </c>
    </row>
    <row r="393" spans="1:15" x14ac:dyDescent="0.25">
      <c r="A393">
        <v>2018</v>
      </c>
      <c r="B393" t="str">
        <f t="shared" si="25"/>
        <v>27003 Puyallup School District</v>
      </c>
      <c r="C393" t="str">
        <f t="shared" si="26"/>
        <v>27003</v>
      </c>
      <c r="D393">
        <v>27003</v>
      </c>
      <c r="E393" t="s">
        <v>163</v>
      </c>
      <c r="F393">
        <v>1640</v>
      </c>
      <c r="G393" t="s">
        <v>164</v>
      </c>
      <c r="H393" t="s">
        <v>14</v>
      </c>
      <c r="I393" t="s">
        <v>13</v>
      </c>
      <c r="J393" t="s">
        <v>13</v>
      </c>
      <c r="K393" t="s">
        <v>14</v>
      </c>
      <c r="L393" t="s">
        <v>13</v>
      </c>
      <c r="M393">
        <v>56.75</v>
      </c>
      <c r="N393" s="4">
        <f t="shared" si="27"/>
        <v>3.6289110708964532E-4</v>
      </c>
      <c r="O393" s="5">
        <f t="shared" si="24"/>
        <v>491.55</v>
      </c>
    </row>
    <row r="394" spans="1:15" x14ac:dyDescent="0.25">
      <c r="A394">
        <v>2018</v>
      </c>
      <c r="B394" t="str">
        <f t="shared" si="25"/>
        <v>27003 Puyallup School District</v>
      </c>
      <c r="C394" t="str">
        <f t="shared" si="26"/>
        <v>27003</v>
      </c>
      <c r="D394">
        <v>27003</v>
      </c>
      <c r="E394" t="s">
        <v>163</v>
      </c>
      <c r="F394">
        <v>3972</v>
      </c>
      <c r="G394" t="s">
        <v>734</v>
      </c>
      <c r="H394" t="s">
        <v>13</v>
      </c>
      <c r="I394" t="s">
        <v>13</v>
      </c>
      <c r="J394" t="s">
        <v>13</v>
      </c>
      <c r="K394" t="s">
        <v>14</v>
      </c>
      <c r="L394" t="s">
        <v>13</v>
      </c>
      <c r="M394">
        <v>30.5</v>
      </c>
      <c r="N394" s="4">
        <f t="shared" si="27"/>
        <v>1.9503398707020585E-4</v>
      </c>
      <c r="O394" s="5">
        <f t="shared" si="24"/>
        <v>264.18</v>
      </c>
    </row>
    <row r="395" spans="1:15" x14ac:dyDescent="0.25">
      <c r="A395">
        <v>2018</v>
      </c>
      <c r="B395" t="str">
        <f t="shared" si="25"/>
        <v>27003 Puyallup School District</v>
      </c>
      <c r="C395" t="str">
        <f t="shared" si="26"/>
        <v>27003</v>
      </c>
      <c r="D395">
        <v>27003</v>
      </c>
      <c r="E395" t="s">
        <v>163</v>
      </c>
      <c r="F395">
        <v>4443</v>
      </c>
      <c r="G395" t="s">
        <v>802</v>
      </c>
      <c r="H395" t="s">
        <v>13</v>
      </c>
      <c r="I395" t="s">
        <v>13</v>
      </c>
      <c r="J395" t="s">
        <v>13</v>
      </c>
      <c r="K395" t="s">
        <v>14</v>
      </c>
      <c r="L395" t="s">
        <v>13</v>
      </c>
      <c r="M395">
        <v>25.75</v>
      </c>
      <c r="N395" s="4">
        <f t="shared" si="27"/>
        <v>1.646598415428787E-4</v>
      </c>
      <c r="O395" s="5">
        <f t="shared" si="24"/>
        <v>223.04</v>
      </c>
    </row>
    <row r="396" spans="1:15" x14ac:dyDescent="0.25">
      <c r="A396">
        <v>2018</v>
      </c>
      <c r="B396" t="str">
        <f t="shared" si="25"/>
        <v>27003 Puyallup School District</v>
      </c>
      <c r="C396" t="str">
        <f t="shared" si="26"/>
        <v>27003</v>
      </c>
      <c r="D396">
        <v>27003</v>
      </c>
      <c r="E396" t="s">
        <v>163</v>
      </c>
      <c r="F396">
        <v>5321</v>
      </c>
      <c r="G396" t="s">
        <v>915</v>
      </c>
      <c r="H396" t="s">
        <v>13</v>
      </c>
      <c r="I396" t="s">
        <v>13</v>
      </c>
      <c r="J396" t="s">
        <v>13</v>
      </c>
      <c r="K396" t="s">
        <v>14</v>
      </c>
      <c r="L396" t="s">
        <v>13</v>
      </c>
      <c r="M396">
        <v>3.25</v>
      </c>
      <c r="N396" s="4">
        <f t="shared" si="27"/>
        <v>2.0782310097644884E-5</v>
      </c>
      <c r="O396" s="5">
        <f t="shared" si="24"/>
        <v>28.15</v>
      </c>
    </row>
    <row r="397" spans="1:15" x14ac:dyDescent="0.25">
      <c r="A397">
        <v>2018</v>
      </c>
      <c r="B397" t="str">
        <f t="shared" si="25"/>
        <v>27010 Tacoma School District</v>
      </c>
      <c r="C397" t="str">
        <f t="shared" si="26"/>
        <v>27010</v>
      </c>
      <c r="D397">
        <v>27010</v>
      </c>
      <c r="E397" t="s">
        <v>86</v>
      </c>
      <c r="F397">
        <v>2215</v>
      </c>
      <c r="G397" t="s">
        <v>317</v>
      </c>
      <c r="H397" t="s">
        <v>14</v>
      </c>
      <c r="I397" t="s">
        <v>14</v>
      </c>
      <c r="J397" t="s">
        <v>13</v>
      </c>
      <c r="K397" t="s">
        <v>14</v>
      </c>
      <c r="L397" t="s">
        <v>13</v>
      </c>
      <c r="M397">
        <v>1186.25</v>
      </c>
      <c r="N397" s="4">
        <f t="shared" si="27"/>
        <v>7.5855431856403826E-3</v>
      </c>
      <c r="O397" s="5">
        <f t="shared" si="24"/>
        <v>10274.950000000001</v>
      </c>
    </row>
    <row r="398" spans="1:15" x14ac:dyDescent="0.25">
      <c r="A398">
        <v>2018</v>
      </c>
      <c r="B398" t="str">
        <f t="shared" si="25"/>
        <v>27010 Tacoma School District</v>
      </c>
      <c r="C398" t="str">
        <f t="shared" si="26"/>
        <v>27010</v>
      </c>
      <c r="D398">
        <v>27010</v>
      </c>
      <c r="E398" t="s">
        <v>86</v>
      </c>
      <c r="F398">
        <v>3398</v>
      </c>
      <c r="G398" t="s">
        <v>642</v>
      </c>
      <c r="H398" t="s">
        <v>14</v>
      </c>
      <c r="I398" t="s">
        <v>14</v>
      </c>
      <c r="J398" t="s">
        <v>14</v>
      </c>
      <c r="K398" t="s">
        <v>14</v>
      </c>
      <c r="L398" t="s">
        <v>13</v>
      </c>
      <c r="M398">
        <v>958</v>
      </c>
      <c r="N398" s="4">
        <f t="shared" si="27"/>
        <v>6.1259855610903994E-3</v>
      </c>
      <c r="O398" s="5">
        <f t="shared" si="24"/>
        <v>8297.92</v>
      </c>
    </row>
    <row r="399" spans="1:15" x14ac:dyDescent="0.25">
      <c r="A399">
        <v>2018</v>
      </c>
      <c r="B399" t="str">
        <f t="shared" si="25"/>
        <v>27010 Tacoma School District</v>
      </c>
      <c r="C399" t="str">
        <f t="shared" si="26"/>
        <v>27010</v>
      </c>
      <c r="D399">
        <v>27010</v>
      </c>
      <c r="E399" t="s">
        <v>86</v>
      </c>
      <c r="F399">
        <v>2084</v>
      </c>
      <c r="G399" t="s">
        <v>291</v>
      </c>
      <c r="H399" t="s">
        <v>14</v>
      </c>
      <c r="I399" t="s">
        <v>13</v>
      </c>
      <c r="J399" t="s">
        <v>13</v>
      </c>
      <c r="K399" t="s">
        <v>14</v>
      </c>
      <c r="L399" t="s">
        <v>13</v>
      </c>
      <c r="M399">
        <v>904</v>
      </c>
      <c r="N399" s="4">
        <f t="shared" si="27"/>
        <v>5.7806794856218391E-3</v>
      </c>
      <c r="O399" s="5">
        <f t="shared" si="24"/>
        <v>7830.18</v>
      </c>
    </row>
    <row r="400" spans="1:15" x14ac:dyDescent="0.25">
      <c r="A400">
        <v>2018</v>
      </c>
      <c r="B400" t="str">
        <f t="shared" si="25"/>
        <v>27010 Tacoma School District</v>
      </c>
      <c r="C400" t="str">
        <f t="shared" si="26"/>
        <v>27010</v>
      </c>
      <c r="D400">
        <v>27010</v>
      </c>
      <c r="E400" t="s">
        <v>86</v>
      </c>
      <c r="F400">
        <v>3246</v>
      </c>
      <c r="G400" t="s">
        <v>600</v>
      </c>
      <c r="H400" t="s">
        <v>14</v>
      </c>
      <c r="I400" t="s">
        <v>13</v>
      </c>
      <c r="J400" t="s">
        <v>13</v>
      </c>
      <c r="K400" t="s">
        <v>14</v>
      </c>
      <c r="L400" t="s">
        <v>13</v>
      </c>
      <c r="M400">
        <v>896</v>
      </c>
      <c r="N400" s="4">
        <f t="shared" si="27"/>
        <v>5.7295230299968664E-3</v>
      </c>
      <c r="O400" s="5">
        <f t="shared" si="24"/>
        <v>7760.89</v>
      </c>
    </row>
    <row r="401" spans="1:15" x14ac:dyDescent="0.25">
      <c r="A401">
        <v>2018</v>
      </c>
      <c r="B401" t="str">
        <f t="shared" si="25"/>
        <v>27010 Tacoma School District</v>
      </c>
      <c r="C401" t="str">
        <f t="shared" si="26"/>
        <v>27010</v>
      </c>
      <c r="D401">
        <v>27010</v>
      </c>
      <c r="E401" t="s">
        <v>86</v>
      </c>
      <c r="F401">
        <v>3880</v>
      </c>
      <c r="G401" t="s">
        <v>722</v>
      </c>
      <c r="H401" t="s">
        <v>14</v>
      </c>
      <c r="I401" t="s">
        <v>14</v>
      </c>
      <c r="J401" t="s">
        <v>14</v>
      </c>
      <c r="K401" t="s">
        <v>14</v>
      </c>
      <c r="L401" t="s">
        <v>13</v>
      </c>
      <c r="M401">
        <v>551.5</v>
      </c>
      <c r="N401" s="4">
        <f t="shared" si="27"/>
        <v>3.5265981596465088E-3</v>
      </c>
      <c r="O401" s="5">
        <f t="shared" si="24"/>
        <v>4776.93</v>
      </c>
    </row>
    <row r="402" spans="1:15" x14ac:dyDescent="0.25">
      <c r="A402">
        <v>2018</v>
      </c>
      <c r="B402" t="str">
        <f t="shared" si="25"/>
        <v>27010 Tacoma School District</v>
      </c>
      <c r="C402" t="str">
        <f t="shared" si="26"/>
        <v>27010</v>
      </c>
      <c r="D402">
        <v>27010</v>
      </c>
      <c r="E402" t="s">
        <v>86</v>
      </c>
      <c r="F402">
        <v>1860</v>
      </c>
      <c r="G402" t="s">
        <v>241</v>
      </c>
      <c r="H402" t="s">
        <v>14</v>
      </c>
      <c r="I402" t="s">
        <v>13</v>
      </c>
      <c r="J402" t="s">
        <v>14</v>
      </c>
      <c r="K402" t="s">
        <v>14</v>
      </c>
      <c r="L402" t="s">
        <v>13</v>
      </c>
      <c r="M402">
        <v>473.25</v>
      </c>
      <c r="N402" s="4">
        <f t="shared" si="27"/>
        <v>3.0262240780647514E-3</v>
      </c>
      <c r="O402" s="5">
        <f t="shared" si="24"/>
        <v>4099.1499999999996</v>
      </c>
    </row>
    <row r="403" spans="1:15" x14ac:dyDescent="0.25">
      <c r="A403">
        <v>2018</v>
      </c>
      <c r="B403" t="str">
        <f t="shared" si="25"/>
        <v>27010 Tacoma School District</v>
      </c>
      <c r="C403" t="str">
        <f t="shared" si="26"/>
        <v>27010</v>
      </c>
      <c r="D403">
        <v>27010</v>
      </c>
      <c r="E403" t="s">
        <v>86</v>
      </c>
      <c r="F403">
        <v>5169</v>
      </c>
      <c r="G403" t="s">
        <v>859</v>
      </c>
      <c r="H403" t="s">
        <v>14</v>
      </c>
      <c r="I403" t="s">
        <v>13</v>
      </c>
      <c r="J403" t="s">
        <v>14</v>
      </c>
      <c r="K403" t="s">
        <v>14</v>
      </c>
      <c r="L403" t="s">
        <v>13</v>
      </c>
      <c r="M403">
        <v>433.75</v>
      </c>
      <c r="N403" s="4">
        <f t="shared" si="27"/>
        <v>2.7736390784164518E-3</v>
      </c>
      <c r="O403" s="5">
        <f t="shared" si="24"/>
        <v>3757.02</v>
      </c>
    </row>
    <row r="404" spans="1:15" x14ac:dyDescent="0.25">
      <c r="A404">
        <v>2018</v>
      </c>
      <c r="B404" t="str">
        <f t="shared" si="25"/>
        <v>27010 Tacoma School District</v>
      </c>
      <c r="C404" t="str">
        <f t="shared" si="26"/>
        <v>27010</v>
      </c>
      <c r="D404">
        <v>27010</v>
      </c>
      <c r="E404" t="s">
        <v>86</v>
      </c>
      <c r="F404">
        <v>5458</v>
      </c>
      <c r="G404" t="s">
        <v>87</v>
      </c>
      <c r="H404" t="s">
        <v>14</v>
      </c>
      <c r="I404" t="s">
        <v>13</v>
      </c>
      <c r="J404" t="s">
        <v>14</v>
      </c>
      <c r="K404" t="s">
        <v>14</v>
      </c>
      <c r="L404" t="s">
        <v>13</v>
      </c>
      <c r="M404">
        <v>271.25</v>
      </c>
      <c r="N404" s="4">
        <f t="shared" si="27"/>
        <v>1.7345235735342077E-3</v>
      </c>
      <c r="O404" s="5">
        <f t="shared" si="24"/>
        <v>2349.4899999999998</v>
      </c>
    </row>
    <row r="405" spans="1:15" x14ac:dyDescent="0.25">
      <c r="A405">
        <v>2018</v>
      </c>
      <c r="B405" t="str">
        <f t="shared" si="25"/>
        <v>27010 Tacoma School District</v>
      </c>
      <c r="C405" t="str">
        <f t="shared" si="26"/>
        <v>27010</v>
      </c>
      <c r="D405">
        <v>27010</v>
      </c>
      <c r="E405" t="s">
        <v>86</v>
      </c>
      <c r="F405">
        <v>4109</v>
      </c>
      <c r="G405" t="s">
        <v>749</v>
      </c>
      <c r="H405" t="s">
        <v>14</v>
      </c>
      <c r="I405" t="s">
        <v>13</v>
      </c>
      <c r="J405" t="s">
        <v>13</v>
      </c>
      <c r="K405" t="s">
        <v>14</v>
      </c>
      <c r="L405" t="s">
        <v>13</v>
      </c>
      <c r="M405">
        <v>157.25</v>
      </c>
      <c r="N405" s="4">
        <f t="shared" si="27"/>
        <v>1.0055440808783562E-3</v>
      </c>
      <c r="O405" s="5">
        <f t="shared" si="24"/>
        <v>1362.05</v>
      </c>
    </row>
    <row r="406" spans="1:15" x14ac:dyDescent="0.25">
      <c r="A406">
        <v>2018</v>
      </c>
      <c r="B406" t="str">
        <f t="shared" si="25"/>
        <v>27010 Tacoma School District</v>
      </c>
      <c r="C406" t="str">
        <f t="shared" si="26"/>
        <v>27010</v>
      </c>
      <c r="D406">
        <v>27010</v>
      </c>
      <c r="E406" t="s">
        <v>86</v>
      </c>
      <c r="F406">
        <v>2039</v>
      </c>
      <c r="G406" t="s">
        <v>289</v>
      </c>
      <c r="H406" t="s">
        <v>13</v>
      </c>
      <c r="I406" t="s">
        <v>13</v>
      </c>
      <c r="J406" t="s">
        <v>13</v>
      </c>
      <c r="K406" t="s">
        <v>14</v>
      </c>
      <c r="L406" t="s">
        <v>13</v>
      </c>
      <c r="M406">
        <v>28</v>
      </c>
      <c r="N406" s="4">
        <f t="shared" si="27"/>
        <v>1.7904759468740207E-4</v>
      </c>
      <c r="O406" s="5">
        <f t="shared" si="24"/>
        <v>242.53</v>
      </c>
    </row>
    <row r="407" spans="1:15" x14ac:dyDescent="0.25">
      <c r="A407">
        <v>2018</v>
      </c>
      <c r="B407" t="str">
        <f t="shared" si="25"/>
        <v>27010 Tacoma School District</v>
      </c>
      <c r="C407" t="str">
        <f t="shared" si="26"/>
        <v>27010</v>
      </c>
      <c r="D407">
        <v>27010</v>
      </c>
      <c r="E407" t="s">
        <v>86</v>
      </c>
      <c r="F407">
        <v>5307</v>
      </c>
      <c r="G407" t="s">
        <v>909</v>
      </c>
      <c r="H407" t="s">
        <v>13</v>
      </c>
      <c r="I407" t="s">
        <v>13</v>
      </c>
      <c r="J407" t="s">
        <v>13</v>
      </c>
      <c r="K407" t="s">
        <v>14</v>
      </c>
      <c r="L407" t="s">
        <v>13</v>
      </c>
      <c r="M407">
        <v>18.75</v>
      </c>
      <c r="N407" s="4">
        <f t="shared" si="27"/>
        <v>1.1989794287102818E-4</v>
      </c>
      <c r="O407" s="5">
        <f t="shared" si="24"/>
        <v>162.41</v>
      </c>
    </row>
    <row r="408" spans="1:15" x14ac:dyDescent="0.25">
      <c r="A408">
        <v>2018</v>
      </c>
      <c r="B408" t="str">
        <f t="shared" si="25"/>
        <v>27010 Tacoma School District</v>
      </c>
      <c r="C408" t="str">
        <f t="shared" si="26"/>
        <v>27010</v>
      </c>
      <c r="D408">
        <v>27010</v>
      </c>
      <c r="E408" t="s">
        <v>86</v>
      </c>
      <c r="F408">
        <v>1797</v>
      </c>
      <c r="G408" t="s">
        <v>217</v>
      </c>
      <c r="H408" t="s">
        <v>13</v>
      </c>
      <c r="I408" t="s">
        <v>13</v>
      </c>
      <c r="J408" t="s">
        <v>13</v>
      </c>
      <c r="K408" t="s">
        <v>14</v>
      </c>
      <c r="L408" t="s">
        <v>13</v>
      </c>
      <c r="M408">
        <v>4.5</v>
      </c>
      <c r="N408" s="4">
        <f t="shared" si="27"/>
        <v>2.8775506289046763E-5</v>
      </c>
      <c r="O408" s="5">
        <f t="shared" si="24"/>
        <v>38.979999999999997</v>
      </c>
    </row>
    <row r="409" spans="1:15" x14ac:dyDescent="0.25">
      <c r="A409">
        <v>2018</v>
      </c>
      <c r="B409" t="str">
        <f t="shared" si="25"/>
        <v>27010 Tacoma School District</v>
      </c>
      <c r="C409" t="str">
        <f t="shared" si="26"/>
        <v>27010</v>
      </c>
      <c r="D409">
        <v>27010</v>
      </c>
      <c r="E409" t="s">
        <v>86</v>
      </c>
      <c r="F409">
        <v>1514</v>
      </c>
      <c r="G409" t="s">
        <v>132</v>
      </c>
      <c r="H409" t="s">
        <v>13</v>
      </c>
      <c r="I409" t="s">
        <v>13</v>
      </c>
      <c r="J409" t="s">
        <v>13</v>
      </c>
      <c r="K409" t="s">
        <v>14</v>
      </c>
      <c r="L409" t="s">
        <v>13</v>
      </c>
      <c r="M409">
        <v>4</v>
      </c>
      <c r="N409" s="4">
        <f t="shared" si="27"/>
        <v>2.5578227812486013E-5</v>
      </c>
      <c r="O409" s="5">
        <f t="shared" si="24"/>
        <v>34.65</v>
      </c>
    </row>
    <row r="410" spans="1:15" x14ac:dyDescent="0.25">
      <c r="A410">
        <v>2018</v>
      </c>
      <c r="B410" t="str">
        <f t="shared" si="25"/>
        <v>27010 Tacoma School District</v>
      </c>
      <c r="C410" t="str">
        <f t="shared" si="26"/>
        <v>27010</v>
      </c>
      <c r="D410">
        <v>27010</v>
      </c>
      <c r="E410" t="s">
        <v>86</v>
      </c>
      <c r="F410">
        <v>4283</v>
      </c>
      <c r="G410" t="s">
        <v>782</v>
      </c>
      <c r="H410" t="s">
        <v>13</v>
      </c>
      <c r="I410" t="s">
        <v>13</v>
      </c>
      <c r="J410" t="s">
        <v>13</v>
      </c>
      <c r="K410" t="s">
        <v>14</v>
      </c>
      <c r="L410" t="s">
        <v>13</v>
      </c>
      <c r="M410">
        <v>3.5</v>
      </c>
      <c r="N410" s="4">
        <f t="shared" si="27"/>
        <v>2.2380949335925259E-5</v>
      </c>
      <c r="O410" s="5">
        <f t="shared" si="24"/>
        <v>30.32</v>
      </c>
    </row>
    <row r="411" spans="1:15" x14ac:dyDescent="0.25">
      <c r="A411">
        <v>2018</v>
      </c>
      <c r="B411" t="str">
        <f t="shared" si="25"/>
        <v>27010 Tacoma School District</v>
      </c>
      <c r="C411" t="str">
        <f t="shared" si="26"/>
        <v>27010</v>
      </c>
      <c r="D411">
        <v>27010</v>
      </c>
      <c r="E411" t="s">
        <v>86</v>
      </c>
      <c r="F411">
        <v>5192</v>
      </c>
      <c r="G411" t="s">
        <v>867</v>
      </c>
      <c r="H411" t="s">
        <v>13</v>
      </c>
      <c r="I411" t="s">
        <v>13</v>
      </c>
      <c r="J411" t="s">
        <v>13</v>
      </c>
      <c r="K411" t="s">
        <v>14</v>
      </c>
      <c r="L411" t="s">
        <v>13</v>
      </c>
      <c r="M411">
        <v>2.5</v>
      </c>
      <c r="N411" s="4">
        <f t="shared" si="27"/>
        <v>1.5986392382803759E-5</v>
      </c>
      <c r="O411" s="5">
        <f t="shared" si="24"/>
        <v>21.65</v>
      </c>
    </row>
    <row r="412" spans="1:15" x14ac:dyDescent="0.25">
      <c r="A412">
        <v>2018</v>
      </c>
      <c r="B412" t="str">
        <f t="shared" si="25"/>
        <v>27010 Tacoma School District</v>
      </c>
      <c r="C412" t="str">
        <f t="shared" si="26"/>
        <v>27010</v>
      </c>
      <c r="D412">
        <v>27010</v>
      </c>
      <c r="E412" t="s">
        <v>86</v>
      </c>
      <c r="F412">
        <v>1585</v>
      </c>
      <c r="G412" t="s">
        <v>145</v>
      </c>
      <c r="H412" t="s">
        <v>13</v>
      </c>
      <c r="I412" t="s">
        <v>13</v>
      </c>
      <c r="J412" t="s">
        <v>13</v>
      </c>
      <c r="K412" t="s">
        <v>14</v>
      </c>
      <c r="L412" t="s">
        <v>13</v>
      </c>
      <c r="M412">
        <v>1.25</v>
      </c>
      <c r="N412" s="4">
        <f t="shared" si="27"/>
        <v>7.9931961914018793E-6</v>
      </c>
      <c r="O412" s="5">
        <f t="shared" si="24"/>
        <v>10.83</v>
      </c>
    </row>
    <row r="413" spans="1:15" x14ac:dyDescent="0.25">
      <c r="A413">
        <v>2018</v>
      </c>
      <c r="B413" t="str">
        <f t="shared" si="25"/>
        <v>27083 University Place School District</v>
      </c>
      <c r="C413" t="str">
        <f t="shared" si="26"/>
        <v>27083</v>
      </c>
      <c r="D413">
        <v>27083</v>
      </c>
      <c r="E413" t="s">
        <v>579</v>
      </c>
      <c r="F413">
        <v>3600</v>
      </c>
      <c r="G413" t="s">
        <v>693</v>
      </c>
      <c r="H413" t="s">
        <v>14</v>
      </c>
      <c r="I413" t="s">
        <v>13</v>
      </c>
      <c r="J413" t="s">
        <v>13</v>
      </c>
      <c r="K413" t="s">
        <v>14</v>
      </c>
      <c r="L413" t="s">
        <v>13</v>
      </c>
      <c r="M413">
        <v>642.25</v>
      </c>
      <c r="N413" s="4">
        <f t="shared" si="27"/>
        <v>4.1069042031422849E-3</v>
      </c>
      <c r="O413" s="5">
        <f t="shared" si="24"/>
        <v>5562.98</v>
      </c>
    </row>
    <row r="414" spans="1:15" x14ac:dyDescent="0.25">
      <c r="A414">
        <v>2018</v>
      </c>
      <c r="B414" t="str">
        <f t="shared" si="25"/>
        <v>27083 University Place School District</v>
      </c>
      <c r="C414" t="str">
        <f t="shared" si="26"/>
        <v>27083</v>
      </c>
      <c r="D414">
        <v>27083</v>
      </c>
      <c r="E414" t="s">
        <v>579</v>
      </c>
      <c r="F414">
        <v>3179</v>
      </c>
      <c r="G414" t="s">
        <v>580</v>
      </c>
      <c r="H414" t="s">
        <v>14</v>
      </c>
      <c r="I414" t="s">
        <v>13</v>
      </c>
      <c r="J414" t="s">
        <v>13</v>
      </c>
      <c r="K414" t="s">
        <v>14</v>
      </c>
      <c r="L414" t="s">
        <v>13</v>
      </c>
      <c r="M414">
        <v>82.75</v>
      </c>
      <c r="N414" s="4">
        <f t="shared" si="27"/>
        <v>5.2914958787080436E-4</v>
      </c>
      <c r="O414" s="5">
        <f t="shared" si="24"/>
        <v>716.76</v>
      </c>
    </row>
    <row r="415" spans="1:15" x14ac:dyDescent="0.25">
      <c r="A415">
        <v>2018</v>
      </c>
      <c r="B415" t="str">
        <f t="shared" si="25"/>
        <v>27320 Sumner School District</v>
      </c>
      <c r="C415" t="str">
        <f t="shared" si="26"/>
        <v>27320</v>
      </c>
      <c r="D415">
        <v>27320</v>
      </c>
      <c r="E415" t="s">
        <v>601</v>
      </c>
      <c r="F415">
        <v>3247</v>
      </c>
      <c r="G415" t="s">
        <v>602</v>
      </c>
      <c r="H415" t="s">
        <v>14</v>
      </c>
      <c r="I415" t="s">
        <v>14</v>
      </c>
      <c r="J415" t="s">
        <v>13</v>
      </c>
      <c r="K415" t="s">
        <v>14</v>
      </c>
      <c r="L415" t="s">
        <v>13</v>
      </c>
      <c r="M415">
        <v>852.75</v>
      </c>
      <c r="N415" s="4">
        <f t="shared" si="27"/>
        <v>5.4529584417743618E-3</v>
      </c>
      <c r="O415" s="5">
        <f t="shared" ref="O415:O478" si="28">ROUND(N415*$O$676,2)</f>
        <v>7386.27</v>
      </c>
    </row>
    <row r="416" spans="1:15" x14ac:dyDescent="0.25">
      <c r="A416">
        <v>2018</v>
      </c>
      <c r="B416" t="str">
        <f t="shared" si="25"/>
        <v>27320 Sumner School District</v>
      </c>
      <c r="C416" t="str">
        <f t="shared" si="26"/>
        <v>27320</v>
      </c>
      <c r="D416">
        <v>27320</v>
      </c>
      <c r="E416" t="s">
        <v>601</v>
      </c>
      <c r="F416">
        <v>4585</v>
      </c>
      <c r="G416" t="s">
        <v>826</v>
      </c>
      <c r="H416" t="s">
        <v>14</v>
      </c>
      <c r="I416" t="s">
        <v>13</v>
      </c>
      <c r="J416" t="s">
        <v>13</v>
      </c>
      <c r="K416" t="s">
        <v>14</v>
      </c>
      <c r="L416" t="s">
        <v>13</v>
      </c>
      <c r="M416">
        <v>846.75</v>
      </c>
      <c r="N416" s="4">
        <f t="shared" si="27"/>
        <v>5.4145911000556329E-3</v>
      </c>
      <c r="O416" s="5">
        <f t="shared" si="28"/>
        <v>7334.3</v>
      </c>
    </row>
    <row r="417" spans="1:15" x14ac:dyDescent="0.25">
      <c r="A417">
        <v>2018</v>
      </c>
      <c r="B417" t="str">
        <f t="shared" si="25"/>
        <v>27344 Orting School District</v>
      </c>
      <c r="C417" t="str">
        <f t="shared" si="26"/>
        <v>27344</v>
      </c>
      <c r="D417">
        <v>27344</v>
      </c>
      <c r="E417" t="s">
        <v>519</v>
      </c>
      <c r="F417">
        <v>2942</v>
      </c>
      <c r="G417" t="s">
        <v>520</v>
      </c>
      <c r="H417" t="s">
        <v>14</v>
      </c>
      <c r="I417" t="s">
        <v>13</v>
      </c>
      <c r="J417" t="s">
        <v>13</v>
      </c>
      <c r="K417" t="s">
        <v>14</v>
      </c>
      <c r="L417" t="s">
        <v>13</v>
      </c>
      <c r="M417">
        <v>603.75</v>
      </c>
      <c r="N417" s="4">
        <f t="shared" si="27"/>
        <v>3.8607137604471076E-3</v>
      </c>
      <c r="O417" s="5">
        <f t="shared" si="28"/>
        <v>5229.51</v>
      </c>
    </row>
    <row r="418" spans="1:15" x14ac:dyDescent="0.25">
      <c r="A418">
        <v>2018</v>
      </c>
      <c r="B418" t="str">
        <f t="shared" si="25"/>
        <v>27400 Clover Park School District</v>
      </c>
      <c r="C418" t="str">
        <f t="shared" si="26"/>
        <v>27400</v>
      </c>
      <c r="D418">
        <v>27400</v>
      </c>
      <c r="E418" t="s">
        <v>60</v>
      </c>
      <c r="F418">
        <v>3456</v>
      </c>
      <c r="G418" t="s">
        <v>651</v>
      </c>
      <c r="H418" t="s">
        <v>14</v>
      </c>
      <c r="I418" t="s">
        <v>13</v>
      </c>
      <c r="J418" t="s">
        <v>13</v>
      </c>
      <c r="K418" t="s">
        <v>14</v>
      </c>
      <c r="L418" t="s">
        <v>13</v>
      </c>
      <c r="M418">
        <v>983.5</v>
      </c>
      <c r="N418" s="4">
        <f t="shared" si="27"/>
        <v>6.2890467633949978E-3</v>
      </c>
      <c r="O418" s="5">
        <f t="shared" si="28"/>
        <v>8518.7900000000009</v>
      </c>
    </row>
    <row r="419" spans="1:15" x14ac:dyDescent="0.25">
      <c r="A419">
        <v>2018</v>
      </c>
      <c r="B419" t="str">
        <f t="shared" si="25"/>
        <v>27400 Clover Park School District</v>
      </c>
      <c r="C419" t="str">
        <f t="shared" si="26"/>
        <v>27400</v>
      </c>
      <c r="D419">
        <v>27400</v>
      </c>
      <c r="E419" t="s">
        <v>60</v>
      </c>
      <c r="F419">
        <v>2425</v>
      </c>
      <c r="G419" t="s">
        <v>386</v>
      </c>
      <c r="H419" t="s">
        <v>14</v>
      </c>
      <c r="I419" t="s">
        <v>14</v>
      </c>
      <c r="J419" t="s">
        <v>13</v>
      </c>
      <c r="K419" t="s">
        <v>14</v>
      </c>
      <c r="L419" t="s">
        <v>13</v>
      </c>
      <c r="M419">
        <v>751.5</v>
      </c>
      <c r="N419" s="4">
        <f t="shared" si="27"/>
        <v>4.8055095502708093E-3</v>
      </c>
      <c r="O419" s="5">
        <f t="shared" si="28"/>
        <v>6509.27</v>
      </c>
    </row>
    <row r="420" spans="1:15" x14ac:dyDescent="0.25">
      <c r="A420">
        <v>2018</v>
      </c>
      <c r="B420" t="str">
        <f t="shared" si="25"/>
        <v>27400 Clover Park School District</v>
      </c>
      <c r="C420" t="str">
        <f t="shared" si="26"/>
        <v>27400</v>
      </c>
      <c r="D420">
        <v>27400</v>
      </c>
      <c r="E420" t="s">
        <v>60</v>
      </c>
      <c r="F420">
        <v>5027</v>
      </c>
      <c r="G420" t="s">
        <v>829</v>
      </c>
      <c r="H420" t="s">
        <v>14</v>
      </c>
      <c r="I420" t="s">
        <v>14</v>
      </c>
      <c r="J420" t="s">
        <v>13</v>
      </c>
      <c r="K420" t="s">
        <v>14</v>
      </c>
      <c r="L420" t="s">
        <v>13</v>
      </c>
      <c r="M420">
        <v>160.25</v>
      </c>
      <c r="N420" s="4">
        <f t="shared" si="27"/>
        <v>1.0247277517377209E-3</v>
      </c>
      <c r="O420" s="5">
        <f t="shared" si="28"/>
        <v>1388.04</v>
      </c>
    </row>
    <row r="421" spans="1:15" x14ac:dyDescent="0.25">
      <c r="A421">
        <v>2018</v>
      </c>
      <c r="B421" t="str">
        <f t="shared" si="25"/>
        <v>27400 Clover Park School District</v>
      </c>
      <c r="C421" t="str">
        <f t="shared" si="26"/>
        <v>27400</v>
      </c>
      <c r="D421">
        <v>27400</v>
      </c>
      <c r="E421" t="s">
        <v>60</v>
      </c>
      <c r="F421">
        <v>5411</v>
      </c>
      <c r="G421" t="s">
        <v>61</v>
      </c>
      <c r="H421" t="s">
        <v>13</v>
      </c>
      <c r="I421" t="s">
        <v>13</v>
      </c>
      <c r="J421" t="s">
        <v>13</v>
      </c>
      <c r="K421" t="s">
        <v>14</v>
      </c>
      <c r="L421" t="s">
        <v>13</v>
      </c>
      <c r="M421">
        <v>16.75</v>
      </c>
      <c r="N421" s="4">
        <f t="shared" si="27"/>
        <v>1.0710882896478518E-4</v>
      </c>
      <c r="O421" s="5">
        <f t="shared" si="28"/>
        <v>145.08000000000001</v>
      </c>
    </row>
    <row r="422" spans="1:15" x14ac:dyDescent="0.25">
      <c r="A422">
        <v>2018</v>
      </c>
      <c r="B422" t="str">
        <f t="shared" si="25"/>
        <v>27400 Clover Park School District</v>
      </c>
      <c r="C422" t="str">
        <f t="shared" si="26"/>
        <v>27400</v>
      </c>
      <c r="D422">
        <v>27400</v>
      </c>
      <c r="E422" t="s">
        <v>60</v>
      </c>
      <c r="F422">
        <v>5298</v>
      </c>
      <c r="G422" t="s">
        <v>902</v>
      </c>
      <c r="H422" t="s">
        <v>13</v>
      </c>
      <c r="I422" t="s">
        <v>13</v>
      </c>
      <c r="J422" t="s">
        <v>13</v>
      </c>
      <c r="K422" t="s">
        <v>14</v>
      </c>
      <c r="L422" t="s">
        <v>13</v>
      </c>
      <c r="M422">
        <v>1.25</v>
      </c>
      <c r="N422" s="4">
        <f t="shared" si="27"/>
        <v>7.9931961914018793E-6</v>
      </c>
      <c r="O422" s="5">
        <f t="shared" si="28"/>
        <v>10.83</v>
      </c>
    </row>
    <row r="423" spans="1:15" x14ac:dyDescent="0.25">
      <c r="A423">
        <v>2018</v>
      </c>
      <c r="B423" t="str">
        <f t="shared" si="25"/>
        <v>27400 Clover Park School District</v>
      </c>
      <c r="C423" t="str">
        <f t="shared" si="26"/>
        <v>27400</v>
      </c>
      <c r="D423">
        <v>27400</v>
      </c>
      <c r="E423" t="s">
        <v>60</v>
      </c>
      <c r="F423">
        <v>1825</v>
      </c>
      <c r="G423" t="s">
        <v>232</v>
      </c>
      <c r="H423" t="s">
        <v>13</v>
      </c>
      <c r="I423" t="s">
        <v>13</v>
      </c>
      <c r="J423" t="s">
        <v>13</v>
      </c>
      <c r="K423" t="s">
        <v>14</v>
      </c>
      <c r="L423" t="s">
        <v>13</v>
      </c>
      <c r="M423">
        <v>1</v>
      </c>
      <c r="N423" s="4">
        <f t="shared" si="27"/>
        <v>6.3945569531215032E-6</v>
      </c>
      <c r="O423" s="5">
        <f t="shared" si="28"/>
        <v>8.66</v>
      </c>
    </row>
    <row r="424" spans="1:15" x14ac:dyDescent="0.25">
      <c r="A424">
        <v>2018</v>
      </c>
      <c r="B424" t="str">
        <f t="shared" si="25"/>
        <v>27400 Clover Park School District</v>
      </c>
      <c r="C424" t="str">
        <f t="shared" si="26"/>
        <v>27400</v>
      </c>
      <c r="D424">
        <v>27400</v>
      </c>
      <c r="E424" t="s">
        <v>60</v>
      </c>
      <c r="F424">
        <v>2041</v>
      </c>
      <c r="G424" t="s">
        <v>290</v>
      </c>
      <c r="H424" t="s">
        <v>13</v>
      </c>
      <c r="I424" t="s">
        <v>13</v>
      </c>
      <c r="J424" t="s">
        <v>13</v>
      </c>
      <c r="K424" t="s">
        <v>14</v>
      </c>
      <c r="L424" t="s">
        <v>13</v>
      </c>
      <c r="M424">
        <v>1</v>
      </c>
      <c r="N424" s="4">
        <f t="shared" si="27"/>
        <v>6.3945569531215032E-6</v>
      </c>
      <c r="O424" s="5">
        <f t="shared" si="28"/>
        <v>8.66</v>
      </c>
    </row>
    <row r="425" spans="1:15" x14ac:dyDescent="0.25">
      <c r="A425">
        <v>2018</v>
      </c>
      <c r="B425" t="str">
        <f t="shared" si="25"/>
        <v>27401 Peninsula School District</v>
      </c>
      <c r="C425" t="str">
        <f t="shared" si="26"/>
        <v>27401</v>
      </c>
      <c r="D425">
        <v>27401</v>
      </c>
      <c r="E425" t="s">
        <v>133</v>
      </c>
      <c r="F425">
        <v>2681</v>
      </c>
      <c r="G425" t="s">
        <v>462</v>
      </c>
      <c r="H425" t="s">
        <v>14</v>
      </c>
      <c r="I425" t="s">
        <v>13</v>
      </c>
      <c r="J425" t="s">
        <v>13</v>
      </c>
      <c r="K425" t="s">
        <v>14</v>
      </c>
      <c r="L425" t="s">
        <v>13</v>
      </c>
      <c r="M425">
        <v>841</v>
      </c>
      <c r="N425" s="4">
        <f t="shared" si="27"/>
        <v>5.3778223975751837E-3</v>
      </c>
      <c r="O425" s="5">
        <f t="shared" si="28"/>
        <v>7284.5</v>
      </c>
    </row>
    <row r="426" spans="1:15" x14ac:dyDescent="0.25">
      <c r="A426">
        <v>2018</v>
      </c>
      <c r="B426" t="str">
        <f t="shared" si="25"/>
        <v>27401 Peninsula School District</v>
      </c>
      <c r="C426" t="str">
        <f t="shared" si="26"/>
        <v>27401</v>
      </c>
      <c r="D426">
        <v>27401</v>
      </c>
      <c r="E426" t="s">
        <v>133</v>
      </c>
      <c r="F426">
        <v>4081</v>
      </c>
      <c r="G426" t="s">
        <v>743</v>
      </c>
      <c r="H426" t="s">
        <v>14</v>
      </c>
      <c r="I426" t="s">
        <v>13</v>
      </c>
      <c r="J426" t="s">
        <v>13</v>
      </c>
      <c r="K426" t="s">
        <v>14</v>
      </c>
      <c r="L426" t="s">
        <v>13</v>
      </c>
      <c r="M426">
        <v>670.5</v>
      </c>
      <c r="N426" s="4">
        <f t="shared" si="27"/>
        <v>4.287550437067968E-3</v>
      </c>
      <c r="O426" s="5">
        <f t="shared" si="28"/>
        <v>5807.68</v>
      </c>
    </row>
    <row r="427" spans="1:15" x14ac:dyDescent="0.25">
      <c r="A427">
        <v>2018</v>
      </c>
      <c r="B427" t="str">
        <f t="shared" si="25"/>
        <v>27401 Peninsula School District</v>
      </c>
      <c r="C427" t="str">
        <f t="shared" si="26"/>
        <v>27401</v>
      </c>
      <c r="D427">
        <v>27401</v>
      </c>
      <c r="E427" t="s">
        <v>133</v>
      </c>
      <c r="F427">
        <v>1516</v>
      </c>
      <c r="G427" t="s">
        <v>134</v>
      </c>
      <c r="H427" t="s">
        <v>14</v>
      </c>
      <c r="I427" t="s">
        <v>13</v>
      </c>
      <c r="J427" t="s">
        <v>13</v>
      </c>
      <c r="K427" t="s">
        <v>14</v>
      </c>
      <c r="L427" t="s">
        <v>13</v>
      </c>
      <c r="M427">
        <v>56.75</v>
      </c>
      <c r="N427" s="4">
        <f t="shared" si="27"/>
        <v>3.6289110708964532E-4</v>
      </c>
      <c r="O427" s="5">
        <f t="shared" si="28"/>
        <v>491.55</v>
      </c>
    </row>
    <row r="428" spans="1:15" x14ac:dyDescent="0.25">
      <c r="A428">
        <v>2018</v>
      </c>
      <c r="B428" t="str">
        <f t="shared" si="25"/>
        <v>27402 Franklin Pierce School District</v>
      </c>
      <c r="C428" t="str">
        <f t="shared" si="26"/>
        <v>27402</v>
      </c>
      <c r="D428">
        <v>27402</v>
      </c>
      <c r="E428" t="s">
        <v>502</v>
      </c>
      <c r="F428">
        <v>2876</v>
      </c>
      <c r="G428" t="s">
        <v>503</v>
      </c>
      <c r="H428" t="s">
        <v>14</v>
      </c>
      <c r="I428" t="s">
        <v>13</v>
      </c>
      <c r="J428" t="s">
        <v>13</v>
      </c>
      <c r="K428" t="s">
        <v>14</v>
      </c>
      <c r="L428" t="s">
        <v>13</v>
      </c>
      <c r="M428">
        <v>965.25</v>
      </c>
      <c r="N428" s="4">
        <f t="shared" si="27"/>
        <v>6.1723460990005304E-3</v>
      </c>
      <c r="O428" s="5">
        <f t="shared" si="28"/>
        <v>8360.7099999999991</v>
      </c>
    </row>
    <row r="429" spans="1:15" x14ac:dyDescent="0.25">
      <c r="A429">
        <v>2018</v>
      </c>
      <c r="B429" t="str">
        <f t="shared" si="25"/>
        <v>27402 Franklin Pierce School District</v>
      </c>
      <c r="C429" t="str">
        <f t="shared" si="26"/>
        <v>27402</v>
      </c>
      <c r="D429">
        <v>27402</v>
      </c>
      <c r="E429" t="s">
        <v>502</v>
      </c>
      <c r="F429">
        <v>3648</v>
      </c>
      <c r="G429" t="s">
        <v>700</v>
      </c>
      <c r="H429" t="s">
        <v>14</v>
      </c>
      <c r="I429" t="s">
        <v>14</v>
      </c>
      <c r="J429" t="s">
        <v>13</v>
      </c>
      <c r="K429" t="s">
        <v>14</v>
      </c>
      <c r="L429" t="s">
        <v>13</v>
      </c>
      <c r="M429">
        <v>590.5</v>
      </c>
      <c r="N429" s="4">
        <f t="shared" si="27"/>
        <v>3.7759858808182477E-3</v>
      </c>
      <c r="O429" s="5">
        <f t="shared" si="28"/>
        <v>5114.74</v>
      </c>
    </row>
    <row r="430" spans="1:15" x14ac:dyDescent="0.25">
      <c r="A430">
        <v>2018</v>
      </c>
      <c r="B430" t="str">
        <f t="shared" si="25"/>
        <v>27402 Franklin Pierce School District</v>
      </c>
      <c r="C430" t="str">
        <f t="shared" si="26"/>
        <v>27402</v>
      </c>
      <c r="D430">
        <v>27402</v>
      </c>
      <c r="E430" t="s">
        <v>502</v>
      </c>
      <c r="F430">
        <v>4063</v>
      </c>
      <c r="G430" t="s">
        <v>742</v>
      </c>
      <c r="H430" t="s">
        <v>14</v>
      </c>
      <c r="I430" t="s">
        <v>13</v>
      </c>
      <c r="J430" t="s">
        <v>13</v>
      </c>
      <c r="K430" t="s">
        <v>14</v>
      </c>
      <c r="L430" t="s">
        <v>13</v>
      </c>
      <c r="M430">
        <v>13.5</v>
      </c>
      <c r="N430" s="4">
        <f t="shared" si="27"/>
        <v>8.6326518867140293E-5</v>
      </c>
      <c r="O430" s="5">
        <f t="shared" si="28"/>
        <v>116.93</v>
      </c>
    </row>
    <row r="431" spans="1:15" x14ac:dyDescent="0.25">
      <c r="A431">
        <v>2018</v>
      </c>
      <c r="B431" t="str">
        <f t="shared" si="25"/>
        <v>27403 Bethel School District</v>
      </c>
      <c r="C431" t="str">
        <f t="shared" si="26"/>
        <v>27403</v>
      </c>
      <c r="D431">
        <v>27403</v>
      </c>
      <c r="E431" t="s">
        <v>45</v>
      </c>
      <c r="F431">
        <v>5033</v>
      </c>
      <c r="G431" t="s">
        <v>831</v>
      </c>
      <c r="H431" t="s">
        <v>14</v>
      </c>
      <c r="I431" t="s">
        <v>13</v>
      </c>
      <c r="J431" t="s">
        <v>13</v>
      </c>
      <c r="K431" t="s">
        <v>14</v>
      </c>
      <c r="L431" t="s">
        <v>13</v>
      </c>
      <c r="M431">
        <v>1270.75</v>
      </c>
      <c r="N431" s="4">
        <f t="shared" si="27"/>
        <v>8.1258832481791495E-3</v>
      </c>
      <c r="O431" s="5">
        <f t="shared" si="28"/>
        <v>11006.87</v>
      </c>
    </row>
    <row r="432" spans="1:15" x14ac:dyDescent="0.25">
      <c r="A432">
        <v>2018</v>
      </c>
      <c r="B432" t="str">
        <f t="shared" si="25"/>
        <v>27403 Bethel School District</v>
      </c>
      <c r="C432" t="str">
        <f t="shared" si="26"/>
        <v>27403</v>
      </c>
      <c r="D432">
        <v>27403</v>
      </c>
      <c r="E432" t="s">
        <v>45</v>
      </c>
      <c r="F432">
        <v>2807</v>
      </c>
      <c r="G432" t="s">
        <v>487</v>
      </c>
      <c r="H432" t="s">
        <v>14</v>
      </c>
      <c r="I432" t="s">
        <v>13</v>
      </c>
      <c r="J432" t="s">
        <v>13</v>
      </c>
      <c r="K432" t="s">
        <v>14</v>
      </c>
      <c r="L432" t="s">
        <v>13</v>
      </c>
      <c r="M432">
        <v>1138</v>
      </c>
      <c r="N432" s="4">
        <f t="shared" si="27"/>
        <v>7.2770058126522706E-3</v>
      </c>
      <c r="O432" s="5">
        <f t="shared" si="28"/>
        <v>9857.02</v>
      </c>
    </row>
    <row r="433" spans="1:15" x14ac:dyDescent="0.25">
      <c r="A433">
        <v>2018</v>
      </c>
      <c r="B433" t="str">
        <f t="shared" si="25"/>
        <v>27403 Bethel School District</v>
      </c>
      <c r="C433" t="str">
        <f t="shared" si="26"/>
        <v>27403</v>
      </c>
      <c r="D433">
        <v>27403</v>
      </c>
      <c r="E433" t="s">
        <v>45</v>
      </c>
      <c r="F433">
        <v>4158</v>
      </c>
      <c r="G433" t="s">
        <v>759</v>
      </c>
      <c r="H433" t="s">
        <v>14</v>
      </c>
      <c r="I433" t="s">
        <v>13</v>
      </c>
      <c r="J433" t="s">
        <v>14</v>
      </c>
      <c r="K433" t="s">
        <v>14</v>
      </c>
      <c r="L433" t="s">
        <v>13</v>
      </c>
      <c r="M433">
        <v>898.5</v>
      </c>
      <c r="N433" s="4">
        <f t="shared" si="27"/>
        <v>5.7455094223796705E-3</v>
      </c>
      <c r="O433" s="5">
        <f t="shared" si="28"/>
        <v>7782.55</v>
      </c>
    </row>
    <row r="434" spans="1:15" x14ac:dyDescent="0.25">
      <c r="A434">
        <v>2018</v>
      </c>
      <c r="B434" t="str">
        <f t="shared" si="25"/>
        <v>27403 Bethel School District</v>
      </c>
      <c r="C434" t="str">
        <f t="shared" si="26"/>
        <v>27403</v>
      </c>
      <c r="D434">
        <v>27403</v>
      </c>
      <c r="E434" t="s">
        <v>45</v>
      </c>
      <c r="F434">
        <v>5961</v>
      </c>
      <c r="G434" t="s">
        <v>117</v>
      </c>
      <c r="H434" t="s">
        <v>14</v>
      </c>
      <c r="I434" t="s">
        <v>13</v>
      </c>
      <c r="J434" t="s">
        <v>13</v>
      </c>
      <c r="K434" t="s">
        <v>14</v>
      </c>
      <c r="L434" t="s">
        <v>13</v>
      </c>
      <c r="M434">
        <v>513.25</v>
      </c>
      <c r="N434" s="4">
        <f t="shared" si="27"/>
        <v>3.2820063561896113E-3</v>
      </c>
      <c r="O434" s="5">
        <f t="shared" si="28"/>
        <v>4445.62</v>
      </c>
    </row>
    <row r="435" spans="1:15" x14ac:dyDescent="0.25">
      <c r="A435">
        <v>2018</v>
      </c>
      <c r="B435" t="str">
        <f t="shared" si="25"/>
        <v>27403 Bethel School District</v>
      </c>
      <c r="C435" t="str">
        <f t="shared" si="26"/>
        <v>27403</v>
      </c>
      <c r="D435">
        <v>27403</v>
      </c>
      <c r="E435" t="s">
        <v>45</v>
      </c>
      <c r="F435">
        <v>1510</v>
      </c>
      <c r="G435" t="s">
        <v>131</v>
      </c>
      <c r="H435" t="s">
        <v>14</v>
      </c>
      <c r="I435" t="s">
        <v>13</v>
      </c>
      <c r="J435" t="s">
        <v>13</v>
      </c>
      <c r="K435" t="s">
        <v>14</v>
      </c>
      <c r="L435" t="s">
        <v>13</v>
      </c>
      <c r="M435">
        <v>66</v>
      </c>
      <c r="N435" s="4">
        <f t="shared" si="27"/>
        <v>4.2204075890601918E-4</v>
      </c>
      <c r="O435" s="5">
        <f t="shared" si="28"/>
        <v>571.66999999999996</v>
      </c>
    </row>
    <row r="436" spans="1:15" x14ac:dyDescent="0.25">
      <c r="A436">
        <v>2018</v>
      </c>
      <c r="B436" t="str">
        <f t="shared" si="25"/>
        <v>27403 Bethel School District</v>
      </c>
      <c r="C436" t="str">
        <f t="shared" si="26"/>
        <v>27403</v>
      </c>
      <c r="D436">
        <v>27403</v>
      </c>
      <c r="E436" t="s">
        <v>45</v>
      </c>
      <c r="F436">
        <v>5372</v>
      </c>
      <c r="G436" t="s">
        <v>46</v>
      </c>
      <c r="H436" t="s">
        <v>13</v>
      </c>
      <c r="I436" t="s">
        <v>13</v>
      </c>
      <c r="J436" t="s">
        <v>13</v>
      </c>
      <c r="K436" t="s">
        <v>14</v>
      </c>
      <c r="L436" t="s">
        <v>13</v>
      </c>
      <c r="M436">
        <v>10.25</v>
      </c>
      <c r="N436" s="4">
        <f t="shared" si="27"/>
        <v>6.5544208769495406E-5</v>
      </c>
      <c r="O436" s="5">
        <f t="shared" si="28"/>
        <v>88.78</v>
      </c>
    </row>
    <row r="437" spans="1:15" x14ac:dyDescent="0.25">
      <c r="A437">
        <v>2018</v>
      </c>
      <c r="B437" t="str">
        <f t="shared" si="25"/>
        <v>27403 Bethel School District</v>
      </c>
      <c r="C437" t="str">
        <f t="shared" si="26"/>
        <v>27403</v>
      </c>
      <c r="D437">
        <v>27403</v>
      </c>
      <c r="E437" t="s">
        <v>45</v>
      </c>
      <c r="F437">
        <v>3751</v>
      </c>
      <c r="G437" t="s">
        <v>707</v>
      </c>
      <c r="H437" t="s">
        <v>13</v>
      </c>
      <c r="I437" t="s">
        <v>13</v>
      </c>
      <c r="J437" t="s">
        <v>13</v>
      </c>
      <c r="K437" t="s">
        <v>14</v>
      </c>
      <c r="L437" t="s">
        <v>13</v>
      </c>
      <c r="M437">
        <v>8</v>
      </c>
      <c r="N437" s="4">
        <f t="shared" si="27"/>
        <v>5.1156455624972026E-5</v>
      </c>
      <c r="O437" s="5">
        <f t="shared" si="28"/>
        <v>69.290000000000006</v>
      </c>
    </row>
    <row r="438" spans="1:15" x14ac:dyDescent="0.25">
      <c r="A438">
        <v>2018</v>
      </c>
      <c r="B438" t="str">
        <f t="shared" si="25"/>
        <v>27403 Bethel School District</v>
      </c>
      <c r="C438" t="str">
        <f t="shared" si="26"/>
        <v>27403</v>
      </c>
      <c r="D438">
        <v>27403</v>
      </c>
      <c r="E438" t="s">
        <v>45</v>
      </c>
      <c r="F438">
        <v>4407</v>
      </c>
      <c r="G438" t="s">
        <v>793</v>
      </c>
      <c r="H438" t="s">
        <v>13</v>
      </c>
      <c r="I438" t="s">
        <v>13</v>
      </c>
      <c r="J438" t="s">
        <v>13</v>
      </c>
      <c r="K438" t="s">
        <v>14</v>
      </c>
      <c r="L438" t="s">
        <v>13</v>
      </c>
      <c r="M438">
        <v>3</v>
      </c>
      <c r="N438" s="4">
        <f t="shared" si="27"/>
        <v>1.9183670859364509E-5</v>
      </c>
      <c r="O438" s="5">
        <f t="shared" si="28"/>
        <v>25.99</v>
      </c>
    </row>
    <row r="439" spans="1:15" x14ac:dyDescent="0.25">
      <c r="A439">
        <v>2018</v>
      </c>
      <c r="B439" t="str">
        <f t="shared" si="25"/>
        <v>27403 Bethel School District</v>
      </c>
      <c r="C439" t="str">
        <f t="shared" si="26"/>
        <v>27403</v>
      </c>
      <c r="D439">
        <v>27403</v>
      </c>
      <c r="E439" t="s">
        <v>45</v>
      </c>
      <c r="F439">
        <v>3250</v>
      </c>
      <c r="G439" t="s">
        <v>603</v>
      </c>
      <c r="H439" t="s">
        <v>13</v>
      </c>
      <c r="I439" t="s">
        <v>13</v>
      </c>
      <c r="J439" t="s">
        <v>13</v>
      </c>
      <c r="K439" t="s">
        <v>14</v>
      </c>
      <c r="L439" t="s">
        <v>13</v>
      </c>
      <c r="M439">
        <v>1</v>
      </c>
      <c r="N439" s="4">
        <f t="shared" si="27"/>
        <v>6.3945569531215032E-6</v>
      </c>
      <c r="O439" s="5">
        <f t="shared" si="28"/>
        <v>8.66</v>
      </c>
    </row>
    <row r="440" spans="1:15" x14ac:dyDescent="0.25">
      <c r="A440">
        <v>2018</v>
      </c>
      <c r="B440" t="str">
        <f t="shared" si="25"/>
        <v>27404 Eatonville School District</v>
      </c>
      <c r="C440" t="str">
        <f t="shared" si="26"/>
        <v>27404</v>
      </c>
      <c r="D440">
        <v>27404</v>
      </c>
      <c r="E440" t="s">
        <v>313</v>
      </c>
      <c r="F440">
        <v>2206</v>
      </c>
      <c r="G440" t="s">
        <v>314</v>
      </c>
      <c r="H440" t="s">
        <v>14</v>
      </c>
      <c r="I440" t="s">
        <v>13</v>
      </c>
      <c r="J440" t="s">
        <v>13</v>
      </c>
      <c r="K440" t="s">
        <v>14</v>
      </c>
      <c r="L440" t="s">
        <v>13</v>
      </c>
      <c r="M440">
        <v>470.75</v>
      </c>
      <c r="N440" s="4">
        <f t="shared" si="27"/>
        <v>3.0102376856819477E-3</v>
      </c>
      <c r="O440" s="5">
        <f t="shared" si="28"/>
        <v>4077.5</v>
      </c>
    </row>
    <row r="441" spans="1:15" x14ac:dyDescent="0.25">
      <c r="A441">
        <v>2018</v>
      </c>
      <c r="B441" t="str">
        <f t="shared" si="25"/>
        <v>27404 Eatonville School District</v>
      </c>
      <c r="C441" t="str">
        <f t="shared" si="26"/>
        <v>27404</v>
      </c>
      <c r="D441">
        <v>27404</v>
      </c>
      <c r="E441" t="s">
        <v>313</v>
      </c>
      <c r="F441">
        <v>5332</v>
      </c>
      <c r="G441" t="s">
        <v>922</v>
      </c>
      <c r="H441" t="s">
        <v>13</v>
      </c>
      <c r="I441" t="s">
        <v>13</v>
      </c>
      <c r="J441" t="s">
        <v>13</v>
      </c>
      <c r="K441" t="s">
        <v>14</v>
      </c>
      <c r="L441" t="s">
        <v>13</v>
      </c>
      <c r="M441">
        <v>2.25</v>
      </c>
      <c r="N441" s="4">
        <f t="shared" si="27"/>
        <v>1.4387753144523382E-5</v>
      </c>
      <c r="O441" s="5">
        <f t="shared" si="28"/>
        <v>19.489999999999998</v>
      </c>
    </row>
    <row r="442" spans="1:15" x14ac:dyDescent="0.25">
      <c r="A442">
        <v>2018</v>
      </c>
      <c r="B442" t="str">
        <f t="shared" si="25"/>
        <v>27416 White River School District</v>
      </c>
      <c r="C442" t="str">
        <f t="shared" si="26"/>
        <v>27416</v>
      </c>
      <c r="D442">
        <v>27416</v>
      </c>
      <c r="E442" t="s">
        <v>17</v>
      </c>
      <c r="F442">
        <v>4569</v>
      </c>
      <c r="G442" t="s">
        <v>823</v>
      </c>
      <c r="H442" t="s">
        <v>14</v>
      </c>
      <c r="I442" t="s">
        <v>13</v>
      </c>
      <c r="J442" t="s">
        <v>13</v>
      </c>
      <c r="K442" t="s">
        <v>14</v>
      </c>
      <c r="L442" t="s">
        <v>13</v>
      </c>
      <c r="M442">
        <v>1024.25</v>
      </c>
      <c r="N442" s="4">
        <f t="shared" si="27"/>
        <v>6.549624959234699E-3</v>
      </c>
      <c r="O442" s="5">
        <f t="shared" si="28"/>
        <v>8871.76</v>
      </c>
    </row>
    <row r="443" spans="1:15" x14ac:dyDescent="0.25">
      <c r="A443">
        <v>2018</v>
      </c>
      <c r="B443" t="str">
        <f t="shared" si="25"/>
        <v>27416 White River School District</v>
      </c>
      <c r="C443" t="str">
        <f t="shared" si="26"/>
        <v>27416</v>
      </c>
      <c r="D443">
        <v>27416</v>
      </c>
      <c r="E443" t="s">
        <v>17</v>
      </c>
      <c r="F443">
        <v>5338</v>
      </c>
      <c r="G443" t="s">
        <v>18</v>
      </c>
      <c r="H443" t="s">
        <v>13</v>
      </c>
      <c r="I443" t="s">
        <v>13</v>
      </c>
      <c r="J443" t="s">
        <v>13</v>
      </c>
      <c r="K443" t="s">
        <v>14</v>
      </c>
      <c r="L443" t="s">
        <v>13</v>
      </c>
      <c r="M443">
        <v>2.25</v>
      </c>
      <c r="N443" s="4">
        <f t="shared" si="27"/>
        <v>1.4387753144523382E-5</v>
      </c>
      <c r="O443" s="5">
        <f t="shared" si="28"/>
        <v>19.489999999999998</v>
      </c>
    </row>
    <row r="444" spans="1:15" x14ac:dyDescent="0.25">
      <c r="A444">
        <v>2018</v>
      </c>
      <c r="B444" t="str">
        <f t="shared" si="25"/>
        <v>27417 Fife School District</v>
      </c>
      <c r="C444" t="str">
        <f t="shared" si="26"/>
        <v>27417</v>
      </c>
      <c r="D444">
        <v>27417</v>
      </c>
      <c r="E444" t="s">
        <v>477</v>
      </c>
      <c r="F444">
        <v>2773</v>
      </c>
      <c r="G444" t="s">
        <v>478</v>
      </c>
      <c r="H444" t="s">
        <v>14</v>
      </c>
      <c r="I444" t="s">
        <v>14</v>
      </c>
      <c r="J444" t="s">
        <v>13</v>
      </c>
      <c r="K444" t="s">
        <v>14</v>
      </c>
      <c r="L444" t="s">
        <v>13</v>
      </c>
      <c r="M444">
        <v>623.25</v>
      </c>
      <c r="N444" s="4">
        <f t="shared" si="27"/>
        <v>3.9854076210329766E-3</v>
      </c>
      <c r="O444" s="5">
        <f t="shared" si="28"/>
        <v>5398.41</v>
      </c>
    </row>
    <row r="445" spans="1:15" x14ac:dyDescent="0.25">
      <c r="A445">
        <v>2018</v>
      </c>
      <c r="B445" t="str">
        <f t="shared" si="25"/>
        <v>27417 Fife School District</v>
      </c>
      <c r="C445" t="str">
        <f t="shared" si="26"/>
        <v>27417</v>
      </c>
      <c r="D445">
        <v>27417</v>
      </c>
      <c r="E445" t="s">
        <v>477</v>
      </c>
      <c r="F445">
        <v>4582</v>
      </c>
      <c r="G445" t="s">
        <v>825</v>
      </c>
      <c r="H445" t="s">
        <v>14</v>
      </c>
      <c r="I445" t="s">
        <v>13</v>
      </c>
      <c r="J445" t="s">
        <v>13</v>
      </c>
      <c r="K445" t="s">
        <v>14</v>
      </c>
      <c r="L445" t="s">
        <v>13</v>
      </c>
      <c r="M445">
        <v>307.75</v>
      </c>
      <c r="N445" s="4">
        <f t="shared" si="27"/>
        <v>1.9679249023231427E-3</v>
      </c>
      <c r="O445" s="5">
        <f t="shared" si="28"/>
        <v>2665.64</v>
      </c>
    </row>
    <row r="446" spans="1:15" x14ac:dyDescent="0.25">
      <c r="A446">
        <v>2018</v>
      </c>
      <c r="B446" t="str">
        <f t="shared" si="25"/>
        <v>27905 Summit Public School: Olympus</v>
      </c>
      <c r="C446" t="str">
        <f t="shared" si="26"/>
        <v>27905</v>
      </c>
      <c r="D446">
        <v>27905</v>
      </c>
      <c r="E446" t="s">
        <v>50</v>
      </c>
      <c r="F446">
        <v>5376</v>
      </c>
      <c r="G446" t="s">
        <v>50</v>
      </c>
      <c r="H446" t="s">
        <v>14</v>
      </c>
      <c r="I446" t="s">
        <v>13</v>
      </c>
      <c r="J446" t="s">
        <v>13</v>
      </c>
      <c r="K446" t="s">
        <v>14</v>
      </c>
      <c r="L446" t="s">
        <v>13</v>
      </c>
      <c r="M446">
        <v>8.75</v>
      </c>
      <c r="N446" s="4">
        <f t="shared" si="27"/>
        <v>5.5952373339813148E-5</v>
      </c>
      <c r="O446" s="5">
        <f t="shared" si="28"/>
        <v>75.790000000000006</v>
      </c>
    </row>
    <row r="447" spans="1:15" x14ac:dyDescent="0.25">
      <c r="A447">
        <v>2018</v>
      </c>
      <c r="B447" t="str">
        <f t="shared" si="25"/>
        <v>27931 Bates Technical College</v>
      </c>
      <c r="C447" t="str">
        <f t="shared" si="26"/>
        <v>27931</v>
      </c>
      <c r="D447">
        <v>27931</v>
      </c>
      <c r="E447" t="s">
        <v>105</v>
      </c>
      <c r="F447">
        <v>5950</v>
      </c>
      <c r="G447" t="s">
        <v>106</v>
      </c>
      <c r="H447" t="s">
        <v>14</v>
      </c>
      <c r="I447" t="s">
        <v>14</v>
      </c>
      <c r="J447" t="s">
        <v>13</v>
      </c>
      <c r="K447" t="s">
        <v>14</v>
      </c>
      <c r="L447" t="s">
        <v>13</v>
      </c>
      <c r="M447">
        <v>15</v>
      </c>
      <c r="N447" s="4">
        <f t="shared" si="27"/>
        <v>9.5918354296822551E-5</v>
      </c>
      <c r="O447" s="5">
        <f t="shared" si="28"/>
        <v>129.93</v>
      </c>
    </row>
    <row r="448" spans="1:15" x14ac:dyDescent="0.25">
      <c r="A448">
        <v>2018</v>
      </c>
      <c r="B448" t="str">
        <f t="shared" si="25"/>
        <v>27932 Clover Park Technical College</v>
      </c>
      <c r="C448" t="str">
        <f t="shared" si="26"/>
        <v>27932</v>
      </c>
      <c r="D448">
        <v>27932</v>
      </c>
      <c r="E448" t="s">
        <v>110</v>
      </c>
      <c r="F448">
        <v>5951</v>
      </c>
      <c r="G448" t="s">
        <v>111</v>
      </c>
      <c r="H448" t="s">
        <v>14</v>
      </c>
      <c r="I448" t="s">
        <v>13</v>
      </c>
      <c r="J448" t="s">
        <v>13</v>
      </c>
      <c r="K448" t="s">
        <v>14</v>
      </c>
      <c r="L448" t="s">
        <v>13</v>
      </c>
      <c r="M448">
        <v>13</v>
      </c>
      <c r="N448" s="4">
        <f t="shared" si="27"/>
        <v>8.3129240390579536E-5</v>
      </c>
      <c r="O448" s="5">
        <f t="shared" si="28"/>
        <v>112.6</v>
      </c>
    </row>
    <row r="449" spans="1:15" x14ac:dyDescent="0.25">
      <c r="A449">
        <v>2018</v>
      </c>
      <c r="B449" t="str">
        <f t="shared" si="25"/>
        <v>28137 Orcas Island School District</v>
      </c>
      <c r="C449" t="str">
        <f t="shared" si="26"/>
        <v>28137</v>
      </c>
      <c r="D449">
        <v>28137</v>
      </c>
      <c r="E449" t="s">
        <v>249</v>
      </c>
      <c r="F449">
        <v>1892</v>
      </c>
      <c r="G449" t="s">
        <v>250</v>
      </c>
      <c r="H449" t="s">
        <v>14</v>
      </c>
      <c r="I449" t="s">
        <v>13</v>
      </c>
      <c r="J449" t="s">
        <v>13</v>
      </c>
      <c r="K449" t="s">
        <v>14</v>
      </c>
      <c r="L449" t="s">
        <v>13</v>
      </c>
      <c r="M449">
        <v>5.25</v>
      </c>
      <c r="N449" s="4">
        <f t="shared" si="27"/>
        <v>3.3571424003887889E-5</v>
      </c>
      <c r="O449" s="5">
        <f t="shared" si="28"/>
        <v>45.47</v>
      </c>
    </row>
    <row r="450" spans="1:15" x14ac:dyDescent="0.25">
      <c r="A450">
        <v>2018</v>
      </c>
      <c r="B450" t="str">
        <f t="shared" ref="B450:B513" si="29">PROPER(CONCATENATE(C450," ",E450))</f>
        <v>28137 Orcas Island School District</v>
      </c>
      <c r="C450" t="str">
        <f t="shared" ref="C450:C513" si="30">TEXT(D450,"0####")</f>
        <v>28137</v>
      </c>
      <c r="D450">
        <v>28137</v>
      </c>
      <c r="E450" t="s">
        <v>249</v>
      </c>
      <c r="F450">
        <v>2750</v>
      </c>
      <c r="G450" t="s">
        <v>474</v>
      </c>
      <c r="H450" t="s">
        <v>14</v>
      </c>
      <c r="I450" t="s">
        <v>14</v>
      </c>
      <c r="J450" t="s">
        <v>13</v>
      </c>
      <c r="K450" t="s">
        <v>13</v>
      </c>
      <c r="L450" t="s">
        <v>13</v>
      </c>
      <c r="M450">
        <v>3.25</v>
      </c>
      <c r="N450" s="4">
        <f t="shared" ref="N450:N513" si="31">M450/$M$676</f>
        <v>2.0782310097644884E-5</v>
      </c>
      <c r="O450" s="5">
        <f t="shared" si="28"/>
        <v>28.15</v>
      </c>
    </row>
    <row r="451" spans="1:15" x14ac:dyDescent="0.25">
      <c r="A451">
        <v>2018</v>
      </c>
      <c r="B451" t="str">
        <f t="shared" si="29"/>
        <v>28144 Lopez School District</v>
      </c>
      <c r="C451" t="str">
        <f t="shared" si="30"/>
        <v>28144</v>
      </c>
      <c r="D451">
        <v>28144</v>
      </c>
      <c r="E451" t="s">
        <v>455</v>
      </c>
      <c r="F451">
        <v>2632</v>
      </c>
      <c r="G451" t="s">
        <v>456</v>
      </c>
      <c r="H451" t="s">
        <v>14</v>
      </c>
      <c r="I451" t="s">
        <v>13</v>
      </c>
      <c r="J451" t="s">
        <v>13</v>
      </c>
      <c r="K451" t="s">
        <v>13</v>
      </c>
      <c r="L451" t="s">
        <v>13</v>
      </c>
      <c r="M451">
        <v>1</v>
      </c>
      <c r="N451" s="4">
        <f t="shared" si="31"/>
        <v>6.3945569531215032E-6</v>
      </c>
      <c r="O451" s="5">
        <f t="shared" si="28"/>
        <v>8.66</v>
      </c>
    </row>
    <row r="452" spans="1:15" x14ac:dyDescent="0.25">
      <c r="A452">
        <v>2018</v>
      </c>
      <c r="B452" t="str">
        <f t="shared" si="29"/>
        <v>28149 San Juan Island School District</v>
      </c>
      <c r="C452" t="str">
        <f t="shared" si="30"/>
        <v>28149</v>
      </c>
      <c r="D452">
        <v>28149</v>
      </c>
      <c r="E452" t="s">
        <v>272</v>
      </c>
      <c r="F452">
        <v>2879</v>
      </c>
      <c r="G452" t="s">
        <v>504</v>
      </c>
      <c r="H452" t="s">
        <v>14</v>
      </c>
      <c r="I452" t="s">
        <v>13</v>
      </c>
      <c r="J452" t="s">
        <v>13</v>
      </c>
      <c r="K452" t="s">
        <v>13</v>
      </c>
      <c r="L452" t="s">
        <v>13</v>
      </c>
      <c r="M452">
        <v>56.5</v>
      </c>
      <c r="N452" s="4">
        <f t="shared" si="31"/>
        <v>3.6129246785136495E-4</v>
      </c>
      <c r="O452" s="5">
        <f t="shared" si="28"/>
        <v>489.39</v>
      </c>
    </row>
    <row r="453" spans="1:15" x14ac:dyDescent="0.25">
      <c r="A453">
        <v>2018</v>
      </c>
      <c r="B453" t="str">
        <f t="shared" si="29"/>
        <v>28149 San Juan Island School District</v>
      </c>
      <c r="C453" t="str">
        <f t="shared" si="30"/>
        <v>28149</v>
      </c>
      <c r="D453">
        <v>28149</v>
      </c>
      <c r="E453" t="s">
        <v>272</v>
      </c>
      <c r="F453">
        <v>1963</v>
      </c>
      <c r="G453" t="s">
        <v>273</v>
      </c>
      <c r="H453" t="s">
        <v>14</v>
      </c>
      <c r="I453" t="s">
        <v>13</v>
      </c>
      <c r="J453" t="s">
        <v>13</v>
      </c>
      <c r="K453" t="s">
        <v>13</v>
      </c>
      <c r="L453" t="s">
        <v>13</v>
      </c>
      <c r="M453">
        <v>5</v>
      </c>
      <c r="N453" s="4">
        <f t="shared" si="31"/>
        <v>3.1972784765607517E-5</v>
      </c>
      <c r="O453" s="5">
        <f t="shared" si="28"/>
        <v>43.31</v>
      </c>
    </row>
    <row r="454" spans="1:15" x14ac:dyDescent="0.25">
      <c r="A454">
        <v>2018</v>
      </c>
      <c r="B454" t="str">
        <f t="shared" si="29"/>
        <v>29011 Concrete School District</v>
      </c>
      <c r="C454" t="str">
        <f t="shared" si="30"/>
        <v>29011</v>
      </c>
      <c r="D454">
        <v>29011</v>
      </c>
      <c r="E454" t="s">
        <v>488</v>
      </c>
      <c r="F454">
        <v>2810</v>
      </c>
      <c r="G454" t="s">
        <v>489</v>
      </c>
      <c r="H454" t="s">
        <v>13</v>
      </c>
      <c r="I454" t="s">
        <v>13</v>
      </c>
      <c r="J454" t="s">
        <v>13</v>
      </c>
      <c r="K454" t="s">
        <v>14</v>
      </c>
      <c r="L454" t="s">
        <v>13</v>
      </c>
      <c r="M454">
        <v>7.5</v>
      </c>
      <c r="N454" s="4">
        <f t="shared" si="31"/>
        <v>4.7959177148411276E-5</v>
      </c>
      <c r="O454" s="5">
        <f t="shared" si="28"/>
        <v>64.959999999999994</v>
      </c>
    </row>
    <row r="455" spans="1:15" x14ac:dyDescent="0.25">
      <c r="A455">
        <v>2018</v>
      </c>
      <c r="B455" t="str">
        <f t="shared" si="29"/>
        <v>29100 Burlington-Edison School District</v>
      </c>
      <c r="C455" t="str">
        <f t="shared" si="30"/>
        <v>29100</v>
      </c>
      <c r="D455">
        <v>29100</v>
      </c>
      <c r="E455" t="s">
        <v>260</v>
      </c>
      <c r="F455">
        <v>2362</v>
      </c>
      <c r="G455" t="s">
        <v>359</v>
      </c>
      <c r="H455" t="s">
        <v>14</v>
      </c>
      <c r="I455" t="s">
        <v>13</v>
      </c>
      <c r="J455" t="s">
        <v>14</v>
      </c>
      <c r="K455" t="s">
        <v>14</v>
      </c>
      <c r="L455" t="s">
        <v>13</v>
      </c>
      <c r="M455">
        <v>743.5</v>
      </c>
      <c r="N455" s="4">
        <f t="shared" si="31"/>
        <v>4.7543530946458374E-3</v>
      </c>
      <c r="O455" s="5">
        <f t="shared" si="28"/>
        <v>6439.98</v>
      </c>
    </row>
    <row r="456" spans="1:15" x14ac:dyDescent="0.25">
      <c r="A456">
        <v>2018</v>
      </c>
      <c r="B456" t="str">
        <f t="shared" si="29"/>
        <v>29100 Burlington-Edison School District</v>
      </c>
      <c r="C456" t="str">
        <f t="shared" si="30"/>
        <v>29100</v>
      </c>
      <c r="D456">
        <v>29100</v>
      </c>
      <c r="E456" t="s">
        <v>260</v>
      </c>
      <c r="F456">
        <v>1928</v>
      </c>
      <c r="G456" t="s">
        <v>261</v>
      </c>
      <c r="H456" t="s">
        <v>14</v>
      </c>
      <c r="I456" t="s">
        <v>13</v>
      </c>
      <c r="J456" t="s">
        <v>13</v>
      </c>
      <c r="K456" t="s">
        <v>14</v>
      </c>
      <c r="L456" t="s">
        <v>13</v>
      </c>
      <c r="M456">
        <v>22.25</v>
      </c>
      <c r="N456" s="4">
        <f t="shared" si="31"/>
        <v>1.4227889220695344E-4</v>
      </c>
      <c r="O456" s="5">
        <f t="shared" si="28"/>
        <v>192.72</v>
      </c>
    </row>
    <row r="457" spans="1:15" x14ac:dyDescent="0.25">
      <c r="A457">
        <v>2018</v>
      </c>
      <c r="B457" t="str">
        <f t="shared" si="29"/>
        <v>29101 Sedro-Woolley School District</v>
      </c>
      <c r="C457" t="str">
        <f t="shared" si="30"/>
        <v>29101</v>
      </c>
      <c r="D457">
        <v>29101</v>
      </c>
      <c r="E457" t="s">
        <v>139</v>
      </c>
      <c r="F457">
        <v>2150</v>
      </c>
      <c r="G457" t="s">
        <v>302</v>
      </c>
      <c r="H457" t="s">
        <v>14</v>
      </c>
      <c r="I457" t="s">
        <v>13</v>
      </c>
      <c r="J457" t="s">
        <v>14</v>
      </c>
      <c r="K457" t="s">
        <v>14</v>
      </c>
      <c r="L457" t="s">
        <v>13</v>
      </c>
      <c r="M457">
        <v>785.25</v>
      </c>
      <c r="N457" s="4">
        <f t="shared" si="31"/>
        <v>5.0213258474386601E-3</v>
      </c>
      <c r="O457" s="5">
        <f t="shared" si="28"/>
        <v>6801.61</v>
      </c>
    </row>
    <row r="458" spans="1:15" x14ac:dyDescent="0.25">
      <c r="A458">
        <v>2018</v>
      </c>
      <c r="B458" t="str">
        <f t="shared" si="29"/>
        <v>29101 Sedro-Woolley School District</v>
      </c>
      <c r="C458" t="str">
        <f t="shared" si="30"/>
        <v>29101</v>
      </c>
      <c r="D458">
        <v>29101</v>
      </c>
      <c r="E458" t="s">
        <v>139</v>
      </c>
      <c r="F458">
        <v>1537</v>
      </c>
      <c r="G458" t="s">
        <v>140</v>
      </c>
      <c r="H458" t="s">
        <v>13</v>
      </c>
      <c r="I458" t="s">
        <v>13</v>
      </c>
      <c r="J458" t="s">
        <v>14</v>
      </c>
      <c r="K458" t="s">
        <v>14</v>
      </c>
      <c r="L458" t="s">
        <v>13</v>
      </c>
      <c r="M458">
        <v>38.5</v>
      </c>
      <c r="N458" s="4">
        <f t="shared" si="31"/>
        <v>2.4619044269517785E-4</v>
      </c>
      <c r="O458" s="5">
        <f t="shared" si="28"/>
        <v>333.48</v>
      </c>
    </row>
    <row r="459" spans="1:15" x14ac:dyDescent="0.25">
      <c r="A459">
        <v>2018</v>
      </c>
      <c r="B459" t="str">
        <f t="shared" si="29"/>
        <v>29103 Anacortes School District</v>
      </c>
      <c r="C459" t="str">
        <f t="shared" si="30"/>
        <v>29103</v>
      </c>
      <c r="D459">
        <v>29103</v>
      </c>
      <c r="E459" t="s">
        <v>399</v>
      </c>
      <c r="F459">
        <v>2467</v>
      </c>
      <c r="G459" t="s">
        <v>400</v>
      </c>
      <c r="H459" t="s">
        <v>14</v>
      </c>
      <c r="I459" t="s">
        <v>13</v>
      </c>
      <c r="J459" t="s">
        <v>13</v>
      </c>
      <c r="K459" t="s">
        <v>14</v>
      </c>
      <c r="L459" t="s">
        <v>13</v>
      </c>
      <c r="M459">
        <v>615.75</v>
      </c>
      <c r="N459" s="4">
        <f t="shared" si="31"/>
        <v>3.937448443884565E-3</v>
      </c>
      <c r="O459" s="5">
        <f t="shared" si="28"/>
        <v>5333.45</v>
      </c>
    </row>
    <row r="460" spans="1:15" x14ac:dyDescent="0.25">
      <c r="A460">
        <v>2018</v>
      </c>
      <c r="B460" t="str">
        <f t="shared" si="29"/>
        <v>29103 Anacortes School District</v>
      </c>
      <c r="C460" t="str">
        <f t="shared" si="30"/>
        <v>29103</v>
      </c>
      <c r="D460">
        <v>29103</v>
      </c>
      <c r="E460" t="s">
        <v>399</v>
      </c>
      <c r="F460">
        <v>5176</v>
      </c>
      <c r="G460" t="s">
        <v>862</v>
      </c>
      <c r="H460" t="s">
        <v>13</v>
      </c>
      <c r="I460" t="s">
        <v>13</v>
      </c>
      <c r="J460" t="s">
        <v>13</v>
      </c>
      <c r="K460" t="s">
        <v>14</v>
      </c>
      <c r="L460" t="s">
        <v>13</v>
      </c>
      <c r="M460">
        <v>16.75</v>
      </c>
      <c r="N460" s="4">
        <f t="shared" si="31"/>
        <v>1.0710882896478518E-4</v>
      </c>
      <c r="O460" s="5">
        <f t="shared" si="28"/>
        <v>145.08000000000001</v>
      </c>
    </row>
    <row r="461" spans="1:15" x14ac:dyDescent="0.25">
      <c r="A461">
        <v>2018</v>
      </c>
      <c r="B461" t="str">
        <f t="shared" si="29"/>
        <v>29311 La Conner School District</v>
      </c>
      <c r="C461" t="str">
        <f t="shared" si="30"/>
        <v>29311</v>
      </c>
      <c r="D461">
        <v>29311</v>
      </c>
      <c r="E461" t="s">
        <v>333</v>
      </c>
      <c r="F461">
        <v>2276</v>
      </c>
      <c r="G461" t="s">
        <v>334</v>
      </c>
      <c r="H461" t="s">
        <v>14</v>
      </c>
      <c r="I461" t="s">
        <v>13</v>
      </c>
      <c r="J461" t="s">
        <v>14</v>
      </c>
      <c r="K461" t="s">
        <v>14</v>
      </c>
      <c r="L461" t="s">
        <v>13</v>
      </c>
      <c r="M461">
        <v>12.75</v>
      </c>
      <c r="N461" s="4">
        <f t="shared" si="31"/>
        <v>8.1530601152299164E-5</v>
      </c>
      <c r="O461" s="5">
        <f t="shared" si="28"/>
        <v>110.44</v>
      </c>
    </row>
    <row r="462" spans="1:15" x14ac:dyDescent="0.25">
      <c r="A462">
        <v>2018</v>
      </c>
      <c r="B462" t="str">
        <f t="shared" si="29"/>
        <v>29320 Mount Vernon School District</v>
      </c>
      <c r="C462" t="str">
        <f t="shared" si="30"/>
        <v>29320</v>
      </c>
      <c r="D462">
        <v>29320</v>
      </c>
      <c r="E462" t="s">
        <v>82</v>
      </c>
      <c r="F462">
        <v>2295</v>
      </c>
      <c r="G462" t="s">
        <v>340</v>
      </c>
      <c r="H462" t="s">
        <v>14</v>
      </c>
      <c r="I462" t="s">
        <v>13</v>
      </c>
      <c r="J462" t="s">
        <v>14</v>
      </c>
      <c r="K462" t="s">
        <v>14</v>
      </c>
      <c r="L462" t="s">
        <v>13</v>
      </c>
      <c r="M462">
        <v>890</v>
      </c>
      <c r="N462" s="4">
        <f t="shared" si="31"/>
        <v>5.6911556882781374E-3</v>
      </c>
      <c r="O462" s="5">
        <f t="shared" si="28"/>
        <v>7708.92</v>
      </c>
    </row>
    <row r="463" spans="1:15" x14ac:dyDescent="0.25">
      <c r="A463">
        <v>2018</v>
      </c>
      <c r="B463" t="str">
        <f t="shared" si="29"/>
        <v>29320 Mount Vernon School District</v>
      </c>
      <c r="C463" t="str">
        <f t="shared" si="30"/>
        <v>29320</v>
      </c>
      <c r="D463">
        <v>29320</v>
      </c>
      <c r="E463" t="s">
        <v>82</v>
      </c>
      <c r="F463">
        <v>5960</v>
      </c>
      <c r="G463" t="s">
        <v>116</v>
      </c>
      <c r="H463" t="s">
        <v>14</v>
      </c>
      <c r="I463" t="s">
        <v>13</v>
      </c>
      <c r="J463" t="s">
        <v>14</v>
      </c>
      <c r="K463" t="s">
        <v>14</v>
      </c>
      <c r="L463" t="s">
        <v>13</v>
      </c>
      <c r="M463">
        <v>266</v>
      </c>
      <c r="N463" s="4">
        <f t="shared" si="31"/>
        <v>1.7009521495303197E-3</v>
      </c>
      <c r="O463" s="5">
        <f t="shared" si="28"/>
        <v>2304.0100000000002</v>
      </c>
    </row>
    <row r="464" spans="1:15" x14ac:dyDescent="0.25">
      <c r="A464">
        <v>2018</v>
      </c>
      <c r="B464" t="str">
        <f t="shared" si="29"/>
        <v>29320 Mount Vernon School District</v>
      </c>
      <c r="C464" t="str">
        <f t="shared" si="30"/>
        <v>29320</v>
      </c>
      <c r="D464">
        <v>29320</v>
      </c>
      <c r="E464" t="s">
        <v>82</v>
      </c>
      <c r="F464">
        <v>5449</v>
      </c>
      <c r="G464" t="s">
        <v>83</v>
      </c>
      <c r="H464" t="s">
        <v>13</v>
      </c>
      <c r="I464" t="s">
        <v>13</v>
      </c>
      <c r="J464" t="s">
        <v>13</v>
      </c>
      <c r="K464" t="s">
        <v>14</v>
      </c>
      <c r="L464" t="s">
        <v>13</v>
      </c>
      <c r="M464">
        <v>3.5</v>
      </c>
      <c r="N464" s="4">
        <f t="shared" si="31"/>
        <v>2.2380949335925259E-5</v>
      </c>
      <c r="O464" s="5">
        <f t="shared" si="28"/>
        <v>30.32</v>
      </c>
    </row>
    <row r="465" spans="1:15" x14ac:dyDescent="0.25">
      <c r="A465">
        <v>2018</v>
      </c>
      <c r="B465" t="str">
        <f t="shared" si="29"/>
        <v>29320 Mount Vernon School District</v>
      </c>
      <c r="C465" t="str">
        <f t="shared" si="30"/>
        <v>29320</v>
      </c>
      <c r="D465">
        <v>29320</v>
      </c>
      <c r="E465" t="s">
        <v>82</v>
      </c>
      <c r="F465">
        <v>3829</v>
      </c>
      <c r="G465" t="s">
        <v>716</v>
      </c>
      <c r="H465" t="s">
        <v>13</v>
      </c>
      <c r="I465" t="s">
        <v>13</v>
      </c>
      <c r="J465" t="s">
        <v>13</v>
      </c>
      <c r="K465" t="s">
        <v>14</v>
      </c>
      <c r="L465" t="s">
        <v>13</v>
      </c>
      <c r="M465">
        <v>1.25</v>
      </c>
      <c r="N465" s="4">
        <f t="shared" si="31"/>
        <v>7.9931961914018793E-6</v>
      </c>
      <c r="O465" s="5">
        <f t="shared" si="28"/>
        <v>10.83</v>
      </c>
    </row>
    <row r="466" spans="1:15" x14ac:dyDescent="0.25">
      <c r="A466">
        <v>2018</v>
      </c>
      <c r="B466" t="str">
        <f t="shared" si="29"/>
        <v>29320 Mount Vernon School District</v>
      </c>
      <c r="C466" t="str">
        <f t="shared" si="30"/>
        <v>29320</v>
      </c>
      <c r="D466">
        <v>29320</v>
      </c>
      <c r="E466" t="s">
        <v>82</v>
      </c>
      <c r="F466">
        <v>1992</v>
      </c>
      <c r="G466" t="s">
        <v>283</v>
      </c>
      <c r="H466" t="s">
        <v>13</v>
      </c>
      <c r="I466" t="s">
        <v>13</v>
      </c>
      <c r="J466" t="s">
        <v>13</v>
      </c>
      <c r="K466" t="s">
        <v>14</v>
      </c>
      <c r="L466" t="s">
        <v>13</v>
      </c>
      <c r="M466">
        <v>1</v>
      </c>
      <c r="N466" s="4">
        <f t="shared" si="31"/>
        <v>6.3945569531215032E-6</v>
      </c>
      <c r="O466" s="5">
        <f t="shared" si="28"/>
        <v>8.66</v>
      </c>
    </row>
    <row r="467" spans="1:15" x14ac:dyDescent="0.25">
      <c r="A467">
        <v>2018</v>
      </c>
      <c r="B467" t="str">
        <f t="shared" si="29"/>
        <v>29801 Esd 189 Acting As A School District</v>
      </c>
      <c r="C467" t="str">
        <f t="shared" si="30"/>
        <v>29801</v>
      </c>
      <c r="D467">
        <v>29801</v>
      </c>
      <c r="E467" t="s">
        <v>445</v>
      </c>
      <c r="F467">
        <v>2601</v>
      </c>
      <c r="G467" t="s">
        <v>446</v>
      </c>
      <c r="H467" t="s">
        <v>13</v>
      </c>
      <c r="I467" t="s">
        <v>13</v>
      </c>
      <c r="J467" t="s">
        <v>13</v>
      </c>
      <c r="K467" t="s">
        <v>14</v>
      </c>
      <c r="L467" t="s">
        <v>13</v>
      </c>
      <c r="M467">
        <v>8</v>
      </c>
      <c r="N467" s="4">
        <f t="shared" si="31"/>
        <v>5.1156455624972026E-5</v>
      </c>
      <c r="O467" s="5">
        <f t="shared" si="28"/>
        <v>69.290000000000006</v>
      </c>
    </row>
    <row r="468" spans="1:15" x14ac:dyDescent="0.25">
      <c r="A468">
        <v>2018</v>
      </c>
      <c r="B468" t="str">
        <f t="shared" si="29"/>
        <v>29801 Esd 189 Acting As A School District</v>
      </c>
      <c r="C468" t="str">
        <f t="shared" si="30"/>
        <v>29801</v>
      </c>
      <c r="D468">
        <v>29801</v>
      </c>
      <c r="E468" t="s">
        <v>445</v>
      </c>
      <c r="F468">
        <v>3363</v>
      </c>
      <c r="G468" t="s">
        <v>634</v>
      </c>
      <c r="H468" t="s">
        <v>13</v>
      </c>
      <c r="I468" t="s">
        <v>13</v>
      </c>
      <c r="J468" t="s">
        <v>13</v>
      </c>
      <c r="K468" t="s">
        <v>14</v>
      </c>
      <c r="L468" t="s">
        <v>13</v>
      </c>
      <c r="M468">
        <v>2</v>
      </c>
      <c r="N468" s="4">
        <f t="shared" si="31"/>
        <v>1.2789113906243006E-5</v>
      </c>
      <c r="O468" s="5">
        <f t="shared" si="28"/>
        <v>17.32</v>
      </c>
    </row>
    <row r="469" spans="1:15" x14ac:dyDescent="0.25">
      <c r="A469">
        <v>2018</v>
      </c>
      <c r="B469" t="str">
        <f t="shared" si="29"/>
        <v>29801 Esd 189 Acting As A School District</v>
      </c>
      <c r="C469" t="str">
        <f t="shared" si="30"/>
        <v>29801</v>
      </c>
      <c r="D469">
        <v>29801</v>
      </c>
      <c r="E469" t="s">
        <v>445</v>
      </c>
      <c r="F469">
        <v>3420</v>
      </c>
      <c r="G469" t="s">
        <v>648</v>
      </c>
      <c r="H469" t="s">
        <v>13</v>
      </c>
      <c r="I469" t="s">
        <v>13</v>
      </c>
      <c r="J469" t="s">
        <v>13</v>
      </c>
      <c r="K469" t="s">
        <v>14</v>
      </c>
      <c r="L469" t="s">
        <v>13</v>
      </c>
      <c r="M469">
        <v>1</v>
      </c>
      <c r="N469" s="4">
        <f t="shared" si="31"/>
        <v>6.3945569531215032E-6</v>
      </c>
      <c r="O469" s="5">
        <f t="shared" si="28"/>
        <v>8.66</v>
      </c>
    </row>
    <row r="470" spans="1:15" x14ac:dyDescent="0.25">
      <c r="A470">
        <v>2018</v>
      </c>
      <c r="B470" t="str">
        <f t="shared" si="29"/>
        <v>30303 Stevenson-Carson School District</v>
      </c>
      <c r="C470" t="str">
        <f t="shared" si="30"/>
        <v>30303</v>
      </c>
      <c r="D470">
        <v>30303</v>
      </c>
      <c r="E470" t="s">
        <v>561</v>
      </c>
      <c r="F470">
        <v>3119</v>
      </c>
      <c r="G470" t="s">
        <v>562</v>
      </c>
      <c r="H470" t="s">
        <v>14</v>
      </c>
      <c r="I470" t="s">
        <v>13</v>
      </c>
      <c r="J470" t="s">
        <v>13</v>
      </c>
      <c r="K470" t="s">
        <v>14</v>
      </c>
      <c r="L470" t="s">
        <v>13</v>
      </c>
      <c r="M470">
        <v>5.25</v>
      </c>
      <c r="N470" s="4">
        <f t="shared" si="31"/>
        <v>3.3571424003887889E-5</v>
      </c>
      <c r="O470" s="5">
        <f t="shared" si="28"/>
        <v>45.47</v>
      </c>
    </row>
    <row r="471" spans="1:15" x14ac:dyDescent="0.25">
      <c r="A471">
        <v>2018</v>
      </c>
      <c r="B471" t="str">
        <f t="shared" si="29"/>
        <v>31002 Everett School District</v>
      </c>
      <c r="C471" t="str">
        <f t="shared" si="30"/>
        <v>31002</v>
      </c>
      <c r="D471">
        <v>31002</v>
      </c>
      <c r="E471" t="s">
        <v>253</v>
      </c>
      <c r="F471">
        <v>4438</v>
      </c>
      <c r="G471" t="s">
        <v>799</v>
      </c>
      <c r="H471" t="s">
        <v>14</v>
      </c>
      <c r="I471" t="s">
        <v>13</v>
      </c>
      <c r="J471" t="s">
        <v>14</v>
      </c>
      <c r="K471" t="s">
        <v>14</v>
      </c>
      <c r="L471" t="s">
        <v>13</v>
      </c>
      <c r="M471">
        <v>935.75</v>
      </c>
      <c r="N471" s="4">
        <f t="shared" si="31"/>
        <v>5.9837066688834461E-3</v>
      </c>
      <c r="O471" s="5">
        <f t="shared" si="28"/>
        <v>8105.19</v>
      </c>
    </row>
    <row r="472" spans="1:15" x14ac:dyDescent="0.25">
      <c r="A472">
        <v>2018</v>
      </c>
      <c r="B472" t="str">
        <f t="shared" si="29"/>
        <v>31002 Everett School District</v>
      </c>
      <c r="C472" t="str">
        <f t="shared" si="30"/>
        <v>31002</v>
      </c>
      <c r="D472">
        <v>31002</v>
      </c>
      <c r="E472" t="s">
        <v>253</v>
      </c>
      <c r="F472">
        <v>3407</v>
      </c>
      <c r="G472" t="s">
        <v>643</v>
      </c>
      <c r="H472" t="s">
        <v>14</v>
      </c>
      <c r="I472" t="s">
        <v>13</v>
      </c>
      <c r="J472" t="s">
        <v>14</v>
      </c>
      <c r="K472" t="s">
        <v>14</v>
      </c>
      <c r="L472" t="s">
        <v>13</v>
      </c>
      <c r="M472">
        <v>722.75</v>
      </c>
      <c r="N472" s="4">
        <f t="shared" si="31"/>
        <v>4.6216660378685659E-3</v>
      </c>
      <c r="O472" s="5">
        <f t="shared" si="28"/>
        <v>6260.25</v>
      </c>
    </row>
    <row r="473" spans="1:15" x14ac:dyDescent="0.25">
      <c r="A473">
        <v>2018</v>
      </c>
      <c r="B473" t="str">
        <f t="shared" si="29"/>
        <v>31002 Everett School District</v>
      </c>
      <c r="C473" t="str">
        <f t="shared" si="30"/>
        <v>31002</v>
      </c>
      <c r="D473">
        <v>31002</v>
      </c>
      <c r="E473" t="s">
        <v>253</v>
      </c>
      <c r="F473">
        <v>2126</v>
      </c>
      <c r="G473" t="s">
        <v>296</v>
      </c>
      <c r="H473" t="s">
        <v>14</v>
      </c>
      <c r="I473" t="s">
        <v>13</v>
      </c>
      <c r="J473" t="s">
        <v>14</v>
      </c>
      <c r="K473" t="s">
        <v>14</v>
      </c>
      <c r="L473" t="s">
        <v>13</v>
      </c>
      <c r="M473">
        <v>669.25</v>
      </c>
      <c r="N473" s="4">
        <f t="shared" si="31"/>
        <v>4.2795572408765659E-3</v>
      </c>
      <c r="O473" s="5">
        <f t="shared" si="28"/>
        <v>5796.85</v>
      </c>
    </row>
    <row r="474" spans="1:15" x14ac:dyDescent="0.25">
      <c r="A474">
        <v>2018</v>
      </c>
      <c r="B474" t="str">
        <f t="shared" si="29"/>
        <v>31002 Everett School District</v>
      </c>
      <c r="C474" t="str">
        <f t="shared" si="30"/>
        <v>31002</v>
      </c>
      <c r="D474">
        <v>31002</v>
      </c>
      <c r="E474" t="s">
        <v>253</v>
      </c>
      <c r="F474">
        <v>4137</v>
      </c>
      <c r="G474" t="s">
        <v>756</v>
      </c>
      <c r="H474" t="s">
        <v>14</v>
      </c>
      <c r="I474" t="s">
        <v>13</v>
      </c>
      <c r="J474" t="s">
        <v>14</v>
      </c>
      <c r="K474" t="s">
        <v>14</v>
      </c>
      <c r="L474" t="s">
        <v>13</v>
      </c>
      <c r="M474">
        <v>170.25</v>
      </c>
      <c r="N474" s="4">
        <f t="shared" si="31"/>
        <v>1.0886733212689358E-3</v>
      </c>
      <c r="O474" s="5">
        <f t="shared" si="28"/>
        <v>1474.66</v>
      </c>
    </row>
    <row r="475" spans="1:15" x14ac:dyDescent="0.25">
      <c r="A475">
        <v>2018</v>
      </c>
      <c r="B475" t="str">
        <f t="shared" si="29"/>
        <v>31002 Everett School District</v>
      </c>
      <c r="C475" t="str">
        <f t="shared" si="30"/>
        <v>31002</v>
      </c>
      <c r="D475">
        <v>31002</v>
      </c>
      <c r="E475" t="s">
        <v>253</v>
      </c>
      <c r="F475">
        <v>5330</v>
      </c>
      <c r="G475" t="s">
        <v>920</v>
      </c>
      <c r="H475" t="s">
        <v>13</v>
      </c>
      <c r="I475" t="s">
        <v>13</v>
      </c>
      <c r="J475" t="s">
        <v>13</v>
      </c>
      <c r="K475" t="s">
        <v>14</v>
      </c>
      <c r="L475" t="s">
        <v>13</v>
      </c>
      <c r="M475">
        <v>45.25</v>
      </c>
      <c r="N475" s="4">
        <f t="shared" si="31"/>
        <v>2.89353702128748E-4</v>
      </c>
      <c r="O475" s="5">
        <f t="shared" si="28"/>
        <v>391.94</v>
      </c>
    </row>
    <row r="476" spans="1:15" x14ac:dyDescent="0.25">
      <c r="A476">
        <v>2018</v>
      </c>
      <c r="B476" t="str">
        <f t="shared" si="29"/>
        <v>31002 Everett School District</v>
      </c>
      <c r="C476" t="str">
        <f t="shared" si="30"/>
        <v>31002</v>
      </c>
      <c r="D476">
        <v>31002</v>
      </c>
      <c r="E476" t="s">
        <v>253</v>
      </c>
      <c r="F476">
        <v>3752</v>
      </c>
      <c r="G476" t="s">
        <v>708</v>
      </c>
      <c r="H476" t="s">
        <v>13</v>
      </c>
      <c r="I476" t="s">
        <v>13</v>
      </c>
      <c r="J476" t="s">
        <v>13</v>
      </c>
      <c r="K476" t="s">
        <v>14</v>
      </c>
      <c r="L476" t="s">
        <v>13</v>
      </c>
      <c r="M476">
        <v>2.25</v>
      </c>
      <c r="N476" s="4">
        <f t="shared" si="31"/>
        <v>1.4387753144523382E-5</v>
      </c>
      <c r="O476" s="5">
        <f t="shared" si="28"/>
        <v>19.489999999999998</v>
      </c>
    </row>
    <row r="477" spans="1:15" x14ac:dyDescent="0.25">
      <c r="A477">
        <v>2018</v>
      </c>
      <c r="B477" t="str">
        <f t="shared" si="29"/>
        <v>31002 Everett School District</v>
      </c>
      <c r="C477" t="str">
        <f t="shared" si="30"/>
        <v>31002</v>
      </c>
      <c r="D477">
        <v>31002</v>
      </c>
      <c r="E477" t="s">
        <v>253</v>
      </c>
      <c r="F477">
        <v>1907</v>
      </c>
      <c r="G477" t="s">
        <v>254</v>
      </c>
      <c r="H477" t="s">
        <v>13</v>
      </c>
      <c r="I477" t="s">
        <v>13</v>
      </c>
      <c r="J477" t="s">
        <v>13</v>
      </c>
      <c r="K477" t="s">
        <v>14</v>
      </c>
      <c r="L477" t="s">
        <v>13</v>
      </c>
      <c r="M477">
        <v>1</v>
      </c>
      <c r="N477" s="4">
        <f t="shared" si="31"/>
        <v>6.3945569531215032E-6</v>
      </c>
      <c r="O477" s="5">
        <f t="shared" si="28"/>
        <v>8.66</v>
      </c>
    </row>
    <row r="478" spans="1:15" x14ac:dyDescent="0.25">
      <c r="A478">
        <v>2018</v>
      </c>
      <c r="B478" t="str">
        <f t="shared" si="29"/>
        <v>31004 Lake Stevens School District</v>
      </c>
      <c r="C478" t="str">
        <f t="shared" si="30"/>
        <v>31004</v>
      </c>
      <c r="D478">
        <v>31004</v>
      </c>
      <c r="E478" t="s">
        <v>75</v>
      </c>
      <c r="F478">
        <v>2426</v>
      </c>
      <c r="G478" t="s">
        <v>387</v>
      </c>
      <c r="H478" t="s">
        <v>14</v>
      </c>
      <c r="I478" t="s">
        <v>13</v>
      </c>
      <c r="J478" t="s">
        <v>14</v>
      </c>
      <c r="K478" t="s">
        <v>14</v>
      </c>
      <c r="L478" t="s">
        <v>13</v>
      </c>
      <c r="M478">
        <v>862.5</v>
      </c>
      <c r="N478" s="4">
        <f t="shared" si="31"/>
        <v>5.5153053720672961E-3</v>
      </c>
      <c r="O478" s="5">
        <f t="shared" si="28"/>
        <v>7470.72</v>
      </c>
    </row>
    <row r="479" spans="1:15" x14ac:dyDescent="0.25">
      <c r="A479">
        <v>2018</v>
      </c>
      <c r="B479" t="str">
        <f t="shared" si="29"/>
        <v>31004 Lake Stevens School District</v>
      </c>
      <c r="C479" t="str">
        <f t="shared" si="30"/>
        <v>31004</v>
      </c>
      <c r="D479">
        <v>31004</v>
      </c>
      <c r="E479" t="s">
        <v>75</v>
      </c>
      <c r="F479">
        <v>5099</v>
      </c>
      <c r="G479" t="s">
        <v>844</v>
      </c>
      <c r="H479" t="s">
        <v>13</v>
      </c>
      <c r="I479" t="s">
        <v>13</v>
      </c>
      <c r="J479" t="s">
        <v>13</v>
      </c>
      <c r="K479" t="s">
        <v>14</v>
      </c>
      <c r="L479" t="s">
        <v>13</v>
      </c>
      <c r="M479">
        <v>264</v>
      </c>
      <c r="N479" s="4">
        <f t="shared" si="31"/>
        <v>1.6881630356240767E-3</v>
      </c>
      <c r="O479" s="5">
        <f t="shared" ref="O479:O542" si="32">ROUND(N479*$O$676,2)</f>
        <v>2286.69</v>
      </c>
    </row>
    <row r="480" spans="1:15" x14ac:dyDescent="0.25">
      <c r="A480">
        <v>2018</v>
      </c>
      <c r="B480" t="str">
        <f t="shared" si="29"/>
        <v>31004 Lake Stevens School District</v>
      </c>
      <c r="C480" t="str">
        <f t="shared" si="30"/>
        <v>31004</v>
      </c>
      <c r="D480">
        <v>31004</v>
      </c>
      <c r="E480" t="s">
        <v>75</v>
      </c>
      <c r="F480">
        <v>1753</v>
      </c>
      <c r="G480" t="s">
        <v>197</v>
      </c>
      <c r="H480" t="s">
        <v>13</v>
      </c>
      <c r="I480" t="s">
        <v>13</v>
      </c>
      <c r="J480" t="s">
        <v>13</v>
      </c>
      <c r="K480" t="s">
        <v>14</v>
      </c>
      <c r="L480" t="s">
        <v>13</v>
      </c>
      <c r="M480">
        <v>1.25</v>
      </c>
      <c r="N480" s="4">
        <f t="shared" si="31"/>
        <v>7.9931961914018793E-6</v>
      </c>
      <c r="O480" s="5">
        <f t="shared" si="32"/>
        <v>10.83</v>
      </c>
    </row>
    <row r="481" spans="1:15" x14ac:dyDescent="0.25">
      <c r="A481">
        <v>2018</v>
      </c>
      <c r="B481" t="str">
        <f t="shared" si="29"/>
        <v>31004 Lake Stevens School District</v>
      </c>
      <c r="C481" t="str">
        <f t="shared" si="30"/>
        <v>31004</v>
      </c>
      <c r="D481">
        <v>31004</v>
      </c>
      <c r="E481" t="s">
        <v>75</v>
      </c>
      <c r="F481">
        <v>5442</v>
      </c>
      <c r="G481" t="s">
        <v>76</v>
      </c>
      <c r="H481" t="s">
        <v>13</v>
      </c>
      <c r="I481" t="s">
        <v>13</v>
      </c>
      <c r="J481" t="s">
        <v>13</v>
      </c>
      <c r="K481" t="s">
        <v>14</v>
      </c>
      <c r="L481" t="s">
        <v>13</v>
      </c>
      <c r="M481">
        <v>1</v>
      </c>
      <c r="N481" s="4">
        <f t="shared" si="31"/>
        <v>6.3945569531215032E-6</v>
      </c>
      <c r="O481" s="5">
        <f t="shared" si="32"/>
        <v>8.66</v>
      </c>
    </row>
    <row r="482" spans="1:15" x14ac:dyDescent="0.25">
      <c r="A482">
        <v>2018</v>
      </c>
      <c r="B482" t="str">
        <f t="shared" si="29"/>
        <v>31006 Mukilteo School District</v>
      </c>
      <c r="C482" t="str">
        <f t="shared" si="30"/>
        <v>31006</v>
      </c>
      <c r="D482">
        <v>31006</v>
      </c>
      <c r="E482" t="s">
        <v>101</v>
      </c>
      <c r="F482">
        <v>4433</v>
      </c>
      <c r="G482" t="s">
        <v>798</v>
      </c>
      <c r="H482" t="s">
        <v>14</v>
      </c>
      <c r="I482" t="s">
        <v>13</v>
      </c>
      <c r="J482" t="s">
        <v>14</v>
      </c>
      <c r="K482" t="s">
        <v>14</v>
      </c>
      <c r="L482" t="s">
        <v>13</v>
      </c>
      <c r="M482">
        <v>755.75</v>
      </c>
      <c r="N482" s="4">
        <f t="shared" si="31"/>
        <v>4.8326864173215758E-3</v>
      </c>
      <c r="O482" s="5">
        <f t="shared" si="32"/>
        <v>6546.09</v>
      </c>
    </row>
    <row r="483" spans="1:15" x14ac:dyDescent="0.25">
      <c r="A483">
        <v>2018</v>
      </c>
      <c r="B483" t="str">
        <f t="shared" si="29"/>
        <v>31006 Mukilteo School District</v>
      </c>
      <c r="C483" t="str">
        <f t="shared" si="30"/>
        <v>31006</v>
      </c>
      <c r="D483">
        <v>31006</v>
      </c>
      <c r="E483" t="s">
        <v>101</v>
      </c>
      <c r="F483">
        <v>3688</v>
      </c>
      <c r="G483" t="s">
        <v>701</v>
      </c>
      <c r="H483" t="s">
        <v>14</v>
      </c>
      <c r="I483" t="s">
        <v>14</v>
      </c>
      <c r="J483" t="s">
        <v>14</v>
      </c>
      <c r="K483" t="s">
        <v>14</v>
      </c>
      <c r="L483" t="s">
        <v>13</v>
      </c>
      <c r="M483">
        <v>627</v>
      </c>
      <c r="N483" s="4">
        <f t="shared" si="31"/>
        <v>4.009387209607182E-3</v>
      </c>
      <c r="O483" s="5">
        <f t="shared" si="32"/>
        <v>5430.89</v>
      </c>
    </row>
    <row r="484" spans="1:15" x14ac:dyDescent="0.25">
      <c r="A484">
        <v>2018</v>
      </c>
      <c r="B484" t="str">
        <f t="shared" si="29"/>
        <v>31006 Mukilteo School District</v>
      </c>
      <c r="C484" t="str">
        <f t="shared" si="30"/>
        <v>31006</v>
      </c>
      <c r="D484">
        <v>31006</v>
      </c>
      <c r="E484" t="s">
        <v>101</v>
      </c>
      <c r="F484">
        <v>4019</v>
      </c>
      <c r="G484" t="s">
        <v>738</v>
      </c>
      <c r="H484" t="s">
        <v>14</v>
      </c>
      <c r="I484" t="s">
        <v>14</v>
      </c>
      <c r="J484" t="s">
        <v>14</v>
      </c>
      <c r="K484" t="s">
        <v>14</v>
      </c>
      <c r="L484" t="s">
        <v>13</v>
      </c>
      <c r="M484">
        <v>551.75</v>
      </c>
      <c r="N484" s="4">
        <f t="shared" si="31"/>
        <v>3.5281967988847894E-3</v>
      </c>
      <c r="O484" s="5">
        <f t="shared" si="32"/>
        <v>4779.1000000000004</v>
      </c>
    </row>
    <row r="485" spans="1:15" x14ac:dyDescent="0.25">
      <c r="A485">
        <v>2018</v>
      </c>
      <c r="B485" t="str">
        <f t="shared" si="29"/>
        <v>31006 Mukilteo School District</v>
      </c>
      <c r="C485" t="str">
        <f t="shared" si="30"/>
        <v>31006</v>
      </c>
      <c r="D485">
        <v>31006</v>
      </c>
      <c r="E485" t="s">
        <v>101</v>
      </c>
      <c r="F485">
        <v>4247</v>
      </c>
      <c r="G485" t="s">
        <v>772</v>
      </c>
      <c r="H485" t="s">
        <v>14</v>
      </c>
      <c r="I485" t="s">
        <v>13</v>
      </c>
      <c r="J485" t="s">
        <v>13</v>
      </c>
      <c r="K485" t="s">
        <v>14</v>
      </c>
      <c r="L485" t="s">
        <v>13</v>
      </c>
      <c r="M485">
        <v>65.75</v>
      </c>
      <c r="N485" s="4">
        <f t="shared" si="31"/>
        <v>4.2044211966773881E-4</v>
      </c>
      <c r="O485" s="5">
        <f t="shared" si="32"/>
        <v>569.51</v>
      </c>
    </row>
    <row r="486" spans="1:15" x14ac:dyDescent="0.25">
      <c r="A486">
        <v>2018</v>
      </c>
      <c r="B486" t="str">
        <f t="shared" si="29"/>
        <v>31006 Mukilteo School District</v>
      </c>
      <c r="C486" t="str">
        <f t="shared" si="30"/>
        <v>31006</v>
      </c>
      <c r="D486">
        <v>31006</v>
      </c>
      <c r="E486" t="s">
        <v>101</v>
      </c>
      <c r="F486">
        <v>5498</v>
      </c>
      <c r="G486" t="s">
        <v>102</v>
      </c>
      <c r="H486" t="s">
        <v>13</v>
      </c>
      <c r="I486" t="s">
        <v>13</v>
      </c>
      <c r="J486" t="s">
        <v>13</v>
      </c>
      <c r="K486" t="s">
        <v>14</v>
      </c>
      <c r="L486" t="s">
        <v>13</v>
      </c>
      <c r="M486">
        <v>2</v>
      </c>
      <c r="N486" s="4">
        <f t="shared" si="31"/>
        <v>1.2789113906243006E-5</v>
      </c>
      <c r="O486" s="5">
        <f t="shared" si="32"/>
        <v>17.32</v>
      </c>
    </row>
    <row r="487" spans="1:15" x14ac:dyDescent="0.25">
      <c r="A487">
        <v>2018</v>
      </c>
      <c r="B487" t="str">
        <f t="shared" si="29"/>
        <v>31015 Edmonds School District</v>
      </c>
      <c r="C487" t="str">
        <f t="shared" si="30"/>
        <v>31015</v>
      </c>
      <c r="D487">
        <v>31015</v>
      </c>
      <c r="E487" t="s">
        <v>30</v>
      </c>
      <c r="F487">
        <v>3464</v>
      </c>
      <c r="G487" t="s">
        <v>652</v>
      </c>
      <c r="H487" t="s">
        <v>14</v>
      </c>
      <c r="I487" t="s">
        <v>14</v>
      </c>
      <c r="J487" t="s">
        <v>14</v>
      </c>
      <c r="K487" t="s">
        <v>14</v>
      </c>
      <c r="L487" t="s">
        <v>13</v>
      </c>
      <c r="M487">
        <v>943.75</v>
      </c>
      <c r="N487" s="4">
        <f t="shared" si="31"/>
        <v>6.034863124508418E-3</v>
      </c>
      <c r="O487" s="5">
        <f t="shared" si="32"/>
        <v>8174.49</v>
      </c>
    </row>
    <row r="488" spans="1:15" x14ac:dyDescent="0.25">
      <c r="A488">
        <v>2018</v>
      </c>
      <c r="B488" t="str">
        <f t="shared" si="29"/>
        <v>31015 Edmonds School District</v>
      </c>
      <c r="C488" t="str">
        <f t="shared" si="30"/>
        <v>31015</v>
      </c>
      <c r="D488">
        <v>31015</v>
      </c>
      <c r="E488" t="s">
        <v>30</v>
      </c>
      <c r="F488">
        <v>3123</v>
      </c>
      <c r="G488" t="s">
        <v>563</v>
      </c>
      <c r="H488" t="s">
        <v>14</v>
      </c>
      <c r="I488" t="s">
        <v>14</v>
      </c>
      <c r="J488" t="s">
        <v>14</v>
      </c>
      <c r="K488" t="s">
        <v>14</v>
      </c>
      <c r="L488" t="s">
        <v>13</v>
      </c>
      <c r="M488">
        <v>886.75</v>
      </c>
      <c r="N488" s="4">
        <f t="shared" si="31"/>
        <v>5.6703733781804924E-3</v>
      </c>
      <c r="O488" s="5">
        <f t="shared" si="32"/>
        <v>7680.77</v>
      </c>
    </row>
    <row r="489" spans="1:15" x14ac:dyDescent="0.25">
      <c r="A489">
        <v>2018</v>
      </c>
      <c r="B489" t="str">
        <f t="shared" si="29"/>
        <v>31015 Edmonds School District</v>
      </c>
      <c r="C489" t="str">
        <f t="shared" si="30"/>
        <v>31015</v>
      </c>
      <c r="D489">
        <v>31015</v>
      </c>
      <c r="E489" t="s">
        <v>30</v>
      </c>
      <c r="F489">
        <v>3755</v>
      </c>
      <c r="G489" t="s">
        <v>709</v>
      </c>
      <c r="H489" t="s">
        <v>14</v>
      </c>
      <c r="I489" t="s">
        <v>13</v>
      </c>
      <c r="J489" t="s">
        <v>14</v>
      </c>
      <c r="K489" t="s">
        <v>14</v>
      </c>
      <c r="L489" t="s">
        <v>13</v>
      </c>
      <c r="M489">
        <v>886.25</v>
      </c>
      <c r="N489" s="4">
        <f t="shared" si="31"/>
        <v>5.6671760997039321E-3</v>
      </c>
      <c r="O489" s="5">
        <f t="shared" si="32"/>
        <v>7676.44</v>
      </c>
    </row>
    <row r="490" spans="1:15" x14ac:dyDescent="0.25">
      <c r="A490">
        <v>2018</v>
      </c>
      <c r="B490" t="str">
        <f t="shared" si="29"/>
        <v>31015 Edmonds School District</v>
      </c>
      <c r="C490" t="str">
        <f t="shared" si="30"/>
        <v>31015</v>
      </c>
      <c r="D490">
        <v>31015</v>
      </c>
      <c r="E490" t="s">
        <v>30</v>
      </c>
      <c r="F490">
        <v>3303</v>
      </c>
      <c r="G490" t="s">
        <v>618</v>
      </c>
      <c r="H490" t="s">
        <v>14</v>
      </c>
      <c r="I490" t="s">
        <v>13</v>
      </c>
      <c r="J490" t="s">
        <v>14</v>
      </c>
      <c r="K490" t="s">
        <v>14</v>
      </c>
      <c r="L490" t="s">
        <v>13</v>
      </c>
      <c r="M490">
        <v>820.25</v>
      </c>
      <c r="N490" s="4">
        <f t="shared" si="31"/>
        <v>5.2451353407979131E-3</v>
      </c>
      <c r="O490" s="5">
        <f t="shared" si="32"/>
        <v>7104.77</v>
      </c>
    </row>
    <row r="491" spans="1:15" x14ac:dyDescent="0.25">
      <c r="A491">
        <v>2018</v>
      </c>
      <c r="B491" t="str">
        <f t="shared" si="29"/>
        <v>31015 Edmonds School District</v>
      </c>
      <c r="C491" t="str">
        <f t="shared" si="30"/>
        <v>31015</v>
      </c>
      <c r="D491">
        <v>31015</v>
      </c>
      <c r="E491" t="s">
        <v>30</v>
      </c>
      <c r="F491">
        <v>1519</v>
      </c>
      <c r="G491" t="s">
        <v>137</v>
      </c>
      <c r="H491" t="s">
        <v>14</v>
      </c>
      <c r="I491" t="s">
        <v>14</v>
      </c>
      <c r="J491" t="s">
        <v>14</v>
      </c>
      <c r="K491" t="s">
        <v>14</v>
      </c>
      <c r="L491" t="s">
        <v>13</v>
      </c>
      <c r="M491">
        <v>316.75</v>
      </c>
      <c r="N491" s="4">
        <f t="shared" si="31"/>
        <v>2.025475914901236E-3</v>
      </c>
      <c r="O491" s="5">
        <f t="shared" si="32"/>
        <v>2743.6</v>
      </c>
    </row>
    <row r="492" spans="1:15" x14ac:dyDescent="0.25">
      <c r="A492">
        <v>2018</v>
      </c>
      <c r="B492" t="str">
        <f t="shared" si="29"/>
        <v>31015 Edmonds School District</v>
      </c>
      <c r="C492" t="str">
        <f t="shared" si="30"/>
        <v>31015</v>
      </c>
      <c r="D492">
        <v>31015</v>
      </c>
      <c r="E492" t="s">
        <v>30</v>
      </c>
      <c r="F492">
        <v>3854</v>
      </c>
      <c r="G492" t="s">
        <v>718</v>
      </c>
      <c r="H492" t="s">
        <v>13</v>
      </c>
      <c r="I492" t="s">
        <v>14</v>
      </c>
      <c r="J492" t="s">
        <v>14</v>
      </c>
      <c r="K492" t="s">
        <v>14</v>
      </c>
      <c r="L492" t="s">
        <v>13</v>
      </c>
      <c r="M492">
        <v>15.5</v>
      </c>
      <c r="N492" s="4">
        <f t="shared" si="31"/>
        <v>9.9115632773383295E-5</v>
      </c>
      <c r="O492" s="5">
        <f t="shared" si="32"/>
        <v>134.26</v>
      </c>
    </row>
    <row r="493" spans="1:15" x14ac:dyDescent="0.25">
      <c r="A493">
        <v>2018</v>
      </c>
      <c r="B493" t="str">
        <f t="shared" si="29"/>
        <v>31015 Edmonds School District</v>
      </c>
      <c r="C493" t="str">
        <f t="shared" si="30"/>
        <v>31015</v>
      </c>
      <c r="D493">
        <v>31015</v>
      </c>
      <c r="E493" t="s">
        <v>30</v>
      </c>
      <c r="F493">
        <v>5358</v>
      </c>
      <c r="G493" t="s">
        <v>31</v>
      </c>
      <c r="H493" t="s">
        <v>13</v>
      </c>
      <c r="I493" t="s">
        <v>14</v>
      </c>
      <c r="J493" t="s">
        <v>13</v>
      </c>
      <c r="K493" t="s">
        <v>14</v>
      </c>
      <c r="L493" t="s">
        <v>13</v>
      </c>
      <c r="M493">
        <v>9.75</v>
      </c>
      <c r="N493" s="4">
        <f t="shared" si="31"/>
        <v>6.2346930292934649E-5</v>
      </c>
      <c r="O493" s="5">
        <f t="shared" si="32"/>
        <v>84.45</v>
      </c>
    </row>
    <row r="494" spans="1:15" x14ac:dyDescent="0.25">
      <c r="A494">
        <v>2018</v>
      </c>
      <c r="B494" t="str">
        <f t="shared" si="29"/>
        <v>31015 Edmonds School District</v>
      </c>
      <c r="C494" t="str">
        <f t="shared" si="30"/>
        <v>31015</v>
      </c>
      <c r="D494">
        <v>31015</v>
      </c>
      <c r="E494" t="s">
        <v>30</v>
      </c>
      <c r="F494">
        <v>1966</v>
      </c>
      <c r="G494" t="s">
        <v>274</v>
      </c>
      <c r="H494" t="s">
        <v>13</v>
      </c>
      <c r="I494" t="s">
        <v>13</v>
      </c>
      <c r="J494" t="s">
        <v>13</v>
      </c>
      <c r="K494" t="s">
        <v>14</v>
      </c>
      <c r="L494" t="s">
        <v>13</v>
      </c>
      <c r="M494">
        <v>5.25</v>
      </c>
      <c r="N494" s="4">
        <f t="shared" si="31"/>
        <v>3.3571424003887889E-5</v>
      </c>
      <c r="O494" s="5">
        <f t="shared" si="32"/>
        <v>45.47</v>
      </c>
    </row>
    <row r="495" spans="1:15" x14ac:dyDescent="0.25">
      <c r="A495">
        <v>2018</v>
      </c>
      <c r="B495" t="str">
        <f t="shared" si="29"/>
        <v>31016 Arlington School District</v>
      </c>
      <c r="C495" t="str">
        <f t="shared" si="30"/>
        <v>31016</v>
      </c>
      <c r="D495">
        <v>31016</v>
      </c>
      <c r="E495" t="s">
        <v>97</v>
      </c>
      <c r="F495">
        <v>2523</v>
      </c>
      <c r="G495" t="s">
        <v>426</v>
      </c>
      <c r="H495" t="s">
        <v>14</v>
      </c>
      <c r="I495" t="s">
        <v>13</v>
      </c>
      <c r="J495" t="s">
        <v>14</v>
      </c>
      <c r="K495" t="s">
        <v>14</v>
      </c>
      <c r="L495" t="s">
        <v>13</v>
      </c>
      <c r="M495">
        <v>533.5</v>
      </c>
      <c r="N495" s="4">
        <f t="shared" si="31"/>
        <v>3.4114961344903216E-3</v>
      </c>
      <c r="O495" s="5">
        <f t="shared" si="32"/>
        <v>4621.0200000000004</v>
      </c>
    </row>
    <row r="496" spans="1:15" x14ac:dyDescent="0.25">
      <c r="A496">
        <v>2018</v>
      </c>
      <c r="B496" t="str">
        <f t="shared" si="29"/>
        <v>31016 Arlington School District</v>
      </c>
      <c r="C496" t="str">
        <f t="shared" si="30"/>
        <v>31016</v>
      </c>
      <c r="D496">
        <v>31016</v>
      </c>
      <c r="E496" t="s">
        <v>97</v>
      </c>
      <c r="F496">
        <v>4287</v>
      </c>
      <c r="G496" t="s">
        <v>783</v>
      </c>
      <c r="H496" t="s">
        <v>14</v>
      </c>
      <c r="I496" t="s">
        <v>13</v>
      </c>
      <c r="J496" t="s">
        <v>14</v>
      </c>
      <c r="K496" t="s">
        <v>14</v>
      </c>
      <c r="L496" t="s">
        <v>13</v>
      </c>
      <c r="M496">
        <v>59.75</v>
      </c>
      <c r="N496" s="4">
        <f t="shared" si="31"/>
        <v>3.8207477794900978E-4</v>
      </c>
      <c r="O496" s="5">
        <f t="shared" si="32"/>
        <v>517.54</v>
      </c>
    </row>
    <row r="497" spans="1:15" x14ac:dyDescent="0.25">
      <c r="A497">
        <v>2018</v>
      </c>
      <c r="B497" t="str">
        <f t="shared" si="29"/>
        <v>31016 Arlington School District</v>
      </c>
      <c r="C497" t="str">
        <f t="shared" si="30"/>
        <v>31016</v>
      </c>
      <c r="D497">
        <v>31016</v>
      </c>
      <c r="E497" t="s">
        <v>97</v>
      </c>
      <c r="F497">
        <v>5495</v>
      </c>
      <c r="G497" t="s">
        <v>98</v>
      </c>
      <c r="H497" t="s">
        <v>13</v>
      </c>
      <c r="I497" t="s">
        <v>13</v>
      </c>
      <c r="J497" t="s">
        <v>13</v>
      </c>
      <c r="K497" t="s">
        <v>14</v>
      </c>
      <c r="L497" t="s">
        <v>13</v>
      </c>
      <c r="M497">
        <v>3.25</v>
      </c>
      <c r="N497" s="4">
        <f t="shared" si="31"/>
        <v>2.0782310097644884E-5</v>
      </c>
      <c r="O497" s="5">
        <f t="shared" si="32"/>
        <v>28.15</v>
      </c>
    </row>
    <row r="498" spans="1:15" x14ac:dyDescent="0.25">
      <c r="A498">
        <v>2018</v>
      </c>
      <c r="B498" t="str">
        <f t="shared" si="29"/>
        <v>31016 Arlington School District</v>
      </c>
      <c r="C498" t="str">
        <f t="shared" si="30"/>
        <v>31016</v>
      </c>
      <c r="D498">
        <v>31016</v>
      </c>
      <c r="E498" t="s">
        <v>97</v>
      </c>
      <c r="F498">
        <v>1714</v>
      </c>
      <c r="G498" t="s">
        <v>184</v>
      </c>
      <c r="H498" t="s">
        <v>13</v>
      </c>
      <c r="I498" t="s">
        <v>13</v>
      </c>
      <c r="J498" t="s">
        <v>13</v>
      </c>
      <c r="K498" t="s">
        <v>14</v>
      </c>
      <c r="L498" t="s">
        <v>13</v>
      </c>
      <c r="M498">
        <v>1</v>
      </c>
      <c r="N498" s="4">
        <f t="shared" si="31"/>
        <v>6.3945569531215032E-6</v>
      </c>
      <c r="O498" s="5">
        <f t="shared" si="32"/>
        <v>8.66</v>
      </c>
    </row>
    <row r="499" spans="1:15" x14ac:dyDescent="0.25">
      <c r="A499">
        <v>2018</v>
      </c>
      <c r="B499" t="str">
        <f t="shared" si="29"/>
        <v>31025 Marysville School District</v>
      </c>
      <c r="C499" t="str">
        <f t="shared" si="30"/>
        <v>31025</v>
      </c>
      <c r="D499">
        <v>31025</v>
      </c>
      <c r="E499" t="s">
        <v>56</v>
      </c>
      <c r="F499">
        <v>5213</v>
      </c>
      <c r="G499" t="s">
        <v>872</v>
      </c>
      <c r="H499" t="s">
        <v>14</v>
      </c>
      <c r="I499" t="s">
        <v>13</v>
      </c>
      <c r="J499" t="s">
        <v>14</v>
      </c>
      <c r="K499" t="s">
        <v>14</v>
      </c>
      <c r="L499" t="s">
        <v>13</v>
      </c>
      <c r="M499">
        <v>213.25</v>
      </c>
      <c r="N499" s="4">
        <f t="shared" si="31"/>
        <v>1.3636392702531606E-3</v>
      </c>
      <c r="O499" s="5">
        <f t="shared" si="32"/>
        <v>1847.11</v>
      </c>
    </row>
    <row r="500" spans="1:15" x14ac:dyDescent="0.25">
      <c r="A500">
        <v>2018</v>
      </c>
      <c r="B500" t="str">
        <f t="shared" si="29"/>
        <v>31025 Marysville School District</v>
      </c>
      <c r="C500" t="str">
        <f t="shared" si="30"/>
        <v>31025</v>
      </c>
      <c r="D500">
        <v>31025</v>
      </c>
      <c r="E500" t="s">
        <v>56</v>
      </c>
      <c r="F500">
        <v>5478</v>
      </c>
      <c r="G500" t="s">
        <v>94</v>
      </c>
      <c r="H500" t="s">
        <v>14</v>
      </c>
      <c r="I500" t="s">
        <v>13</v>
      </c>
      <c r="J500" t="s">
        <v>14</v>
      </c>
      <c r="K500" t="s">
        <v>14</v>
      </c>
      <c r="L500" t="s">
        <v>13</v>
      </c>
      <c r="M500">
        <v>205.5</v>
      </c>
      <c r="N500" s="4">
        <f t="shared" si="31"/>
        <v>1.3140814538664689E-3</v>
      </c>
      <c r="O500" s="5">
        <f t="shared" si="32"/>
        <v>1779.98</v>
      </c>
    </row>
    <row r="501" spans="1:15" x14ac:dyDescent="0.25">
      <c r="A501">
        <v>2018</v>
      </c>
      <c r="B501" t="str">
        <f t="shared" si="29"/>
        <v>31025 Marysville School District</v>
      </c>
      <c r="C501" t="str">
        <f t="shared" si="30"/>
        <v>31025</v>
      </c>
      <c r="D501">
        <v>31025</v>
      </c>
      <c r="E501" t="s">
        <v>56</v>
      </c>
      <c r="F501">
        <v>1927</v>
      </c>
      <c r="G501" t="s">
        <v>246</v>
      </c>
      <c r="H501" t="s">
        <v>14</v>
      </c>
      <c r="I501" t="s">
        <v>13</v>
      </c>
      <c r="J501" t="s">
        <v>13</v>
      </c>
      <c r="K501" t="s">
        <v>14</v>
      </c>
      <c r="L501" t="s">
        <v>13</v>
      </c>
      <c r="M501">
        <v>52.25</v>
      </c>
      <c r="N501" s="4">
        <f t="shared" si="31"/>
        <v>3.3411560080059852E-4</v>
      </c>
      <c r="O501" s="5">
        <f t="shared" si="32"/>
        <v>452.57</v>
      </c>
    </row>
    <row r="502" spans="1:15" x14ac:dyDescent="0.25">
      <c r="A502">
        <v>2018</v>
      </c>
      <c r="B502" t="str">
        <f t="shared" si="29"/>
        <v>31025 Marysville School District</v>
      </c>
      <c r="C502" t="str">
        <f t="shared" si="30"/>
        <v>31025</v>
      </c>
      <c r="D502">
        <v>31025</v>
      </c>
      <c r="E502" t="s">
        <v>56</v>
      </c>
      <c r="F502">
        <v>4233</v>
      </c>
      <c r="G502" t="s">
        <v>121</v>
      </c>
      <c r="H502" t="s">
        <v>13</v>
      </c>
      <c r="I502" t="s">
        <v>13</v>
      </c>
      <c r="J502" t="s">
        <v>13</v>
      </c>
      <c r="K502" t="s">
        <v>14</v>
      </c>
      <c r="L502" t="s">
        <v>13</v>
      </c>
      <c r="M502">
        <v>18.25</v>
      </c>
      <c r="N502" s="4">
        <f t="shared" si="31"/>
        <v>1.1670066439446742E-4</v>
      </c>
      <c r="O502" s="5">
        <f t="shared" si="32"/>
        <v>158.08000000000001</v>
      </c>
    </row>
    <row r="503" spans="1:15" x14ac:dyDescent="0.25">
      <c r="A503">
        <v>2018</v>
      </c>
      <c r="B503" t="str">
        <f t="shared" si="29"/>
        <v>31025 Marysville School District</v>
      </c>
      <c r="C503" t="str">
        <f t="shared" si="30"/>
        <v>31025</v>
      </c>
      <c r="D503">
        <v>31025</v>
      </c>
      <c r="E503" t="s">
        <v>56</v>
      </c>
      <c r="F503">
        <v>1910</v>
      </c>
      <c r="G503" t="s">
        <v>255</v>
      </c>
      <c r="H503" t="s">
        <v>13</v>
      </c>
      <c r="I503" t="s">
        <v>13</v>
      </c>
      <c r="J503" t="s">
        <v>13</v>
      </c>
      <c r="K503" t="s">
        <v>14</v>
      </c>
      <c r="L503" t="s">
        <v>13</v>
      </c>
      <c r="M503">
        <v>3.25</v>
      </c>
      <c r="N503" s="4">
        <f t="shared" si="31"/>
        <v>2.0782310097644884E-5</v>
      </c>
      <c r="O503" s="5">
        <f t="shared" si="32"/>
        <v>28.15</v>
      </c>
    </row>
    <row r="504" spans="1:15" x14ac:dyDescent="0.25">
      <c r="A504">
        <v>2018</v>
      </c>
      <c r="B504" t="str">
        <f t="shared" si="29"/>
        <v>31025 Marysville School District</v>
      </c>
      <c r="C504" t="str">
        <f t="shared" si="30"/>
        <v>31025</v>
      </c>
      <c r="D504">
        <v>31025</v>
      </c>
      <c r="E504" t="s">
        <v>56</v>
      </c>
      <c r="F504">
        <v>5402</v>
      </c>
      <c r="G504" t="s">
        <v>57</v>
      </c>
      <c r="H504" t="s">
        <v>13</v>
      </c>
      <c r="I504" t="s">
        <v>13</v>
      </c>
      <c r="J504" t="s">
        <v>13</v>
      </c>
      <c r="K504" t="s">
        <v>14</v>
      </c>
      <c r="L504" t="s">
        <v>13</v>
      </c>
      <c r="M504">
        <v>2</v>
      </c>
      <c r="N504" s="4">
        <f t="shared" si="31"/>
        <v>1.2789113906243006E-5</v>
      </c>
      <c r="O504" s="5">
        <f t="shared" si="32"/>
        <v>17.32</v>
      </c>
    </row>
    <row r="505" spans="1:15" x14ac:dyDescent="0.25">
      <c r="A505">
        <v>2018</v>
      </c>
      <c r="B505" t="str">
        <f t="shared" si="29"/>
        <v>31103 Monroe School District</v>
      </c>
      <c r="C505" t="str">
        <f t="shared" si="30"/>
        <v>31103</v>
      </c>
      <c r="D505">
        <v>31103</v>
      </c>
      <c r="E505" t="s">
        <v>211</v>
      </c>
      <c r="F505">
        <v>4528</v>
      </c>
      <c r="G505" t="s">
        <v>815</v>
      </c>
      <c r="H505" t="s">
        <v>14</v>
      </c>
      <c r="I505" t="s">
        <v>13</v>
      </c>
      <c r="J505" t="s">
        <v>14</v>
      </c>
      <c r="K505" t="s">
        <v>14</v>
      </c>
      <c r="L505" t="s">
        <v>13</v>
      </c>
      <c r="M505">
        <v>476</v>
      </c>
      <c r="N505" s="4">
        <f t="shared" si="31"/>
        <v>3.0438091096858353E-3</v>
      </c>
      <c r="O505" s="5">
        <f t="shared" si="32"/>
        <v>4122.97</v>
      </c>
    </row>
    <row r="506" spans="1:15" x14ac:dyDescent="0.25">
      <c r="A506">
        <v>2018</v>
      </c>
      <c r="B506" t="str">
        <f t="shared" si="29"/>
        <v>31103 Monroe School District</v>
      </c>
      <c r="C506" t="str">
        <f t="shared" si="30"/>
        <v>31103</v>
      </c>
      <c r="D506">
        <v>31103</v>
      </c>
      <c r="E506" t="s">
        <v>211</v>
      </c>
      <c r="F506">
        <v>1777</v>
      </c>
      <c r="G506" t="s">
        <v>212</v>
      </c>
      <c r="H506" t="s">
        <v>13</v>
      </c>
      <c r="I506" t="s">
        <v>13</v>
      </c>
      <c r="J506" t="s">
        <v>14</v>
      </c>
      <c r="K506" t="s">
        <v>14</v>
      </c>
      <c r="L506" t="s">
        <v>13</v>
      </c>
      <c r="M506">
        <v>14</v>
      </c>
      <c r="N506" s="4">
        <f t="shared" si="31"/>
        <v>8.9523797343701037E-5</v>
      </c>
      <c r="O506" s="5">
        <f t="shared" si="32"/>
        <v>121.26</v>
      </c>
    </row>
    <row r="507" spans="1:15" x14ac:dyDescent="0.25">
      <c r="A507">
        <v>2018</v>
      </c>
      <c r="B507" t="str">
        <f t="shared" si="29"/>
        <v>31103 Monroe School District</v>
      </c>
      <c r="C507" t="str">
        <f t="shared" si="30"/>
        <v>31103</v>
      </c>
      <c r="D507">
        <v>31103</v>
      </c>
      <c r="E507" t="s">
        <v>211</v>
      </c>
      <c r="F507">
        <v>5154</v>
      </c>
      <c r="G507" t="s">
        <v>855</v>
      </c>
      <c r="H507" t="s">
        <v>13</v>
      </c>
      <c r="I507" t="s">
        <v>14</v>
      </c>
      <c r="J507" t="s">
        <v>13</v>
      </c>
      <c r="K507" t="s">
        <v>14</v>
      </c>
      <c r="L507" t="s">
        <v>13</v>
      </c>
      <c r="M507">
        <v>10.5</v>
      </c>
      <c r="N507" s="4">
        <f t="shared" si="31"/>
        <v>6.7142848007775778E-5</v>
      </c>
      <c r="O507" s="5">
        <f t="shared" si="32"/>
        <v>90.95</v>
      </c>
    </row>
    <row r="508" spans="1:15" x14ac:dyDescent="0.25">
      <c r="A508">
        <v>2018</v>
      </c>
      <c r="B508" t="str">
        <f t="shared" si="29"/>
        <v>31103 Monroe School District</v>
      </c>
      <c r="C508" t="str">
        <f t="shared" si="30"/>
        <v>31103</v>
      </c>
      <c r="D508">
        <v>31103</v>
      </c>
      <c r="E508" t="s">
        <v>211</v>
      </c>
      <c r="F508">
        <v>1806</v>
      </c>
      <c r="G508" t="s">
        <v>225</v>
      </c>
      <c r="H508" t="s">
        <v>13</v>
      </c>
      <c r="I508" t="s">
        <v>13</v>
      </c>
      <c r="J508" t="s">
        <v>13</v>
      </c>
      <c r="K508" t="s">
        <v>14</v>
      </c>
      <c r="L508" t="s">
        <v>13</v>
      </c>
      <c r="M508">
        <v>3</v>
      </c>
      <c r="N508" s="4">
        <f t="shared" si="31"/>
        <v>1.9183670859364509E-5</v>
      </c>
      <c r="O508" s="5">
        <f t="shared" si="32"/>
        <v>25.99</v>
      </c>
    </row>
    <row r="509" spans="1:15" x14ac:dyDescent="0.25">
      <c r="A509">
        <v>2018</v>
      </c>
      <c r="B509" t="str">
        <f t="shared" si="29"/>
        <v>31103 Monroe School District</v>
      </c>
      <c r="C509" t="str">
        <f t="shared" si="30"/>
        <v>31103</v>
      </c>
      <c r="D509">
        <v>31103</v>
      </c>
      <c r="E509" t="s">
        <v>211</v>
      </c>
      <c r="F509">
        <v>1883</v>
      </c>
      <c r="G509" t="s">
        <v>244</v>
      </c>
      <c r="H509" t="s">
        <v>13</v>
      </c>
      <c r="I509" t="s">
        <v>13</v>
      </c>
      <c r="J509" t="s">
        <v>13</v>
      </c>
      <c r="K509" t="s">
        <v>14</v>
      </c>
      <c r="L509" t="s">
        <v>13</v>
      </c>
      <c r="M509">
        <v>2</v>
      </c>
      <c r="N509" s="4">
        <f t="shared" si="31"/>
        <v>1.2789113906243006E-5</v>
      </c>
      <c r="O509" s="5">
        <f t="shared" si="32"/>
        <v>17.32</v>
      </c>
    </row>
    <row r="510" spans="1:15" x14ac:dyDescent="0.25">
      <c r="A510">
        <v>2018</v>
      </c>
      <c r="B510" t="str">
        <f t="shared" si="29"/>
        <v>31201 Snohomish School District</v>
      </c>
      <c r="C510" t="str">
        <f t="shared" si="30"/>
        <v>31201</v>
      </c>
      <c r="D510">
        <v>31201</v>
      </c>
      <c r="E510" t="s">
        <v>189</v>
      </c>
      <c r="F510">
        <v>5128</v>
      </c>
      <c r="G510" t="s">
        <v>850</v>
      </c>
      <c r="H510" t="s">
        <v>14</v>
      </c>
      <c r="I510" t="s">
        <v>13</v>
      </c>
      <c r="J510" t="s">
        <v>14</v>
      </c>
      <c r="K510" t="s">
        <v>14</v>
      </c>
      <c r="L510" t="s">
        <v>13</v>
      </c>
      <c r="M510">
        <v>1099</v>
      </c>
      <c r="N510" s="4">
        <f t="shared" si="31"/>
        <v>7.0276180914805317E-3</v>
      </c>
      <c r="O510" s="5">
        <f t="shared" si="32"/>
        <v>9519.2199999999993</v>
      </c>
    </row>
    <row r="511" spans="1:15" x14ac:dyDescent="0.25">
      <c r="A511">
        <v>2018</v>
      </c>
      <c r="B511" t="str">
        <f t="shared" si="29"/>
        <v>31201 Snohomish School District</v>
      </c>
      <c r="C511" t="str">
        <f t="shared" si="30"/>
        <v>31201</v>
      </c>
      <c r="D511">
        <v>31201</v>
      </c>
      <c r="E511" t="s">
        <v>189</v>
      </c>
      <c r="F511">
        <v>2428</v>
      </c>
      <c r="G511" t="s">
        <v>388</v>
      </c>
      <c r="H511" t="s">
        <v>14</v>
      </c>
      <c r="I511" t="s">
        <v>13</v>
      </c>
      <c r="J511" t="s">
        <v>14</v>
      </c>
      <c r="K511" t="s">
        <v>14</v>
      </c>
      <c r="L511" t="s">
        <v>13</v>
      </c>
      <c r="M511">
        <v>823.75</v>
      </c>
      <c r="N511" s="4">
        <f t="shared" si="31"/>
        <v>5.2675162901338378E-3</v>
      </c>
      <c r="O511" s="5">
        <f t="shared" si="32"/>
        <v>7135.08</v>
      </c>
    </row>
    <row r="512" spans="1:15" x14ac:dyDescent="0.25">
      <c r="A512">
        <v>2018</v>
      </c>
      <c r="B512" t="str">
        <f t="shared" si="29"/>
        <v>31201 Snohomish School District</v>
      </c>
      <c r="C512" t="str">
        <f t="shared" si="30"/>
        <v>31201</v>
      </c>
      <c r="D512">
        <v>31201</v>
      </c>
      <c r="E512" t="s">
        <v>189</v>
      </c>
      <c r="F512">
        <v>4265</v>
      </c>
      <c r="G512" t="s">
        <v>776</v>
      </c>
      <c r="H512" t="s">
        <v>14</v>
      </c>
      <c r="I512" t="s">
        <v>13</v>
      </c>
      <c r="J512" t="s">
        <v>14</v>
      </c>
      <c r="K512" t="s">
        <v>14</v>
      </c>
      <c r="L512" t="s">
        <v>13</v>
      </c>
      <c r="M512">
        <v>97.25</v>
      </c>
      <c r="N512" s="4">
        <f t="shared" si="31"/>
        <v>6.2187066369106614E-4</v>
      </c>
      <c r="O512" s="5">
        <f t="shared" si="32"/>
        <v>842.35</v>
      </c>
    </row>
    <row r="513" spans="1:15" x14ac:dyDescent="0.25">
      <c r="A513">
        <v>2018</v>
      </c>
      <c r="B513" t="str">
        <f t="shared" si="29"/>
        <v>31201 Snohomish School District</v>
      </c>
      <c r="C513" t="str">
        <f t="shared" si="30"/>
        <v>31201</v>
      </c>
      <c r="D513">
        <v>31201</v>
      </c>
      <c r="E513" t="s">
        <v>189</v>
      </c>
      <c r="F513">
        <v>3981</v>
      </c>
      <c r="G513" t="s">
        <v>735</v>
      </c>
      <c r="H513" t="s">
        <v>13</v>
      </c>
      <c r="I513" t="s">
        <v>13</v>
      </c>
      <c r="J513" t="s">
        <v>13</v>
      </c>
      <c r="K513" t="s">
        <v>14</v>
      </c>
      <c r="L513" t="s">
        <v>13</v>
      </c>
      <c r="M513">
        <v>3</v>
      </c>
      <c r="N513" s="4">
        <f t="shared" si="31"/>
        <v>1.9183670859364509E-5</v>
      </c>
      <c r="O513" s="5">
        <f t="shared" si="32"/>
        <v>25.99</v>
      </c>
    </row>
    <row r="514" spans="1:15" x14ac:dyDescent="0.25">
      <c r="A514">
        <v>2018</v>
      </c>
      <c r="B514" t="str">
        <f t="shared" ref="B514:B577" si="33">PROPER(CONCATENATE(C514," ",E514))</f>
        <v>31201 Snohomish School District</v>
      </c>
      <c r="C514" t="str">
        <f t="shared" ref="C514:C577" si="34">TEXT(D514,"0####")</f>
        <v>31201</v>
      </c>
      <c r="D514">
        <v>31201</v>
      </c>
      <c r="E514" t="s">
        <v>189</v>
      </c>
      <c r="F514">
        <v>1730</v>
      </c>
      <c r="G514" t="s">
        <v>190</v>
      </c>
      <c r="H514" t="s">
        <v>13</v>
      </c>
      <c r="I514" t="s">
        <v>13</v>
      </c>
      <c r="J514" t="s">
        <v>13</v>
      </c>
      <c r="K514" t="s">
        <v>14</v>
      </c>
      <c r="L514" t="s">
        <v>13</v>
      </c>
      <c r="M514">
        <v>2</v>
      </c>
      <c r="N514" s="4">
        <f t="shared" ref="N514:N577" si="35">M514/$M$676</f>
        <v>1.2789113906243006E-5</v>
      </c>
      <c r="O514" s="5">
        <f t="shared" si="32"/>
        <v>17.32</v>
      </c>
    </row>
    <row r="515" spans="1:15" x14ac:dyDescent="0.25">
      <c r="A515">
        <v>2018</v>
      </c>
      <c r="B515" t="str">
        <f t="shared" si="33"/>
        <v>31306 Lakewood School District</v>
      </c>
      <c r="C515" t="str">
        <f t="shared" si="34"/>
        <v>31306</v>
      </c>
      <c r="D515">
        <v>31306</v>
      </c>
      <c r="E515" t="s">
        <v>723</v>
      </c>
      <c r="F515">
        <v>4204</v>
      </c>
      <c r="G515" t="s">
        <v>765</v>
      </c>
      <c r="H515" t="s">
        <v>13</v>
      </c>
      <c r="I515" t="s">
        <v>13</v>
      </c>
      <c r="J515" t="s">
        <v>14</v>
      </c>
      <c r="K515" t="s">
        <v>14</v>
      </c>
      <c r="L515" t="s">
        <v>13</v>
      </c>
      <c r="M515">
        <v>353.25</v>
      </c>
      <c r="N515" s="4">
        <f t="shared" si="35"/>
        <v>2.2588772436901708E-3</v>
      </c>
      <c r="O515" s="5">
        <f t="shared" si="32"/>
        <v>3059.75</v>
      </c>
    </row>
    <row r="516" spans="1:15" x14ac:dyDescent="0.25">
      <c r="A516">
        <v>2018</v>
      </c>
      <c r="B516" t="str">
        <f t="shared" si="33"/>
        <v>31306 Lakewood School District</v>
      </c>
      <c r="C516" t="str">
        <f t="shared" si="34"/>
        <v>31306</v>
      </c>
      <c r="D516">
        <v>31306</v>
      </c>
      <c r="E516" t="s">
        <v>723</v>
      </c>
      <c r="F516">
        <v>3893</v>
      </c>
      <c r="G516" t="s">
        <v>724</v>
      </c>
      <c r="H516" t="s">
        <v>13</v>
      </c>
      <c r="I516" t="s">
        <v>13</v>
      </c>
      <c r="J516" t="s">
        <v>13</v>
      </c>
      <c r="K516" t="s">
        <v>14</v>
      </c>
      <c r="L516" t="s">
        <v>13</v>
      </c>
      <c r="M516">
        <v>1</v>
      </c>
      <c r="N516" s="4">
        <f t="shared" si="35"/>
        <v>6.3945569531215032E-6</v>
      </c>
      <c r="O516" s="5">
        <f t="shared" si="32"/>
        <v>8.66</v>
      </c>
    </row>
    <row r="517" spans="1:15" x14ac:dyDescent="0.25">
      <c r="A517">
        <v>2018</v>
      </c>
      <c r="B517" t="str">
        <f t="shared" si="33"/>
        <v>31311 Sultan School District</v>
      </c>
      <c r="C517" t="str">
        <f t="shared" si="34"/>
        <v>31311</v>
      </c>
      <c r="D517">
        <v>31311</v>
      </c>
      <c r="E517" t="s">
        <v>118</v>
      </c>
      <c r="F517">
        <v>4274</v>
      </c>
      <c r="G517" t="s">
        <v>779</v>
      </c>
      <c r="H517" t="s">
        <v>14</v>
      </c>
      <c r="I517" t="s">
        <v>13</v>
      </c>
      <c r="J517" t="s">
        <v>14</v>
      </c>
      <c r="K517" t="s">
        <v>14</v>
      </c>
      <c r="L517" t="s">
        <v>13</v>
      </c>
      <c r="M517">
        <v>284</v>
      </c>
      <c r="N517" s="4">
        <f t="shared" si="35"/>
        <v>1.8160541746865069E-3</v>
      </c>
      <c r="O517" s="5">
        <f t="shared" si="32"/>
        <v>2459.9299999999998</v>
      </c>
    </row>
    <row r="518" spans="1:15" x14ac:dyDescent="0.25">
      <c r="A518">
        <v>2018</v>
      </c>
      <c r="B518" t="str">
        <f t="shared" si="33"/>
        <v>31311 Sultan School District</v>
      </c>
      <c r="C518" t="str">
        <f t="shared" si="34"/>
        <v>31311</v>
      </c>
      <c r="D518">
        <v>31311</v>
      </c>
      <c r="E518" t="s">
        <v>118</v>
      </c>
      <c r="F518">
        <v>5114</v>
      </c>
      <c r="G518" t="s">
        <v>848</v>
      </c>
      <c r="H518" t="s">
        <v>13</v>
      </c>
      <c r="I518" t="s">
        <v>13</v>
      </c>
      <c r="J518" t="s">
        <v>13</v>
      </c>
      <c r="K518" t="s">
        <v>14</v>
      </c>
      <c r="L518" t="s">
        <v>13</v>
      </c>
      <c r="M518">
        <v>7.25</v>
      </c>
      <c r="N518" s="4">
        <f t="shared" si="35"/>
        <v>4.6360537910130897E-5</v>
      </c>
      <c r="O518" s="5">
        <f t="shared" si="32"/>
        <v>62.8</v>
      </c>
    </row>
    <row r="519" spans="1:15" x14ac:dyDescent="0.25">
      <c r="A519">
        <v>2018</v>
      </c>
      <c r="B519" t="str">
        <f t="shared" si="33"/>
        <v>31311 Sultan School District</v>
      </c>
      <c r="C519" t="str">
        <f t="shared" si="34"/>
        <v>31311</v>
      </c>
      <c r="D519">
        <v>31311</v>
      </c>
      <c r="E519" t="s">
        <v>118</v>
      </c>
      <c r="F519">
        <v>5152</v>
      </c>
      <c r="G519" t="s">
        <v>119</v>
      </c>
      <c r="H519" t="s">
        <v>13</v>
      </c>
      <c r="I519" t="s">
        <v>13</v>
      </c>
      <c r="J519" t="s">
        <v>13</v>
      </c>
      <c r="K519" t="s">
        <v>14</v>
      </c>
      <c r="L519" t="s">
        <v>13</v>
      </c>
      <c r="M519">
        <v>1</v>
      </c>
      <c r="N519" s="4">
        <f t="shared" si="35"/>
        <v>6.3945569531215032E-6</v>
      </c>
      <c r="O519" s="5">
        <f t="shared" si="32"/>
        <v>8.66</v>
      </c>
    </row>
    <row r="520" spans="1:15" x14ac:dyDescent="0.25">
      <c r="A520">
        <v>2018</v>
      </c>
      <c r="B520" t="str">
        <f t="shared" si="33"/>
        <v>31311 Sultan School District</v>
      </c>
      <c r="C520" t="str">
        <f t="shared" si="34"/>
        <v>31311</v>
      </c>
      <c r="D520">
        <v>31311</v>
      </c>
      <c r="E520" t="s">
        <v>118</v>
      </c>
      <c r="F520">
        <v>2105</v>
      </c>
      <c r="G520" t="s">
        <v>292</v>
      </c>
      <c r="H520" t="s">
        <v>13</v>
      </c>
      <c r="I520" t="s">
        <v>13</v>
      </c>
      <c r="J520" t="s">
        <v>13</v>
      </c>
      <c r="K520" t="s">
        <v>14</v>
      </c>
      <c r="L520" t="s">
        <v>13</v>
      </c>
      <c r="M520">
        <v>1</v>
      </c>
      <c r="N520" s="4">
        <f t="shared" si="35"/>
        <v>6.3945569531215032E-6</v>
      </c>
      <c r="O520" s="5">
        <f t="shared" si="32"/>
        <v>8.66</v>
      </c>
    </row>
    <row r="521" spans="1:15" x14ac:dyDescent="0.25">
      <c r="A521">
        <v>2018</v>
      </c>
      <c r="B521" t="str">
        <f t="shared" si="33"/>
        <v>31330 Darrington School District</v>
      </c>
      <c r="C521" t="str">
        <f t="shared" si="34"/>
        <v>31330</v>
      </c>
      <c r="D521">
        <v>31330</v>
      </c>
      <c r="E521" t="s">
        <v>581</v>
      </c>
      <c r="F521">
        <v>3188</v>
      </c>
      <c r="G521" t="s">
        <v>582</v>
      </c>
      <c r="H521" t="s">
        <v>13</v>
      </c>
      <c r="I521" t="s">
        <v>13</v>
      </c>
      <c r="J521" t="s">
        <v>14</v>
      </c>
      <c r="K521" t="s">
        <v>14</v>
      </c>
      <c r="L521" t="s">
        <v>13</v>
      </c>
      <c r="M521">
        <v>8.5</v>
      </c>
      <c r="N521" s="4">
        <f t="shared" si="35"/>
        <v>5.4353734101532776E-5</v>
      </c>
      <c r="O521" s="5">
        <f t="shared" si="32"/>
        <v>73.62</v>
      </c>
    </row>
    <row r="522" spans="1:15" x14ac:dyDescent="0.25">
      <c r="A522">
        <v>2018</v>
      </c>
      <c r="B522" t="str">
        <f t="shared" si="33"/>
        <v>31332 Granite Falls School District</v>
      </c>
      <c r="C522" t="str">
        <f t="shared" si="34"/>
        <v>31332</v>
      </c>
      <c r="D522">
        <v>31332</v>
      </c>
      <c r="E522" t="s">
        <v>438</v>
      </c>
      <c r="F522">
        <v>2580</v>
      </c>
      <c r="G522" t="s">
        <v>439</v>
      </c>
      <c r="H522" t="s">
        <v>14</v>
      </c>
      <c r="I522" t="s">
        <v>13</v>
      </c>
      <c r="J522" t="s">
        <v>14</v>
      </c>
      <c r="K522" t="s">
        <v>14</v>
      </c>
      <c r="L522" t="s">
        <v>13</v>
      </c>
      <c r="M522">
        <v>383.25</v>
      </c>
      <c r="N522" s="4">
        <f t="shared" si="35"/>
        <v>2.4507139522838158E-3</v>
      </c>
      <c r="O522" s="5">
        <f t="shared" si="32"/>
        <v>3319.6</v>
      </c>
    </row>
    <row r="523" spans="1:15" x14ac:dyDescent="0.25">
      <c r="A523">
        <v>2018</v>
      </c>
      <c r="B523" t="str">
        <f t="shared" si="33"/>
        <v>31332 Granite Falls School District</v>
      </c>
      <c r="C523" t="str">
        <f t="shared" si="34"/>
        <v>31332</v>
      </c>
      <c r="D523">
        <v>31332</v>
      </c>
      <c r="E523" t="s">
        <v>438</v>
      </c>
      <c r="F523">
        <v>5171</v>
      </c>
      <c r="G523" t="s">
        <v>860</v>
      </c>
      <c r="H523" t="s">
        <v>13</v>
      </c>
      <c r="I523" t="s">
        <v>13</v>
      </c>
      <c r="J523" t="s">
        <v>13</v>
      </c>
      <c r="K523" t="s">
        <v>14</v>
      </c>
      <c r="L523" t="s">
        <v>13</v>
      </c>
      <c r="M523">
        <v>5.5</v>
      </c>
      <c r="N523" s="4">
        <f t="shared" si="35"/>
        <v>3.5170063242168267E-5</v>
      </c>
      <c r="O523" s="5">
        <f t="shared" si="32"/>
        <v>47.64</v>
      </c>
    </row>
    <row r="524" spans="1:15" x14ac:dyDescent="0.25">
      <c r="A524">
        <v>2018</v>
      </c>
      <c r="B524" t="str">
        <f t="shared" si="33"/>
        <v>31401 Stanwood-Camano School District</v>
      </c>
      <c r="C524" t="str">
        <f t="shared" si="34"/>
        <v>31401</v>
      </c>
      <c r="D524">
        <v>31401</v>
      </c>
      <c r="E524" t="s">
        <v>178</v>
      </c>
      <c r="F524">
        <v>2581</v>
      </c>
      <c r="G524" t="s">
        <v>440</v>
      </c>
      <c r="H524" t="s">
        <v>14</v>
      </c>
      <c r="I524" t="s">
        <v>13</v>
      </c>
      <c r="J524" t="s">
        <v>14</v>
      </c>
      <c r="K524" t="s">
        <v>14</v>
      </c>
      <c r="L524" t="s">
        <v>13</v>
      </c>
      <c r="M524">
        <v>472</v>
      </c>
      <c r="N524" s="4">
        <f t="shared" si="35"/>
        <v>3.0182308818733493E-3</v>
      </c>
      <c r="O524" s="5">
        <f t="shared" si="32"/>
        <v>4088.33</v>
      </c>
    </row>
    <row r="525" spans="1:15" x14ac:dyDescent="0.25">
      <c r="A525">
        <v>2018</v>
      </c>
      <c r="B525" t="str">
        <f t="shared" si="33"/>
        <v>31401 Stanwood-Camano School District</v>
      </c>
      <c r="C525" t="str">
        <f t="shared" si="34"/>
        <v>31401</v>
      </c>
      <c r="D525">
        <v>31401</v>
      </c>
      <c r="E525" t="s">
        <v>178</v>
      </c>
      <c r="F525">
        <v>1707</v>
      </c>
      <c r="G525" t="s">
        <v>179</v>
      </c>
      <c r="H525" t="s">
        <v>13</v>
      </c>
      <c r="I525" t="s">
        <v>13</v>
      </c>
      <c r="J525" t="s">
        <v>14</v>
      </c>
      <c r="K525" t="s">
        <v>14</v>
      </c>
      <c r="L525" t="s">
        <v>13</v>
      </c>
      <c r="M525">
        <v>28.5</v>
      </c>
      <c r="N525" s="4">
        <f t="shared" si="35"/>
        <v>1.8224487316396284E-4</v>
      </c>
      <c r="O525" s="5">
        <f t="shared" si="32"/>
        <v>246.86</v>
      </c>
    </row>
    <row r="526" spans="1:15" x14ac:dyDescent="0.25">
      <c r="A526">
        <v>2018</v>
      </c>
      <c r="B526" t="str">
        <f t="shared" si="33"/>
        <v>31401 Stanwood-Camano School District</v>
      </c>
      <c r="C526" t="str">
        <f t="shared" si="34"/>
        <v>31401</v>
      </c>
      <c r="D526">
        <v>31401</v>
      </c>
      <c r="E526" t="s">
        <v>178</v>
      </c>
      <c r="F526">
        <v>5004</v>
      </c>
      <c r="G526" t="s">
        <v>827</v>
      </c>
      <c r="H526" t="s">
        <v>13</v>
      </c>
      <c r="I526" t="s">
        <v>13</v>
      </c>
      <c r="J526" t="s">
        <v>14</v>
      </c>
      <c r="K526" t="s">
        <v>14</v>
      </c>
      <c r="L526" t="s">
        <v>13</v>
      </c>
      <c r="M526">
        <v>3</v>
      </c>
      <c r="N526" s="4">
        <f t="shared" si="35"/>
        <v>1.9183670859364509E-5</v>
      </c>
      <c r="O526" s="5">
        <f t="shared" si="32"/>
        <v>25.99</v>
      </c>
    </row>
    <row r="527" spans="1:15" x14ac:dyDescent="0.25">
      <c r="A527">
        <v>2018</v>
      </c>
      <c r="B527" t="str">
        <f t="shared" si="33"/>
        <v>32081 Spokane School District</v>
      </c>
      <c r="C527" t="str">
        <f t="shared" si="34"/>
        <v>32081</v>
      </c>
      <c r="D527">
        <v>32081</v>
      </c>
      <c r="E527" t="s">
        <v>25</v>
      </c>
      <c r="F527">
        <v>2172</v>
      </c>
      <c r="G527" t="s">
        <v>308</v>
      </c>
      <c r="H527" t="s">
        <v>14</v>
      </c>
      <c r="I527" t="s">
        <v>13</v>
      </c>
      <c r="J527" t="s">
        <v>13</v>
      </c>
      <c r="K527" t="s">
        <v>14</v>
      </c>
      <c r="L527" t="s">
        <v>13</v>
      </c>
      <c r="M527">
        <v>733</v>
      </c>
      <c r="N527" s="4">
        <f t="shared" si="35"/>
        <v>4.6872102466380614E-3</v>
      </c>
      <c r="O527" s="5">
        <f t="shared" si="32"/>
        <v>6349.03</v>
      </c>
    </row>
    <row r="528" spans="1:15" x14ac:dyDescent="0.25">
      <c r="A528">
        <v>2018</v>
      </c>
      <c r="B528" t="str">
        <f t="shared" si="33"/>
        <v>32081 Spokane School District</v>
      </c>
      <c r="C528" t="str">
        <f t="shared" si="34"/>
        <v>32081</v>
      </c>
      <c r="D528">
        <v>32081</v>
      </c>
      <c r="E528" t="s">
        <v>25</v>
      </c>
      <c r="F528">
        <v>3412</v>
      </c>
      <c r="G528" t="s">
        <v>644</v>
      </c>
      <c r="H528" t="s">
        <v>14</v>
      </c>
      <c r="I528" t="s">
        <v>13</v>
      </c>
      <c r="J528" t="s">
        <v>13</v>
      </c>
      <c r="K528" t="s">
        <v>14</v>
      </c>
      <c r="L528" t="s">
        <v>13</v>
      </c>
      <c r="M528">
        <v>710.25</v>
      </c>
      <c r="N528" s="4">
        <f t="shared" si="35"/>
        <v>4.5417340759545477E-3</v>
      </c>
      <c r="O528" s="5">
        <f t="shared" si="32"/>
        <v>6151.98</v>
      </c>
    </row>
    <row r="529" spans="1:15" x14ac:dyDescent="0.25">
      <c r="A529">
        <v>2018</v>
      </c>
      <c r="B529" t="str">
        <f t="shared" si="33"/>
        <v>32081 Spokane School District</v>
      </c>
      <c r="C529" t="str">
        <f t="shared" si="34"/>
        <v>32081</v>
      </c>
      <c r="D529">
        <v>32081</v>
      </c>
      <c r="E529" t="s">
        <v>25</v>
      </c>
      <c r="F529">
        <v>4191</v>
      </c>
      <c r="G529" t="s">
        <v>762</v>
      </c>
      <c r="H529" t="s">
        <v>14</v>
      </c>
      <c r="I529" t="s">
        <v>13</v>
      </c>
      <c r="J529" t="s">
        <v>14</v>
      </c>
      <c r="K529" t="s">
        <v>14</v>
      </c>
      <c r="L529" t="s">
        <v>13</v>
      </c>
      <c r="M529">
        <v>617.25</v>
      </c>
      <c r="N529" s="4">
        <f t="shared" si="35"/>
        <v>3.9470402793142477E-3</v>
      </c>
      <c r="O529" s="5">
        <f t="shared" si="32"/>
        <v>5346.44</v>
      </c>
    </row>
    <row r="530" spans="1:15" x14ac:dyDescent="0.25">
      <c r="A530">
        <v>2018</v>
      </c>
      <c r="B530" t="str">
        <f t="shared" si="33"/>
        <v>32081 Spokane School District</v>
      </c>
      <c r="C530" t="str">
        <f t="shared" si="34"/>
        <v>32081</v>
      </c>
      <c r="D530">
        <v>32081</v>
      </c>
      <c r="E530" t="s">
        <v>25</v>
      </c>
      <c r="F530">
        <v>2106</v>
      </c>
      <c r="G530" t="s">
        <v>293</v>
      </c>
      <c r="H530" t="s">
        <v>14</v>
      </c>
      <c r="I530" t="s">
        <v>13</v>
      </c>
      <c r="J530" t="s">
        <v>13</v>
      </c>
      <c r="K530" t="s">
        <v>14</v>
      </c>
      <c r="L530" t="s">
        <v>13</v>
      </c>
      <c r="M530">
        <v>493.75</v>
      </c>
      <c r="N530" s="4">
        <f t="shared" si="35"/>
        <v>3.1573124956037423E-3</v>
      </c>
      <c r="O530" s="5">
        <f t="shared" si="32"/>
        <v>4276.72</v>
      </c>
    </row>
    <row r="531" spans="1:15" x14ac:dyDescent="0.25">
      <c r="A531">
        <v>2018</v>
      </c>
      <c r="B531" t="str">
        <f t="shared" si="33"/>
        <v>32081 Spokane School District</v>
      </c>
      <c r="C531" t="str">
        <f t="shared" si="34"/>
        <v>32081</v>
      </c>
      <c r="D531">
        <v>32081</v>
      </c>
      <c r="E531" t="s">
        <v>25</v>
      </c>
      <c r="F531">
        <v>2479</v>
      </c>
      <c r="G531" t="s">
        <v>411</v>
      </c>
      <c r="H531" t="s">
        <v>14</v>
      </c>
      <c r="I531" t="s">
        <v>13</v>
      </c>
      <c r="J531" t="s">
        <v>14</v>
      </c>
      <c r="K531" t="s">
        <v>14</v>
      </c>
      <c r="L531" t="s">
        <v>13</v>
      </c>
      <c r="M531">
        <v>459.25</v>
      </c>
      <c r="N531" s="4">
        <f t="shared" si="35"/>
        <v>2.9367002807210501E-3</v>
      </c>
      <c r="O531" s="5">
        <f t="shared" si="32"/>
        <v>3977.89</v>
      </c>
    </row>
    <row r="532" spans="1:15" x14ac:dyDescent="0.25">
      <c r="A532">
        <v>2018</v>
      </c>
      <c r="B532" t="str">
        <f t="shared" si="33"/>
        <v>32081 Spokane School District</v>
      </c>
      <c r="C532" t="str">
        <f t="shared" si="34"/>
        <v>32081</v>
      </c>
      <c r="D532">
        <v>32081</v>
      </c>
      <c r="E532" t="s">
        <v>25</v>
      </c>
      <c r="F532">
        <v>3189</v>
      </c>
      <c r="G532" t="s">
        <v>583</v>
      </c>
      <c r="H532" t="s">
        <v>14</v>
      </c>
      <c r="I532" t="s">
        <v>13</v>
      </c>
      <c r="J532" t="s">
        <v>13</v>
      </c>
      <c r="K532" t="s">
        <v>14</v>
      </c>
      <c r="L532" t="s">
        <v>13</v>
      </c>
      <c r="M532">
        <v>430.25</v>
      </c>
      <c r="N532" s="4">
        <f t="shared" si="35"/>
        <v>2.7512581290805266E-3</v>
      </c>
      <c r="O532" s="5">
        <f t="shared" si="32"/>
        <v>3726.7</v>
      </c>
    </row>
    <row r="533" spans="1:15" x14ac:dyDescent="0.25">
      <c r="A533">
        <v>2018</v>
      </c>
      <c r="B533" t="str">
        <f t="shared" si="33"/>
        <v>32081 Spokane School District</v>
      </c>
      <c r="C533" t="str">
        <f t="shared" si="34"/>
        <v>32081</v>
      </c>
      <c r="D533">
        <v>32081</v>
      </c>
      <c r="E533" t="s">
        <v>25</v>
      </c>
      <c r="F533">
        <v>5250</v>
      </c>
      <c r="G533" t="s">
        <v>883</v>
      </c>
      <c r="H533" t="s">
        <v>14</v>
      </c>
      <c r="I533" t="s">
        <v>13</v>
      </c>
      <c r="J533" t="s">
        <v>13</v>
      </c>
      <c r="K533" t="s">
        <v>14</v>
      </c>
      <c r="L533" t="s">
        <v>13</v>
      </c>
      <c r="M533">
        <v>116.25</v>
      </c>
      <c r="N533" s="4">
        <f t="shared" si="35"/>
        <v>7.4336724580037472E-4</v>
      </c>
      <c r="O533" s="5">
        <f t="shared" si="32"/>
        <v>1006.92</v>
      </c>
    </row>
    <row r="534" spans="1:15" x14ac:dyDescent="0.25">
      <c r="A534">
        <v>2018</v>
      </c>
      <c r="B534" t="str">
        <f t="shared" si="33"/>
        <v>32081 Spokane School District</v>
      </c>
      <c r="C534" t="str">
        <f t="shared" si="34"/>
        <v>32081</v>
      </c>
      <c r="D534">
        <v>32081</v>
      </c>
      <c r="E534" t="s">
        <v>25</v>
      </c>
      <c r="F534">
        <v>3008</v>
      </c>
      <c r="G534" t="s">
        <v>531</v>
      </c>
      <c r="H534" t="s">
        <v>13</v>
      </c>
      <c r="I534" t="s">
        <v>13</v>
      </c>
      <c r="J534" t="s">
        <v>13</v>
      </c>
      <c r="K534" t="s">
        <v>14</v>
      </c>
      <c r="L534" t="s">
        <v>13</v>
      </c>
      <c r="M534">
        <v>29</v>
      </c>
      <c r="N534" s="4">
        <f t="shared" si="35"/>
        <v>1.8544215164052359E-4</v>
      </c>
      <c r="O534" s="5">
        <f t="shared" si="32"/>
        <v>251.19</v>
      </c>
    </row>
    <row r="535" spans="1:15" x14ac:dyDescent="0.25">
      <c r="A535">
        <v>2018</v>
      </c>
      <c r="B535" t="str">
        <f t="shared" si="33"/>
        <v>32081 Spokane School District</v>
      </c>
      <c r="C535" t="str">
        <f t="shared" si="34"/>
        <v>32081</v>
      </c>
      <c r="D535">
        <v>32081</v>
      </c>
      <c r="E535" t="s">
        <v>25</v>
      </c>
      <c r="F535">
        <v>2401</v>
      </c>
      <c r="G535" t="s">
        <v>374</v>
      </c>
      <c r="H535" t="s">
        <v>14</v>
      </c>
      <c r="I535" t="s">
        <v>13</v>
      </c>
      <c r="J535" t="s">
        <v>13</v>
      </c>
      <c r="K535" t="s">
        <v>14</v>
      </c>
      <c r="L535" t="s">
        <v>13</v>
      </c>
      <c r="M535">
        <v>27</v>
      </c>
      <c r="N535" s="4">
        <f t="shared" si="35"/>
        <v>1.7265303773428059E-4</v>
      </c>
      <c r="O535" s="5">
        <f t="shared" si="32"/>
        <v>233.87</v>
      </c>
    </row>
    <row r="536" spans="1:15" x14ac:dyDescent="0.25">
      <c r="A536">
        <v>2018</v>
      </c>
      <c r="B536" t="str">
        <f t="shared" si="33"/>
        <v>32081 Spokane School District</v>
      </c>
      <c r="C536" t="str">
        <f t="shared" si="34"/>
        <v>32081</v>
      </c>
      <c r="D536">
        <v>32081</v>
      </c>
      <c r="E536" t="s">
        <v>25</v>
      </c>
      <c r="F536">
        <v>1698</v>
      </c>
      <c r="G536" t="s">
        <v>176</v>
      </c>
      <c r="H536" t="s">
        <v>13</v>
      </c>
      <c r="I536" t="s">
        <v>13</v>
      </c>
      <c r="J536" t="s">
        <v>13</v>
      </c>
      <c r="K536" t="s">
        <v>14</v>
      </c>
      <c r="L536" t="s">
        <v>13</v>
      </c>
      <c r="M536">
        <v>13.75</v>
      </c>
      <c r="N536" s="4">
        <f t="shared" si="35"/>
        <v>8.7925158105420665E-5</v>
      </c>
      <c r="O536" s="5">
        <f t="shared" si="32"/>
        <v>119.1</v>
      </c>
    </row>
    <row r="537" spans="1:15" x14ac:dyDescent="0.25">
      <c r="A537">
        <v>2018</v>
      </c>
      <c r="B537" t="str">
        <f t="shared" si="33"/>
        <v>32081 Spokane School District</v>
      </c>
      <c r="C537" t="str">
        <f t="shared" si="34"/>
        <v>32081</v>
      </c>
      <c r="D537">
        <v>32081</v>
      </c>
      <c r="E537" t="s">
        <v>25</v>
      </c>
      <c r="F537">
        <v>5301</v>
      </c>
      <c r="G537" t="s">
        <v>903</v>
      </c>
      <c r="H537" t="s">
        <v>14</v>
      </c>
      <c r="I537" t="s">
        <v>13</v>
      </c>
      <c r="J537" t="s">
        <v>13</v>
      </c>
      <c r="K537" t="s">
        <v>14</v>
      </c>
      <c r="L537" t="s">
        <v>13</v>
      </c>
      <c r="M537">
        <v>8.75</v>
      </c>
      <c r="N537" s="4">
        <f t="shared" si="35"/>
        <v>5.5952373339813148E-5</v>
      </c>
      <c r="O537" s="5">
        <f t="shared" si="32"/>
        <v>75.790000000000006</v>
      </c>
    </row>
    <row r="538" spans="1:15" x14ac:dyDescent="0.25">
      <c r="A538">
        <v>2018</v>
      </c>
      <c r="B538" t="str">
        <f t="shared" si="33"/>
        <v>32081 Spokane School District</v>
      </c>
      <c r="C538" t="str">
        <f t="shared" si="34"/>
        <v>32081</v>
      </c>
      <c r="D538">
        <v>32081</v>
      </c>
      <c r="E538" t="s">
        <v>25</v>
      </c>
      <c r="F538">
        <v>1603</v>
      </c>
      <c r="G538" t="s">
        <v>149</v>
      </c>
      <c r="H538" t="s">
        <v>13</v>
      </c>
      <c r="I538" t="s">
        <v>13</v>
      </c>
      <c r="J538" t="s">
        <v>13</v>
      </c>
      <c r="K538" t="s">
        <v>14</v>
      </c>
      <c r="L538" t="s">
        <v>13</v>
      </c>
      <c r="M538">
        <v>8.25</v>
      </c>
      <c r="N538" s="4">
        <f t="shared" si="35"/>
        <v>5.2755094863252398E-5</v>
      </c>
      <c r="O538" s="5">
        <f t="shared" si="32"/>
        <v>71.459999999999994</v>
      </c>
    </row>
    <row r="539" spans="1:15" x14ac:dyDescent="0.25">
      <c r="A539">
        <v>2018</v>
      </c>
      <c r="B539" t="str">
        <f t="shared" si="33"/>
        <v>32081 Spokane School District</v>
      </c>
      <c r="C539" t="str">
        <f t="shared" si="34"/>
        <v>32081</v>
      </c>
      <c r="D539">
        <v>32081</v>
      </c>
      <c r="E539" t="s">
        <v>25</v>
      </c>
      <c r="F539">
        <v>1533</v>
      </c>
      <c r="G539" t="s">
        <v>138</v>
      </c>
      <c r="H539" t="s">
        <v>13</v>
      </c>
      <c r="I539" t="s">
        <v>13</v>
      </c>
      <c r="J539" t="s">
        <v>13</v>
      </c>
      <c r="K539" t="s">
        <v>14</v>
      </c>
      <c r="L539" t="s">
        <v>13</v>
      </c>
      <c r="M539">
        <v>6</v>
      </c>
      <c r="N539" s="4">
        <f t="shared" si="35"/>
        <v>3.8367341718729018E-5</v>
      </c>
      <c r="O539" s="5">
        <f t="shared" si="32"/>
        <v>51.97</v>
      </c>
    </row>
    <row r="540" spans="1:15" x14ac:dyDescent="0.25">
      <c r="A540">
        <v>2018</v>
      </c>
      <c r="B540" t="str">
        <f t="shared" si="33"/>
        <v>32081 Spokane School District</v>
      </c>
      <c r="C540" t="str">
        <f t="shared" si="34"/>
        <v>32081</v>
      </c>
      <c r="D540">
        <v>32081</v>
      </c>
      <c r="E540" t="s">
        <v>25</v>
      </c>
      <c r="F540">
        <v>1767</v>
      </c>
      <c r="G540" t="s">
        <v>204</v>
      </c>
      <c r="H540" t="s">
        <v>13</v>
      </c>
      <c r="I540" t="s">
        <v>13</v>
      </c>
      <c r="J540" t="s">
        <v>13</v>
      </c>
      <c r="K540" t="s">
        <v>14</v>
      </c>
      <c r="L540" t="s">
        <v>13</v>
      </c>
      <c r="M540">
        <v>5.75</v>
      </c>
      <c r="N540" s="4">
        <f t="shared" si="35"/>
        <v>3.6768702480448639E-5</v>
      </c>
      <c r="O540" s="5">
        <f t="shared" si="32"/>
        <v>49.8</v>
      </c>
    </row>
    <row r="541" spans="1:15" x14ac:dyDescent="0.25">
      <c r="A541">
        <v>2018</v>
      </c>
      <c r="B541" t="str">
        <f t="shared" si="33"/>
        <v>32081 Spokane School District</v>
      </c>
      <c r="C541" t="str">
        <f t="shared" si="34"/>
        <v>32081</v>
      </c>
      <c r="D541">
        <v>32081</v>
      </c>
      <c r="E541" t="s">
        <v>25</v>
      </c>
      <c r="F541">
        <v>1604</v>
      </c>
      <c r="G541" t="s">
        <v>150</v>
      </c>
      <c r="H541" t="s">
        <v>13</v>
      </c>
      <c r="I541" t="s">
        <v>13</v>
      </c>
      <c r="J541" t="s">
        <v>13</v>
      </c>
      <c r="K541" t="s">
        <v>14</v>
      </c>
      <c r="L541" t="s">
        <v>13</v>
      </c>
      <c r="M541">
        <v>5.25</v>
      </c>
      <c r="N541" s="4">
        <f t="shared" si="35"/>
        <v>3.3571424003887889E-5</v>
      </c>
      <c r="O541" s="5">
        <f t="shared" si="32"/>
        <v>45.47</v>
      </c>
    </row>
    <row r="542" spans="1:15" x14ac:dyDescent="0.25">
      <c r="A542">
        <v>2018</v>
      </c>
      <c r="B542" t="str">
        <f t="shared" si="33"/>
        <v>32081 Spokane School District</v>
      </c>
      <c r="C542" t="str">
        <f t="shared" si="34"/>
        <v>32081</v>
      </c>
      <c r="D542">
        <v>32081</v>
      </c>
      <c r="E542" t="s">
        <v>25</v>
      </c>
      <c r="F542">
        <v>3819</v>
      </c>
      <c r="G542" t="s">
        <v>715</v>
      </c>
      <c r="H542" t="s">
        <v>13</v>
      </c>
      <c r="I542" t="s">
        <v>13</v>
      </c>
      <c r="J542" t="s">
        <v>13</v>
      </c>
      <c r="K542" t="s">
        <v>14</v>
      </c>
      <c r="L542" t="s">
        <v>13</v>
      </c>
      <c r="M542">
        <v>5.25</v>
      </c>
      <c r="N542" s="4">
        <f t="shared" si="35"/>
        <v>3.3571424003887889E-5</v>
      </c>
      <c r="O542" s="5">
        <f t="shared" si="32"/>
        <v>45.47</v>
      </c>
    </row>
    <row r="543" spans="1:15" x14ac:dyDescent="0.25">
      <c r="A543">
        <v>2018</v>
      </c>
      <c r="B543" t="str">
        <f t="shared" si="33"/>
        <v>32081 Spokane School District</v>
      </c>
      <c r="C543" t="str">
        <f t="shared" si="34"/>
        <v>32081</v>
      </c>
      <c r="D543">
        <v>32081</v>
      </c>
      <c r="E543" t="s">
        <v>25</v>
      </c>
      <c r="F543">
        <v>5344</v>
      </c>
      <c r="G543" t="s">
        <v>22</v>
      </c>
      <c r="H543" t="s">
        <v>13</v>
      </c>
      <c r="I543" t="s">
        <v>13</v>
      </c>
      <c r="J543" t="s">
        <v>13</v>
      </c>
      <c r="K543" t="s">
        <v>14</v>
      </c>
      <c r="L543" t="s">
        <v>13</v>
      </c>
      <c r="M543">
        <v>3.5</v>
      </c>
      <c r="N543" s="4">
        <f t="shared" si="35"/>
        <v>2.2380949335925259E-5</v>
      </c>
      <c r="O543" s="5">
        <f t="shared" ref="O543:O606" si="36">ROUND(N543*$O$676,2)</f>
        <v>30.32</v>
      </c>
    </row>
    <row r="544" spans="1:15" x14ac:dyDescent="0.25">
      <c r="A544">
        <v>2018</v>
      </c>
      <c r="B544" t="str">
        <f t="shared" si="33"/>
        <v>32081 Spokane School District</v>
      </c>
      <c r="C544" t="str">
        <f t="shared" si="34"/>
        <v>32081</v>
      </c>
      <c r="D544">
        <v>32081</v>
      </c>
      <c r="E544" t="s">
        <v>25</v>
      </c>
      <c r="F544">
        <v>1567</v>
      </c>
      <c r="G544" t="s">
        <v>144</v>
      </c>
      <c r="H544" t="s">
        <v>14</v>
      </c>
      <c r="I544" t="s">
        <v>13</v>
      </c>
      <c r="J544" t="s">
        <v>13</v>
      </c>
      <c r="K544" t="s">
        <v>14</v>
      </c>
      <c r="L544" t="s">
        <v>13</v>
      </c>
      <c r="M544">
        <v>3.25</v>
      </c>
      <c r="N544" s="4">
        <f t="shared" si="35"/>
        <v>2.0782310097644884E-5</v>
      </c>
      <c r="O544" s="5">
        <f t="shared" si="36"/>
        <v>28.15</v>
      </c>
    </row>
    <row r="545" spans="1:15" x14ac:dyDescent="0.25">
      <c r="A545">
        <v>2018</v>
      </c>
      <c r="B545" t="str">
        <f t="shared" si="33"/>
        <v>32081 Spokane School District</v>
      </c>
      <c r="C545" t="str">
        <f t="shared" si="34"/>
        <v>32081</v>
      </c>
      <c r="D545">
        <v>32081</v>
      </c>
      <c r="E545" t="s">
        <v>25</v>
      </c>
      <c r="F545">
        <v>3758</v>
      </c>
      <c r="G545" t="s">
        <v>710</v>
      </c>
      <c r="H545" t="s">
        <v>13</v>
      </c>
      <c r="I545" t="s">
        <v>13</v>
      </c>
      <c r="J545" t="s">
        <v>13</v>
      </c>
      <c r="K545" t="s">
        <v>14</v>
      </c>
      <c r="L545" t="s">
        <v>13</v>
      </c>
      <c r="M545">
        <v>2.5</v>
      </c>
      <c r="N545" s="4">
        <f t="shared" si="35"/>
        <v>1.5986392382803759E-5</v>
      </c>
      <c r="O545" s="5">
        <f t="shared" si="36"/>
        <v>21.65</v>
      </c>
    </row>
    <row r="546" spans="1:15" x14ac:dyDescent="0.25">
      <c r="A546">
        <v>2018</v>
      </c>
      <c r="B546" t="str">
        <f t="shared" si="33"/>
        <v>32081 Spokane School District</v>
      </c>
      <c r="C546" t="str">
        <f t="shared" si="34"/>
        <v>32081</v>
      </c>
      <c r="D546">
        <v>32081</v>
      </c>
      <c r="E546" t="s">
        <v>25</v>
      </c>
      <c r="F546">
        <v>3257</v>
      </c>
      <c r="G546" t="s">
        <v>604</v>
      </c>
      <c r="H546" t="s">
        <v>14</v>
      </c>
      <c r="I546" t="s">
        <v>13</v>
      </c>
      <c r="J546" t="s">
        <v>13</v>
      </c>
      <c r="K546" t="s">
        <v>13</v>
      </c>
      <c r="L546" t="s">
        <v>13</v>
      </c>
      <c r="M546">
        <v>1.25</v>
      </c>
      <c r="N546" s="4">
        <f t="shared" si="35"/>
        <v>7.9931961914018793E-6</v>
      </c>
      <c r="O546" s="5">
        <f t="shared" si="36"/>
        <v>10.83</v>
      </c>
    </row>
    <row r="547" spans="1:15" x14ac:dyDescent="0.25">
      <c r="A547">
        <v>2018</v>
      </c>
      <c r="B547" t="str">
        <f t="shared" si="33"/>
        <v>32325 Nine Mile Falls School District</v>
      </c>
      <c r="C547" t="str">
        <f t="shared" si="34"/>
        <v>32325</v>
      </c>
      <c r="D547">
        <v>32325</v>
      </c>
      <c r="E547" t="s">
        <v>789</v>
      </c>
      <c r="F547">
        <v>4333</v>
      </c>
      <c r="G547" t="s">
        <v>790</v>
      </c>
      <c r="H547" t="s">
        <v>14</v>
      </c>
      <c r="I547" t="s">
        <v>13</v>
      </c>
      <c r="J547" t="s">
        <v>14</v>
      </c>
      <c r="K547" t="s">
        <v>14</v>
      </c>
      <c r="L547" t="s">
        <v>13</v>
      </c>
      <c r="M547">
        <v>171.5</v>
      </c>
      <c r="N547" s="4">
        <f t="shared" si="35"/>
        <v>1.0966665174603379E-3</v>
      </c>
      <c r="O547" s="5">
        <f t="shared" si="36"/>
        <v>1485.48</v>
      </c>
    </row>
    <row r="548" spans="1:15" x14ac:dyDescent="0.25">
      <c r="A548">
        <v>2018</v>
      </c>
      <c r="B548" t="str">
        <f t="shared" si="33"/>
        <v>32326 Medical Lake School District</v>
      </c>
      <c r="C548" t="str">
        <f t="shared" si="34"/>
        <v>32326</v>
      </c>
      <c r="D548">
        <v>32326</v>
      </c>
      <c r="E548" t="s">
        <v>505</v>
      </c>
      <c r="F548">
        <v>2890</v>
      </c>
      <c r="G548" t="s">
        <v>506</v>
      </c>
      <c r="H548" t="s">
        <v>14</v>
      </c>
      <c r="I548" t="s">
        <v>13</v>
      </c>
      <c r="J548" t="s">
        <v>13</v>
      </c>
      <c r="K548" t="s">
        <v>14</v>
      </c>
      <c r="L548" t="s">
        <v>13</v>
      </c>
      <c r="M548">
        <v>453</v>
      </c>
      <c r="N548" s="4">
        <f t="shared" si="35"/>
        <v>2.896734299764041E-3</v>
      </c>
      <c r="O548" s="5">
        <f t="shared" si="36"/>
        <v>3923.75</v>
      </c>
    </row>
    <row r="549" spans="1:15" x14ac:dyDescent="0.25">
      <c r="A549">
        <v>2018</v>
      </c>
      <c r="B549" t="str">
        <f t="shared" si="33"/>
        <v>32326 Medical Lake School District</v>
      </c>
      <c r="C549" t="str">
        <f t="shared" si="34"/>
        <v>32326</v>
      </c>
      <c r="D549">
        <v>32326</v>
      </c>
      <c r="E549" t="s">
        <v>505</v>
      </c>
      <c r="F549">
        <v>5042</v>
      </c>
      <c r="G549" t="s">
        <v>833</v>
      </c>
      <c r="H549" t="s">
        <v>13</v>
      </c>
      <c r="I549" t="s">
        <v>13</v>
      </c>
      <c r="J549" t="s">
        <v>13</v>
      </c>
      <c r="K549" t="s">
        <v>14</v>
      </c>
      <c r="L549" t="s">
        <v>13</v>
      </c>
      <c r="M549">
        <v>8</v>
      </c>
      <c r="N549" s="4">
        <f t="shared" si="35"/>
        <v>5.1156455624972026E-5</v>
      </c>
      <c r="O549" s="5">
        <f t="shared" si="36"/>
        <v>69.290000000000006</v>
      </c>
    </row>
    <row r="550" spans="1:15" x14ac:dyDescent="0.25">
      <c r="A550">
        <v>2018</v>
      </c>
      <c r="B550" t="str">
        <f t="shared" si="33"/>
        <v>32354 Mead School District</v>
      </c>
      <c r="C550" t="str">
        <f t="shared" si="34"/>
        <v>32354</v>
      </c>
      <c r="D550">
        <v>32354</v>
      </c>
      <c r="E550" t="s">
        <v>222</v>
      </c>
      <c r="F550">
        <v>4491</v>
      </c>
      <c r="G550" t="s">
        <v>806</v>
      </c>
      <c r="H550" t="s">
        <v>14</v>
      </c>
      <c r="I550" t="s">
        <v>13</v>
      </c>
      <c r="J550" t="s">
        <v>13</v>
      </c>
      <c r="K550" t="s">
        <v>14</v>
      </c>
      <c r="L550" t="s">
        <v>13</v>
      </c>
      <c r="M550">
        <v>355.25</v>
      </c>
      <c r="N550" s="4">
        <f t="shared" si="35"/>
        <v>2.2716663575964137E-3</v>
      </c>
      <c r="O550" s="5">
        <f t="shared" si="36"/>
        <v>3077.07</v>
      </c>
    </row>
    <row r="551" spans="1:15" x14ac:dyDescent="0.25">
      <c r="A551">
        <v>2018</v>
      </c>
      <c r="B551" t="str">
        <f t="shared" si="33"/>
        <v>32354 Mead School District</v>
      </c>
      <c r="C551" t="str">
        <f t="shared" si="34"/>
        <v>32354</v>
      </c>
      <c r="D551">
        <v>32354</v>
      </c>
      <c r="E551" t="s">
        <v>222</v>
      </c>
      <c r="F551">
        <v>2402</v>
      </c>
      <c r="G551" t="s">
        <v>375</v>
      </c>
      <c r="H551" t="s">
        <v>14</v>
      </c>
      <c r="I551" t="s">
        <v>13</v>
      </c>
      <c r="J551" t="s">
        <v>13</v>
      </c>
      <c r="K551" t="s">
        <v>14</v>
      </c>
      <c r="L551" t="s">
        <v>13</v>
      </c>
      <c r="M551">
        <v>112.75</v>
      </c>
      <c r="N551" s="4">
        <f t="shared" si="35"/>
        <v>7.2098629646444941E-4</v>
      </c>
      <c r="O551" s="5">
        <f t="shared" si="36"/>
        <v>976.61</v>
      </c>
    </row>
    <row r="552" spans="1:15" x14ac:dyDescent="0.25">
      <c r="A552">
        <v>2018</v>
      </c>
      <c r="B552" t="str">
        <f t="shared" si="33"/>
        <v>32354 Mead School District</v>
      </c>
      <c r="C552" t="str">
        <f t="shared" si="34"/>
        <v>32354</v>
      </c>
      <c r="D552">
        <v>32354</v>
      </c>
      <c r="E552" t="s">
        <v>222</v>
      </c>
      <c r="F552">
        <v>5268</v>
      </c>
      <c r="G552" t="s">
        <v>891</v>
      </c>
      <c r="H552" t="s">
        <v>14</v>
      </c>
      <c r="I552" t="s">
        <v>13</v>
      </c>
      <c r="J552" t="s">
        <v>13</v>
      </c>
      <c r="K552" t="s">
        <v>13</v>
      </c>
      <c r="L552" t="s">
        <v>13</v>
      </c>
      <c r="M552">
        <v>7.25</v>
      </c>
      <c r="N552" s="4">
        <f t="shared" si="35"/>
        <v>4.6360537910130897E-5</v>
      </c>
      <c r="O552" s="5">
        <f t="shared" si="36"/>
        <v>62.8</v>
      </c>
    </row>
    <row r="553" spans="1:15" x14ac:dyDescent="0.25">
      <c r="A553">
        <v>2018</v>
      </c>
      <c r="B553" t="str">
        <f t="shared" si="33"/>
        <v>32354 Mead School District</v>
      </c>
      <c r="C553" t="str">
        <f t="shared" si="34"/>
        <v>32354</v>
      </c>
      <c r="D553">
        <v>32354</v>
      </c>
      <c r="E553" t="s">
        <v>222</v>
      </c>
      <c r="F553">
        <v>1803</v>
      </c>
      <c r="G553" t="s">
        <v>223</v>
      </c>
      <c r="H553" t="s">
        <v>13</v>
      </c>
      <c r="I553" t="s">
        <v>13</v>
      </c>
      <c r="J553" t="s">
        <v>13</v>
      </c>
      <c r="K553" t="s">
        <v>14</v>
      </c>
      <c r="L553" t="s">
        <v>13</v>
      </c>
      <c r="M553">
        <v>4.5</v>
      </c>
      <c r="N553" s="4">
        <f t="shared" si="35"/>
        <v>2.8775506289046763E-5</v>
      </c>
      <c r="O553" s="5">
        <f t="shared" si="36"/>
        <v>38.979999999999997</v>
      </c>
    </row>
    <row r="554" spans="1:15" x14ac:dyDescent="0.25">
      <c r="A554">
        <v>2018</v>
      </c>
      <c r="B554" t="str">
        <f t="shared" si="33"/>
        <v>32354 Mead School District</v>
      </c>
      <c r="C554" t="str">
        <f t="shared" si="34"/>
        <v>32354</v>
      </c>
      <c r="D554">
        <v>32354</v>
      </c>
      <c r="E554" t="s">
        <v>222</v>
      </c>
      <c r="F554">
        <v>1858</v>
      </c>
      <c r="G554" t="s">
        <v>240</v>
      </c>
      <c r="H554" t="s">
        <v>13</v>
      </c>
      <c r="I554" t="s">
        <v>13</v>
      </c>
      <c r="J554" t="s">
        <v>13</v>
      </c>
      <c r="K554" t="s">
        <v>14</v>
      </c>
      <c r="L554" t="s">
        <v>13</v>
      </c>
      <c r="M554">
        <v>4</v>
      </c>
      <c r="N554" s="4">
        <f t="shared" si="35"/>
        <v>2.5578227812486013E-5</v>
      </c>
      <c r="O554" s="5">
        <f t="shared" si="36"/>
        <v>34.65</v>
      </c>
    </row>
    <row r="555" spans="1:15" x14ac:dyDescent="0.25">
      <c r="A555">
        <v>2018</v>
      </c>
      <c r="B555" t="str">
        <f t="shared" si="33"/>
        <v>32356 Central Valley School District</v>
      </c>
      <c r="C555" t="str">
        <f t="shared" si="34"/>
        <v>32356</v>
      </c>
      <c r="D555">
        <v>32356</v>
      </c>
      <c r="E555" t="s">
        <v>543</v>
      </c>
      <c r="F555">
        <v>3065</v>
      </c>
      <c r="G555" t="s">
        <v>544</v>
      </c>
      <c r="H555" t="s">
        <v>14</v>
      </c>
      <c r="I555" t="s">
        <v>13</v>
      </c>
      <c r="J555" t="s">
        <v>13</v>
      </c>
      <c r="K555" t="s">
        <v>14</v>
      </c>
      <c r="L555" t="s">
        <v>13</v>
      </c>
      <c r="M555">
        <v>784.25</v>
      </c>
      <c r="N555" s="4">
        <f t="shared" si="35"/>
        <v>5.0149312904855387E-3</v>
      </c>
      <c r="O555" s="5">
        <f t="shared" si="36"/>
        <v>6792.95</v>
      </c>
    </row>
    <row r="556" spans="1:15" x14ac:dyDescent="0.25">
      <c r="A556">
        <v>2018</v>
      </c>
      <c r="B556" t="str">
        <f t="shared" si="33"/>
        <v>32356 Central Valley School District</v>
      </c>
      <c r="C556" t="str">
        <f t="shared" si="34"/>
        <v>32356</v>
      </c>
      <c r="D556">
        <v>32356</v>
      </c>
      <c r="E556" t="s">
        <v>543</v>
      </c>
      <c r="F556">
        <v>3415</v>
      </c>
      <c r="G556" t="s">
        <v>645</v>
      </c>
      <c r="H556" t="s">
        <v>14</v>
      </c>
      <c r="I556" t="s">
        <v>13</v>
      </c>
      <c r="J556" t="s">
        <v>14</v>
      </c>
      <c r="K556" t="s">
        <v>14</v>
      </c>
      <c r="L556" t="s">
        <v>13</v>
      </c>
      <c r="M556">
        <v>675.5</v>
      </c>
      <c r="N556" s="4">
        <f t="shared" si="35"/>
        <v>4.3195232218335754E-3</v>
      </c>
      <c r="O556" s="5">
        <f t="shared" si="36"/>
        <v>5850.98</v>
      </c>
    </row>
    <row r="557" spans="1:15" x14ac:dyDescent="0.25">
      <c r="A557">
        <v>2018</v>
      </c>
      <c r="B557" t="str">
        <f t="shared" si="33"/>
        <v>32356 Central Valley School District</v>
      </c>
      <c r="C557" t="str">
        <f t="shared" si="34"/>
        <v>32356</v>
      </c>
      <c r="D557">
        <v>32356</v>
      </c>
      <c r="E557" t="s">
        <v>543</v>
      </c>
      <c r="F557">
        <v>5278</v>
      </c>
      <c r="G557" t="s">
        <v>896</v>
      </c>
      <c r="H557" t="s">
        <v>14</v>
      </c>
      <c r="I557" t="s">
        <v>13</v>
      </c>
      <c r="J557" t="s">
        <v>13</v>
      </c>
      <c r="K557" t="s">
        <v>14</v>
      </c>
      <c r="L557" t="s">
        <v>13</v>
      </c>
      <c r="M557">
        <v>34</v>
      </c>
      <c r="N557" s="4">
        <f t="shared" si="35"/>
        <v>2.174149364061311E-4</v>
      </c>
      <c r="O557" s="5">
        <f t="shared" si="36"/>
        <v>294.5</v>
      </c>
    </row>
    <row r="558" spans="1:15" x14ac:dyDescent="0.25">
      <c r="A558">
        <v>2018</v>
      </c>
      <c r="B558" t="str">
        <f t="shared" si="33"/>
        <v>32356 Central Valley School District</v>
      </c>
      <c r="C558" t="str">
        <f t="shared" si="34"/>
        <v>32356</v>
      </c>
      <c r="D558">
        <v>32356</v>
      </c>
      <c r="E558" t="s">
        <v>543</v>
      </c>
      <c r="F558">
        <v>3918</v>
      </c>
      <c r="G558" t="s">
        <v>727</v>
      </c>
      <c r="H558" t="s">
        <v>13</v>
      </c>
      <c r="I558" t="s">
        <v>13</v>
      </c>
      <c r="J558" t="s">
        <v>13</v>
      </c>
      <c r="K558" t="s">
        <v>14</v>
      </c>
      <c r="L558" t="s">
        <v>13</v>
      </c>
      <c r="M558">
        <v>32.5</v>
      </c>
      <c r="N558" s="4">
        <f t="shared" si="35"/>
        <v>2.0782310097644885E-4</v>
      </c>
      <c r="O558" s="5">
        <f t="shared" si="36"/>
        <v>281.51</v>
      </c>
    </row>
    <row r="559" spans="1:15" x14ac:dyDescent="0.25">
      <c r="A559">
        <v>2018</v>
      </c>
      <c r="B559" t="str">
        <f t="shared" si="33"/>
        <v>32356 Central Valley School District</v>
      </c>
      <c r="C559" t="str">
        <f t="shared" si="34"/>
        <v>32356</v>
      </c>
      <c r="D559">
        <v>32356</v>
      </c>
      <c r="E559" t="s">
        <v>543</v>
      </c>
      <c r="F559">
        <v>5328</v>
      </c>
      <c r="G559" t="s">
        <v>919</v>
      </c>
      <c r="H559" t="s">
        <v>13</v>
      </c>
      <c r="I559" t="s">
        <v>13</v>
      </c>
      <c r="J559" t="s">
        <v>13</v>
      </c>
      <c r="K559" t="s">
        <v>14</v>
      </c>
      <c r="L559" t="s">
        <v>13</v>
      </c>
      <c r="M559">
        <v>5.25</v>
      </c>
      <c r="N559" s="4">
        <f t="shared" si="35"/>
        <v>3.3571424003887889E-5</v>
      </c>
      <c r="O559" s="5">
        <f t="shared" si="36"/>
        <v>45.47</v>
      </c>
    </row>
    <row r="560" spans="1:15" x14ac:dyDescent="0.25">
      <c r="A560">
        <v>2018</v>
      </c>
      <c r="B560" t="str">
        <f t="shared" si="33"/>
        <v>32358 Freeman School District</v>
      </c>
      <c r="C560" t="str">
        <f t="shared" si="34"/>
        <v>32358</v>
      </c>
      <c r="D560">
        <v>32358</v>
      </c>
      <c r="E560" t="s">
        <v>584</v>
      </c>
      <c r="F560">
        <v>3192</v>
      </c>
      <c r="G560" t="s">
        <v>585</v>
      </c>
      <c r="H560" t="s">
        <v>14</v>
      </c>
      <c r="I560" t="s">
        <v>13</v>
      </c>
      <c r="J560" t="s">
        <v>13</v>
      </c>
      <c r="K560" t="s">
        <v>14</v>
      </c>
      <c r="L560" t="s">
        <v>13</v>
      </c>
      <c r="M560">
        <v>163.5</v>
      </c>
      <c r="N560" s="4">
        <f t="shared" si="35"/>
        <v>1.0455100618353657E-3</v>
      </c>
      <c r="O560" s="5">
        <f t="shared" si="36"/>
        <v>1416.19</v>
      </c>
    </row>
    <row r="561" spans="1:15" x14ac:dyDescent="0.25">
      <c r="A561">
        <v>2018</v>
      </c>
      <c r="B561" t="str">
        <f t="shared" si="33"/>
        <v>32360 Cheney School District</v>
      </c>
      <c r="C561" t="str">
        <f t="shared" si="34"/>
        <v>32360</v>
      </c>
      <c r="D561">
        <v>32360</v>
      </c>
      <c r="E561" t="s">
        <v>207</v>
      </c>
      <c r="F561">
        <v>3610</v>
      </c>
      <c r="G561" t="s">
        <v>694</v>
      </c>
      <c r="H561" t="s">
        <v>14</v>
      </c>
      <c r="I561" t="s">
        <v>13</v>
      </c>
      <c r="J561" t="s">
        <v>13</v>
      </c>
      <c r="K561" t="s">
        <v>14</v>
      </c>
      <c r="L561" t="s">
        <v>13</v>
      </c>
      <c r="M561">
        <v>232.25</v>
      </c>
      <c r="N561" s="4">
        <f t="shared" si="35"/>
        <v>1.4851358523624691E-3</v>
      </c>
      <c r="O561" s="5">
        <f t="shared" si="36"/>
        <v>2011.68</v>
      </c>
    </row>
    <row r="562" spans="1:15" x14ac:dyDescent="0.25">
      <c r="A562">
        <v>2018</v>
      </c>
      <c r="B562" t="str">
        <f t="shared" si="33"/>
        <v>32360 Cheney School District</v>
      </c>
      <c r="C562" t="str">
        <f t="shared" si="34"/>
        <v>32360</v>
      </c>
      <c r="D562">
        <v>32360</v>
      </c>
      <c r="E562" t="s">
        <v>207</v>
      </c>
      <c r="F562">
        <v>1769</v>
      </c>
      <c r="G562" t="s">
        <v>208</v>
      </c>
      <c r="H562" t="s">
        <v>13</v>
      </c>
      <c r="I562" t="s">
        <v>13</v>
      </c>
      <c r="J562" t="s">
        <v>13</v>
      </c>
      <c r="K562" t="s">
        <v>14</v>
      </c>
      <c r="L562" t="s">
        <v>13</v>
      </c>
      <c r="M562">
        <v>1</v>
      </c>
      <c r="N562" s="4">
        <f t="shared" si="35"/>
        <v>6.3945569531215032E-6</v>
      </c>
      <c r="O562" s="5">
        <f t="shared" si="36"/>
        <v>8.66</v>
      </c>
    </row>
    <row r="563" spans="1:15" x14ac:dyDescent="0.25">
      <c r="A563">
        <v>2018</v>
      </c>
      <c r="B563" t="str">
        <f t="shared" si="33"/>
        <v>32361 East Valley School District (Spokane)</v>
      </c>
      <c r="C563" t="str">
        <f t="shared" si="34"/>
        <v>32361</v>
      </c>
      <c r="D563">
        <v>32361</v>
      </c>
      <c r="E563" t="s">
        <v>66</v>
      </c>
      <c r="F563">
        <v>3360</v>
      </c>
      <c r="G563" t="s">
        <v>354</v>
      </c>
      <c r="H563" t="s">
        <v>14</v>
      </c>
      <c r="I563" t="s">
        <v>13</v>
      </c>
      <c r="J563" t="s">
        <v>13</v>
      </c>
      <c r="K563" t="s">
        <v>14</v>
      </c>
      <c r="L563" t="s">
        <v>13</v>
      </c>
      <c r="M563">
        <v>347</v>
      </c>
      <c r="N563" s="4">
        <f t="shared" si="35"/>
        <v>2.2189112627331617E-3</v>
      </c>
      <c r="O563" s="5">
        <f t="shared" si="36"/>
        <v>3005.61</v>
      </c>
    </row>
    <row r="564" spans="1:15" x14ac:dyDescent="0.25">
      <c r="A564">
        <v>2018</v>
      </c>
      <c r="B564" t="str">
        <f t="shared" si="33"/>
        <v>32361 East Valley School District (Spokane)</v>
      </c>
      <c r="C564" t="str">
        <f t="shared" si="34"/>
        <v>32361</v>
      </c>
      <c r="D564">
        <v>32361</v>
      </c>
      <c r="E564" t="s">
        <v>66</v>
      </c>
      <c r="F564">
        <v>5432</v>
      </c>
      <c r="G564" t="s">
        <v>67</v>
      </c>
      <c r="H564" t="s">
        <v>14</v>
      </c>
      <c r="I564" t="s">
        <v>13</v>
      </c>
      <c r="J564" t="s">
        <v>13</v>
      </c>
      <c r="K564" t="s">
        <v>14</v>
      </c>
      <c r="L564" t="s">
        <v>13</v>
      </c>
      <c r="M564">
        <v>8.5</v>
      </c>
      <c r="N564" s="4">
        <f t="shared" si="35"/>
        <v>5.4353734101532776E-5</v>
      </c>
      <c r="O564" s="5">
        <f t="shared" si="36"/>
        <v>73.62</v>
      </c>
    </row>
    <row r="565" spans="1:15" x14ac:dyDescent="0.25">
      <c r="A565">
        <v>2018</v>
      </c>
      <c r="B565" t="str">
        <f t="shared" si="33"/>
        <v>32361 East Valley School District (Spokane)</v>
      </c>
      <c r="C565" t="str">
        <f t="shared" si="34"/>
        <v>32361</v>
      </c>
      <c r="D565">
        <v>32361</v>
      </c>
      <c r="E565" t="s">
        <v>66</v>
      </c>
      <c r="F565">
        <v>5433</v>
      </c>
      <c r="G565" t="s">
        <v>68</v>
      </c>
      <c r="H565" t="s">
        <v>14</v>
      </c>
      <c r="I565" t="s">
        <v>13</v>
      </c>
      <c r="J565" t="s">
        <v>13</v>
      </c>
      <c r="K565" t="s">
        <v>14</v>
      </c>
      <c r="L565" t="s">
        <v>13</v>
      </c>
      <c r="M565">
        <v>5.25</v>
      </c>
      <c r="N565" s="4">
        <f t="shared" si="35"/>
        <v>3.3571424003887889E-5</v>
      </c>
      <c r="O565" s="5">
        <f t="shared" si="36"/>
        <v>45.47</v>
      </c>
    </row>
    <row r="566" spans="1:15" x14ac:dyDescent="0.25">
      <c r="A566">
        <v>2018</v>
      </c>
      <c r="B566" t="str">
        <f t="shared" si="33"/>
        <v>32362 Liberty School District</v>
      </c>
      <c r="C566" t="str">
        <f t="shared" si="34"/>
        <v>32362</v>
      </c>
      <c r="D566">
        <v>32362</v>
      </c>
      <c r="E566" t="s">
        <v>646</v>
      </c>
      <c r="F566">
        <v>3416</v>
      </c>
      <c r="G566" t="s">
        <v>647</v>
      </c>
      <c r="H566" t="s">
        <v>13</v>
      </c>
      <c r="I566" t="s">
        <v>13</v>
      </c>
      <c r="J566" t="s">
        <v>13</v>
      </c>
      <c r="K566" t="s">
        <v>14</v>
      </c>
      <c r="L566" t="s">
        <v>13</v>
      </c>
      <c r="M566">
        <v>2.25</v>
      </c>
      <c r="N566" s="4">
        <f t="shared" si="35"/>
        <v>1.4387753144523382E-5</v>
      </c>
      <c r="O566" s="5">
        <f t="shared" si="36"/>
        <v>19.489999999999998</v>
      </c>
    </row>
    <row r="567" spans="1:15" x14ac:dyDescent="0.25">
      <c r="A567">
        <v>2018</v>
      </c>
      <c r="B567" t="str">
        <f t="shared" si="33"/>
        <v>32363 West Valley School District (Spokane)</v>
      </c>
      <c r="C567" t="str">
        <f t="shared" si="34"/>
        <v>32363</v>
      </c>
      <c r="D567">
        <v>32363</v>
      </c>
      <c r="E567" t="s">
        <v>160</v>
      </c>
      <c r="F567">
        <v>3195</v>
      </c>
      <c r="G567" t="s">
        <v>547</v>
      </c>
      <c r="H567" t="s">
        <v>14</v>
      </c>
      <c r="I567" t="s">
        <v>13</v>
      </c>
      <c r="J567" t="s">
        <v>13</v>
      </c>
      <c r="K567" t="s">
        <v>14</v>
      </c>
      <c r="L567" t="s">
        <v>13</v>
      </c>
      <c r="M567">
        <v>95.75</v>
      </c>
      <c r="N567" s="4">
        <f t="shared" si="35"/>
        <v>6.1227882826138391E-4</v>
      </c>
      <c r="O567" s="5">
        <f t="shared" si="36"/>
        <v>829.36</v>
      </c>
    </row>
    <row r="568" spans="1:15" x14ac:dyDescent="0.25">
      <c r="A568">
        <v>2018</v>
      </c>
      <c r="B568" t="str">
        <f t="shared" si="33"/>
        <v>32363 West Valley School District (Spokane)</v>
      </c>
      <c r="C568" t="str">
        <f t="shared" si="34"/>
        <v>32363</v>
      </c>
      <c r="D568">
        <v>32363</v>
      </c>
      <c r="E568" t="s">
        <v>160</v>
      </c>
      <c r="F568">
        <v>1628</v>
      </c>
      <c r="G568" t="s">
        <v>161</v>
      </c>
      <c r="H568" t="s">
        <v>14</v>
      </c>
      <c r="I568" t="s">
        <v>13</v>
      </c>
      <c r="J568" t="s">
        <v>13</v>
      </c>
      <c r="K568" t="s">
        <v>14</v>
      </c>
      <c r="L568" t="s">
        <v>13</v>
      </c>
      <c r="M568">
        <v>6.5</v>
      </c>
      <c r="N568" s="4">
        <f t="shared" si="35"/>
        <v>4.1564620195289768E-5</v>
      </c>
      <c r="O568" s="5">
        <f t="shared" si="36"/>
        <v>56.3</v>
      </c>
    </row>
    <row r="569" spans="1:15" x14ac:dyDescent="0.25">
      <c r="A569">
        <v>2018</v>
      </c>
      <c r="B569" t="str">
        <f t="shared" si="33"/>
        <v>32363 West Valley School District (Spokane)</v>
      </c>
      <c r="C569" t="str">
        <f t="shared" si="34"/>
        <v>32363</v>
      </c>
      <c r="D569">
        <v>32363</v>
      </c>
      <c r="E569" t="s">
        <v>160</v>
      </c>
      <c r="F569">
        <v>1842</v>
      </c>
      <c r="G569" t="s">
        <v>236</v>
      </c>
      <c r="H569" t="s">
        <v>13</v>
      </c>
      <c r="I569" t="s">
        <v>13</v>
      </c>
      <c r="J569" t="s">
        <v>13</v>
      </c>
      <c r="K569" t="s">
        <v>14</v>
      </c>
      <c r="L569" t="s">
        <v>13</v>
      </c>
      <c r="M569">
        <v>3.5</v>
      </c>
      <c r="N569" s="4">
        <f t="shared" si="35"/>
        <v>2.2380949335925259E-5</v>
      </c>
      <c r="O569" s="5">
        <f t="shared" si="36"/>
        <v>30.32</v>
      </c>
    </row>
    <row r="570" spans="1:15" x14ac:dyDescent="0.25">
      <c r="A570">
        <v>2018</v>
      </c>
      <c r="B570" t="str">
        <f t="shared" si="33"/>
        <v>32414 Deer Park School District</v>
      </c>
      <c r="C570" t="str">
        <f t="shared" si="34"/>
        <v>32414</v>
      </c>
      <c r="D570">
        <v>32414</v>
      </c>
      <c r="E570" t="s">
        <v>237</v>
      </c>
      <c r="F570">
        <v>4123</v>
      </c>
      <c r="G570" t="s">
        <v>752</v>
      </c>
      <c r="H570" t="s">
        <v>14</v>
      </c>
      <c r="I570" t="s">
        <v>13</v>
      </c>
      <c r="J570" t="s">
        <v>13</v>
      </c>
      <c r="K570" t="s">
        <v>14</v>
      </c>
      <c r="L570" t="s">
        <v>13</v>
      </c>
      <c r="M570">
        <v>399</v>
      </c>
      <c r="N570" s="4">
        <f t="shared" si="35"/>
        <v>2.5514282242954799E-3</v>
      </c>
      <c r="O570" s="5">
        <f t="shared" si="36"/>
        <v>3456.02</v>
      </c>
    </row>
    <row r="571" spans="1:15" x14ac:dyDescent="0.25">
      <c r="A571">
        <v>2018</v>
      </c>
      <c r="B571" t="str">
        <f t="shared" si="33"/>
        <v>32414 Deer Park School District</v>
      </c>
      <c r="C571" t="str">
        <f t="shared" si="34"/>
        <v>32414</v>
      </c>
      <c r="D571">
        <v>32414</v>
      </c>
      <c r="E571" t="s">
        <v>237</v>
      </c>
      <c r="F571">
        <v>1852</v>
      </c>
      <c r="G571" t="s">
        <v>238</v>
      </c>
      <c r="H571" t="s">
        <v>13</v>
      </c>
      <c r="I571" t="s">
        <v>13</v>
      </c>
      <c r="J571" t="s">
        <v>13</v>
      </c>
      <c r="K571" t="s">
        <v>14</v>
      </c>
      <c r="L571" t="s">
        <v>13</v>
      </c>
      <c r="M571">
        <v>14</v>
      </c>
      <c r="N571" s="4">
        <f t="shared" si="35"/>
        <v>8.9523797343701037E-5</v>
      </c>
      <c r="O571" s="5">
        <f t="shared" si="36"/>
        <v>121.26</v>
      </c>
    </row>
    <row r="572" spans="1:15" x14ac:dyDescent="0.25">
      <c r="A572">
        <v>2018</v>
      </c>
      <c r="B572" t="str">
        <f t="shared" si="33"/>
        <v>32416 Riverside School District</v>
      </c>
      <c r="C572" t="str">
        <f t="shared" si="34"/>
        <v>32416</v>
      </c>
      <c r="D572">
        <v>32416</v>
      </c>
      <c r="E572" t="s">
        <v>258</v>
      </c>
      <c r="F572">
        <v>4228</v>
      </c>
      <c r="G572" t="s">
        <v>769</v>
      </c>
      <c r="H572" t="s">
        <v>14</v>
      </c>
      <c r="I572" t="s">
        <v>13</v>
      </c>
      <c r="J572" t="s">
        <v>13</v>
      </c>
      <c r="K572" t="s">
        <v>14</v>
      </c>
      <c r="L572" t="s">
        <v>13</v>
      </c>
      <c r="M572">
        <v>62</v>
      </c>
      <c r="N572" s="4">
        <f t="shared" si="35"/>
        <v>3.9646253109353318E-4</v>
      </c>
      <c r="O572" s="5">
        <f t="shared" si="36"/>
        <v>537.03</v>
      </c>
    </row>
    <row r="573" spans="1:15" x14ac:dyDescent="0.25">
      <c r="A573">
        <v>2018</v>
      </c>
      <c r="B573" t="str">
        <f t="shared" si="33"/>
        <v>32416 Riverside School District</v>
      </c>
      <c r="C573" t="str">
        <f t="shared" si="34"/>
        <v>32416</v>
      </c>
      <c r="D573">
        <v>32416</v>
      </c>
      <c r="E573" t="s">
        <v>258</v>
      </c>
      <c r="F573">
        <v>1919</v>
      </c>
      <c r="G573" t="s">
        <v>259</v>
      </c>
      <c r="H573" t="s">
        <v>13</v>
      </c>
      <c r="I573" t="s">
        <v>13</v>
      </c>
      <c r="J573" t="s">
        <v>13</v>
      </c>
      <c r="K573" t="s">
        <v>14</v>
      </c>
      <c r="L573" t="s">
        <v>13</v>
      </c>
      <c r="M573">
        <v>1.25</v>
      </c>
      <c r="N573" s="4">
        <f t="shared" si="35"/>
        <v>7.9931961914018793E-6</v>
      </c>
      <c r="O573" s="5">
        <f t="shared" si="36"/>
        <v>10.83</v>
      </c>
    </row>
    <row r="574" spans="1:15" x14ac:dyDescent="0.25">
      <c r="A574">
        <v>2018</v>
      </c>
      <c r="B574" t="str">
        <f t="shared" si="33"/>
        <v>32801 Esd 101 Acting As A School District</v>
      </c>
      <c r="C574" t="str">
        <f t="shared" si="34"/>
        <v>32801</v>
      </c>
      <c r="D574">
        <v>32801</v>
      </c>
      <c r="E574" t="s">
        <v>69</v>
      </c>
      <c r="F574">
        <v>3352</v>
      </c>
      <c r="G574" t="s">
        <v>632</v>
      </c>
      <c r="H574" t="s">
        <v>14</v>
      </c>
      <c r="I574" t="s">
        <v>13</v>
      </c>
      <c r="J574" t="s">
        <v>13</v>
      </c>
      <c r="K574" t="s">
        <v>14</v>
      </c>
      <c r="L574" t="s">
        <v>13</v>
      </c>
      <c r="M574">
        <v>27</v>
      </c>
      <c r="N574" s="4">
        <f t="shared" si="35"/>
        <v>1.7265303773428059E-4</v>
      </c>
      <c r="O574" s="5">
        <f t="shared" si="36"/>
        <v>233.87</v>
      </c>
    </row>
    <row r="575" spans="1:15" x14ac:dyDescent="0.25">
      <c r="A575">
        <v>2018</v>
      </c>
      <c r="B575" t="str">
        <f t="shared" si="33"/>
        <v>32801 Esd 101 Acting As A School District</v>
      </c>
      <c r="C575" t="str">
        <f t="shared" si="34"/>
        <v>32801</v>
      </c>
      <c r="D575">
        <v>32801</v>
      </c>
      <c r="E575" t="s">
        <v>69</v>
      </c>
      <c r="F575">
        <v>3526</v>
      </c>
      <c r="G575" t="s">
        <v>673</v>
      </c>
      <c r="H575" t="s">
        <v>14</v>
      </c>
      <c r="I575" t="s">
        <v>13</v>
      </c>
      <c r="J575" t="s">
        <v>13</v>
      </c>
      <c r="K575" t="s">
        <v>14</v>
      </c>
      <c r="L575" t="s">
        <v>13</v>
      </c>
      <c r="M575">
        <v>14.75</v>
      </c>
      <c r="N575" s="4">
        <f t="shared" si="35"/>
        <v>9.4319715058542166E-5</v>
      </c>
      <c r="O575" s="5">
        <f t="shared" si="36"/>
        <v>127.76</v>
      </c>
    </row>
    <row r="576" spans="1:15" x14ac:dyDescent="0.25">
      <c r="A576">
        <v>2018</v>
      </c>
      <c r="B576" t="str">
        <f t="shared" si="33"/>
        <v>32801 Esd 101 Acting As A School District</v>
      </c>
      <c r="C576" t="str">
        <f t="shared" si="34"/>
        <v>32801</v>
      </c>
      <c r="D576">
        <v>32801</v>
      </c>
      <c r="E576" t="s">
        <v>69</v>
      </c>
      <c r="F576">
        <v>5434</v>
      </c>
      <c r="G576" t="s">
        <v>70</v>
      </c>
      <c r="H576" t="s">
        <v>14</v>
      </c>
      <c r="I576" t="s">
        <v>13</v>
      </c>
      <c r="J576" t="s">
        <v>13</v>
      </c>
      <c r="K576" t="s">
        <v>14</v>
      </c>
      <c r="L576" t="s">
        <v>13</v>
      </c>
      <c r="M576">
        <v>3</v>
      </c>
      <c r="N576" s="4">
        <f t="shared" si="35"/>
        <v>1.9183670859364509E-5</v>
      </c>
      <c r="O576" s="5">
        <f t="shared" si="36"/>
        <v>25.99</v>
      </c>
    </row>
    <row r="577" spans="1:15" x14ac:dyDescent="0.25">
      <c r="A577">
        <v>2018</v>
      </c>
      <c r="B577" t="str">
        <f t="shared" si="33"/>
        <v>33036 Chewelah School District</v>
      </c>
      <c r="C577" t="str">
        <f t="shared" si="34"/>
        <v>33036</v>
      </c>
      <c r="D577">
        <v>33036</v>
      </c>
      <c r="E577" t="s">
        <v>376</v>
      </c>
      <c r="F577">
        <v>2404</v>
      </c>
      <c r="G577" t="s">
        <v>377</v>
      </c>
      <c r="H577" t="s">
        <v>14</v>
      </c>
      <c r="I577" t="s">
        <v>13</v>
      </c>
      <c r="J577" t="s">
        <v>13</v>
      </c>
      <c r="K577" t="s">
        <v>14</v>
      </c>
      <c r="L577" t="s">
        <v>13</v>
      </c>
      <c r="M577">
        <v>3.25</v>
      </c>
      <c r="N577" s="4">
        <f t="shared" si="35"/>
        <v>2.0782310097644884E-5</v>
      </c>
      <c r="O577" s="5">
        <f t="shared" si="36"/>
        <v>28.15</v>
      </c>
    </row>
    <row r="578" spans="1:15" x14ac:dyDescent="0.25">
      <c r="A578">
        <v>2018</v>
      </c>
      <c r="B578" t="str">
        <f t="shared" ref="B578:B641" si="37">PROPER(CONCATENATE(C578," ",E578))</f>
        <v>33049 Wellpinit School District #49</v>
      </c>
      <c r="C578" t="str">
        <f t="shared" ref="C578:C641" si="38">TEXT(D578,"0####")</f>
        <v>33049</v>
      </c>
      <c r="D578">
        <v>33049</v>
      </c>
      <c r="E578" t="s">
        <v>88</v>
      </c>
      <c r="F578">
        <v>5461</v>
      </c>
      <c r="G578" t="s">
        <v>89</v>
      </c>
      <c r="H578" t="s">
        <v>13</v>
      </c>
      <c r="I578" t="s">
        <v>13</v>
      </c>
      <c r="J578" t="s">
        <v>13</v>
      </c>
      <c r="K578" t="s">
        <v>14</v>
      </c>
      <c r="L578" t="s">
        <v>13</v>
      </c>
      <c r="M578">
        <v>2.25</v>
      </c>
      <c r="N578" s="4">
        <f t="shared" ref="N578:N641" si="39">M578/$M$676</f>
        <v>1.4387753144523382E-5</v>
      </c>
      <c r="O578" s="5">
        <f t="shared" si="36"/>
        <v>19.489999999999998</v>
      </c>
    </row>
    <row r="579" spans="1:15" x14ac:dyDescent="0.25">
      <c r="A579">
        <v>2018</v>
      </c>
      <c r="B579" t="str">
        <f t="shared" si="37"/>
        <v>33070 Valley School District</v>
      </c>
      <c r="C579" t="str">
        <f t="shared" si="38"/>
        <v>33070</v>
      </c>
      <c r="D579">
        <v>33070</v>
      </c>
      <c r="E579" t="s">
        <v>874</v>
      </c>
      <c r="F579">
        <v>5223</v>
      </c>
      <c r="G579" t="s">
        <v>875</v>
      </c>
      <c r="H579" t="s">
        <v>13</v>
      </c>
      <c r="I579" t="s">
        <v>13</v>
      </c>
      <c r="J579" t="s">
        <v>13</v>
      </c>
      <c r="K579" t="s">
        <v>14</v>
      </c>
      <c r="L579" t="s">
        <v>13</v>
      </c>
      <c r="M579">
        <v>2.5</v>
      </c>
      <c r="N579" s="4">
        <f t="shared" si="39"/>
        <v>1.5986392382803759E-5</v>
      </c>
      <c r="O579" s="5">
        <f t="shared" si="36"/>
        <v>21.65</v>
      </c>
    </row>
    <row r="580" spans="1:15" x14ac:dyDescent="0.25">
      <c r="A580">
        <v>2018</v>
      </c>
      <c r="B580" t="str">
        <f t="shared" si="37"/>
        <v>33115 Colville School District</v>
      </c>
      <c r="C580" t="str">
        <f t="shared" si="38"/>
        <v>33115</v>
      </c>
      <c r="D580">
        <v>33115</v>
      </c>
      <c r="E580" t="s">
        <v>146</v>
      </c>
      <c r="F580">
        <v>3310</v>
      </c>
      <c r="G580" t="s">
        <v>619</v>
      </c>
      <c r="H580" t="s">
        <v>14</v>
      </c>
      <c r="I580" t="s">
        <v>13</v>
      </c>
      <c r="J580" t="s">
        <v>14</v>
      </c>
      <c r="K580" t="s">
        <v>14</v>
      </c>
      <c r="L580" t="s">
        <v>13</v>
      </c>
      <c r="M580">
        <v>57.75</v>
      </c>
      <c r="N580" s="4">
        <f t="shared" si="39"/>
        <v>3.692856640427668E-4</v>
      </c>
      <c r="O580" s="5">
        <f t="shared" si="36"/>
        <v>500.21</v>
      </c>
    </row>
    <row r="581" spans="1:15" x14ac:dyDescent="0.25">
      <c r="A581">
        <v>2018</v>
      </c>
      <c r="B581" t="str">
        <f t="shared" si="37"/>
        <v>33115 Colville School District</v>
      </c>
      <c r="C581" t="str">
        <f t="shared" si="38"/>
        <v>33115</v>
      </c>
      <c r="D581">
        <v>33115</v>
      </c>
      <c r="E581" t="s">
        <v>146</v>
      </c>
      <c r="F581">
        <v>1594</v>
      </c>
      <c r="G581" t="s">
        <v>147</v>
      </c>
      <c r="H581" t="s">
        <v>14</v>
      </c>
      <c r="I581" t="s">
        <v>13</v>
      </c>
      <c r="J581" t="s">
        <v>13</v>
      </c>
      <c r="K581" t="s">
        <v>14</v>
      </c>
      <c r="L581" t="s">
        <v>13</v>
      </c>
      <c r="M581">
        <v>3.5</v>
      </c>
      <c r="N581" s="4">
        <f t="shared" si="39"/>
        <v>2.2380949335925259E-5</v>
      </c>
      <c r="O581" s="5">
        <f t="shared" si="36"/>
        <v>30.32</v>
      </c>
    </row>
    <row r="582" spans="1:15" x14ac:dyDescent="0.25">
      <c r="A582">
        <v>2018</v>
      </c>
      <c r="B582" t="str">
        <f t="shared" si="37"/>
        <v>33206 Columbia (Stevens) School District</v>
      </c>
      <c r="C582" t="str">
        <f t="shared" si="38"/>
        <v>33206</v>
      </c>
      <c r="D582">
        <v>33206</v>
      </c>
      <c r="E582" t="s">
        <v>663</v>
      </c>
      <c r="F582">
        <v>3508</v>
      </c>
      <c r="G582" t="s">
        <v>664</v>
      </c>
      <c r="H582" t="s">
        <v>13</v>
      </c>
      <c r="I582" t="s">
        <v>13</v>
      </c>
      <c r="J582" t="s">
        <v>13</v>
      </c>
      <c r="K582" t="s">
        <v>14</v>
      </c>
      <c r="L582" t="s">
        <v>13</v>
      </c>
      <c r="M582">
        <v>2.5</v>
      </c>
      <c r="N582" s="4">
        <f t="shared" si="39"/>
        <v>1.5986392382803759E-5</v>
      </c>
      <c r="O582" s="5">
        <f t="shared" si="36"/>
        <v>21.65</v>
      </c>
    </row>
    <row r="583" spans="1:15" x14ac:dyDescent="0.25">
      <c r="A583">
        <v>2018</v>
      </c>
      <c r="B583" t="str">
        <f t="shared" si="37"/>
        <v>33207 Mary Walker School District</v>
      </c>
      <c r="C583" t="str">
        <f t="shared" si="38"/>
        <v>33207</v>
      </c>
      <c r="D583">
        <v>33207</v>
      </c>
      <c r="E583" t="s">
        <v>620</v>
      </c>
      <c r="F583">
        <v>3311</v>
      </c>
      <c r="G583" t="s">
        <v>621</v>
      </c>
      <c r="H583" t="s">
        <v>14</v>
      </c>
      <c r="I583" t="s">
        <v>13</v>
      </c>
      <c r="J583" t="s">
        <v>14</v>
      </c>
      <c r="K583" t="s">
        <v>14</v>
      </c>
      <c r="L583" t="s">
        <v>13</v>
      </c>
      <c r="M583">
        <v>20.5</v>
      </c>
      <c r="N583" s="4">
        <f t="shared" si="39"/>
        <v>1.3108841753899081E-4</v>
      </c>
      <c r="O583" s="5">
        <f t="shared" si="36"/>
        <v>177.57</v>
      </c>
    </row>
    <row r="584" spans="1:15" x14ac:dyDescent="0.25">
      <c r="A584">
        <v>2018</v>
      </c>
      <c r="B584" t="str">
        <f t="shared" si="37"/>
        <v>33211 Northport School District</v>
      </c>
      <c r="C584" t="str">
        <f t="shared" si="38"/>
        <v>33211</v>
      </c>
      <c r="D584">
        <v>33211</v>
      </c>
      <c r="E584" t="s">
        <v>521</v>
      </c>
      <c r="F584">
        <v>2958</v>
      </c>
      <c r="G584" t="s">
        <v>522</v>
      </c>
      <c r="H584" t="s">
        <v>14</v>
      </c>
      <c r="I584" t="s">
        <v>13</v>
      </c>
      <c r="J584" t="s">
        <v>13</v>
      </c>
      <c r="K584" t="s">
        <v>13</v>
      </c>
      <c r="L584" t="s">
        <v>13</v>
      </c>
      <c r="M584">
        <v>10.25</v>
      </c>
      <c r="N584" s="4">
        <f t="shared" si="39"/>
        <v>6.5544208769495406E-5</v>
      </c>
      <c r="O584" s="5">
        <f t="shared" si="36"/>
        <v>88.78</v>
      </c>
    </row>
    <row r="585" spans="1:15" x14ac:dyDescent="0.25">
      <c r="A585">
        <v>2018</v>
      </c>
      <c r="B585" t="str">
        <f t="shared" si="37"/>
        <v>33211 Northport School District</v>
      </c>
      <c r="C585" t="str">
        <f t="shared" si="38"/>
        <v>33211</v>
      </c>
      <c r="D585">
        <v>33211</v>
      </c>
      <c r="E585" t="s">
        <v>521</v>
      </c>
      <c r="F585">
        <v>5252</v>
      </c>
      <c r="G585" t="s">
        <v>884</v>
      </c>
      <c r="H585" t="s">
        <v>13</v>
      </c>
      <c r="I585" t="s">
        <v>13</v>
      </c>
      <c r="J585" t="s">
        <v>13</v>
      </c>
      <c r="K585" t="s">
        <v>14</v>
      </c>
      <c r="L585" t="s">
        <v>13</v>
      </c>
      <c r="M585">
        <v>1</v>
      </c>
      <c r="N585" s="4">
        <f t="shared" si="39"/>
        <v>6.3945569531215032E-6</v>
      </c>
      <c r="O585" s="5">
        <f t="shared" si="36"/>
        <v>8.66</v>
      </c>
    </row>
    <row r="586" spans="1:15" x14ac:dyDescent="0.25">
      <c r="A586">
        <v>2018</v>
      </c>
      <c r="B586" t="str">
        <f t="shared" si="37"/>
        <v>33212 Kettle Falls School District</v>
      </c>
      <c r="C586" t="str">
        <f t="shared" si="38"/>
        <v>33212</v>
      </c>
      <c r="D586">
        <v>33212</v>
      </c>
      <c r="E586" t="s">
        <v>863</v>
      </c>
      <c r="F586">
        <v>5180</v>
      </c>
      <c r="G586" t="s">
        <v>864</v>
      </c>
      <c r="H586" t="s">
        <v>14</v>
      </c>
      <c r="I586" t="s">
        <v>13</v>
      </c>
      <c r="J586" t="s">
        <v>13</v>
      </c>
      <c r="K586" t="s">
        <v>14</v>
      </c>
      <c r="L586" t="s">
        <v>13</v>
      </c>
      <c r="M586">
        <v>17.25</v>
      </c>
      <c r="N586" s="4">
        <f t="shared" si="39"/>
        <v>1.1030610744134592E-4</v>
      </c>
      <c r="O586" s="5">
        <f t="shared" si="36"/>
        <v>149.41</v>
      </c>
    </row>
    <row r="587" spans="1:15" x14ac:dyDescent="0.25">
      <c r="A587">
        <v>2018</v>
      </c>
      <c r="B587" t="str">
        <f t="shared" si="37"/>
        <v>34002 Yelm School District</v>
      </c>
      <c r="C587" t="str">
        <f t="shared" si="38"/>
        <v>34002</v>
      </c>
      <c r="D587">
        <v>34002</v>
      </c>
      <c r="E587" t="s">
        <v>158</v>
      </c>
      <c r="F587">
        <v>2633</v>
      </c>
      <c r="G587" t="s">
        <v>457</v>
      </c>
      <c r="H587" t="s">
        <v>14</v>
      </c>
      <c r="I587" t="s">
        <v>13</v>
      </c>
      <c r="J587" t="s">
        <v>13</v>
      </c>
      <c r="K587" t="s">
        <v>14</v>
      </c>
      <c r="L587" t="s">
        <v>13</v>
      </c>
      <c r="M587">
        <v>790.5</v>
      </c>
      <c r="N587" s="4">
        <f t="shared" si="39"/>
        <v>5.0548972714425482E-3</v>
      </c>
      <c r="O587" s="5">
        <f t="shared" si="36"/>
        <v>6847.08</v>
      </c>
    </row>
    <row r="588" spans="1:15" x14ac:dyDescent="0.25">
      <c r="A588">
        <v>2018</v>
      </c>
      <c r="B588" t="str">
        <f t="shared" si="37"/>
        <v>34002 Yelm School District</v>
      </c>
      <c r="C588" t="str">
        <f t="shared" si="38"/>
        <v>34002</v>
      </c>
      <c r="D588">
        <v>34002</v>
      </c>
      <c r="E588" t="s">
        <v>158</v>
      </c>
      <c r="F588">
        <v>1627</v>
      </c>
      <c r="G588" t="s">
        <v>159</v>
      </c>
      <c r="H588" t="s">
        <v>13</v>
      </c>
      <c r="I588" t="s">
        <v>13</v>
      </c>
      <c r="J588" t="s">
        <v>13</v>
      </c>
      <c r="K588" t="s">
        <v>14</v>
      </c>
      <c r="L588" t="s">
        <v>13</v>
      </c>
      <c r="M588">
        <v>24.25</v>
      </c>
      <c r="N588" s="4">
        <f t="shared" si="39"/>
        <v>1.5506800611319644E-4</v>
      </c>
      <c r="O588" s="5">
        <f t="shared" si="36"/>
        <v>210.05</v>
      </c>
    </row>
    <row r="589" spans="1:15" x14ac:dyDescent="0.25">
      <c r="A589">
        <v>2018</v>
      </c>
      <c r="B589" t="str">
        <f t="shared" si="37"/>
        <v>34003 North Thurston Public Schools</v>
      </c>
      <c r="C589" t="str">
        <f t="shared" si="38"/>
        <v>34003</v>
      </c>
      <c r="D589">
        <v>34003</v>
      </c>
      <c r="E589" t="s">
        <v>532</v>
      </c>
      <c r="F589">
        <v>3010</v>
      </c>
      <c r="G589" t="s">
        <v>533</v>
      </c>
      <c r="H589" t="s">
        <v>14</v>
      </c>
      <c r="I589" t="s">
        <v>13</v>
      </c>
      <c r="J589" t="s">
        <v>13</v>
      </c>
      <c r="K589" t="s">
        <v>14</v>
      </c>
      <c r="L589" t="s">
        <v>13</v>
      </c>
      <c r="M589">
        <v>535.25</v>
      </c>
      <c r="N589" s="4">
        <f t="shared" si="39"/>
        <v>3.4226866091582844E-3</v>
      </c>
      <c r="O589" s="5">
        <f t="shared" si="36"/>
        <v>4636.18</v>
      </c>
    </row>
    <row r="590" spans="1:15" x14ac:dyDescent="0.25">
      <c r="A590">
        <v>2018</v>
      </c>
      <c r="B590" t="str">
        <f t="shared" si="37"/>
        <v>34003 North Thurston Public Schools</v>
      </c>
      <c r="C590" t="str">
        <f t="shared" si="38"/>
        <v>34003</v>
      </c>
      <c r="D590">
        <v>34003</v>
      </c>
      <c r="E590" t="s">
        <v>532</v>
      </c>
      <c r="F590">
        <v>3710</v>
      </c>
      <c r="G590" t="s">
        <v>703</v>
      </c>
      <c r="H590" t="s">
        <v>14</v>
      </c>
      <c r="I590" t="s">
        <v>13</v>
      </c>
      <c r="J590" t="s">
        <v>13</v>
      </c>
      <c r="K590" t="s">
        <v>14</v>
      </c>
      <c r="L590" t="s">
        <v>13</v>
      </c>
      <c r="M590">
        <v>462.5</v>
      </c>
      <c r="N590" s="4">
        <f t="shared" si="39"/>
        <v>2.9574825908186952E-3</v>
      </c>
      <c r="O590" s="5">
        <f t="shared" si="36"/>
        <v>4006.04</v>
      </c>
    </row>
    <row r="591" spans="1:15" x14ac:dyDescent="0.25">
      <c r="A591">
        <v>2018</v>
      </c>
      <c r="B591" t="str">
        <f t="shared" si="37"/>
        <v>34003 North Thurston Public Schools</v>
      </c>
      <c r="C591" t="str">
        <f t="shared" si="38"/>
        <v>34003</v>
      </c>
      <c r="D591">
        <v>34003</v>
      </c>
      <c r="E591" t="s">
        <v>532</v>
      </c>
      <c r="F591">
        <v>4427</v>
      </c>
      <c r="G591" t="s">
        <v>794</v>
      </c>
      <c r="H591" t="s">
        <v>14</v>
      </c>
      <c r="I591" t="s">
        <v>13</v>
      </c>
      <c r="J591" t="s">
        <v>13</v>
      </c>
      <c r="K591" t="s">
        <v>14</v>
      </c>
      <c r="L591" t="s">
        <v>13</v>
      </c>
      <c r="M591">
        <v>199</v>
      </c>
      <c r="N591" s="4">
        <f t="shared" si="39"/>
        <v>1.2725168336711792E-3</v>
      </c>
      <c r="O591" s="5">
        <f t="shared" si="36"/>
        <v>1723.68</v>
      </c>
    </row>
    <row r="592" spans="1:15" x14ac:dyDescent="0.25">
      <c r="A592">
        <v>2018</v>
      </c>
      <c r="B592" t="str">
        <f t="shared" si="37"/>
        <v>34003 North Thurston Public Schools</v>
      </c>
      <c r="C592" t="str">
        <f t="shared" si="38"/>
        <v>34003</v>
      </c>
      <c r="D592">
        <v>34003</v>
      </c>
      <c r="E592" t="s">
        <v>532</v>
      </c>
      <c r="F592">
        <v>4314</v>
      </c>
      <c r="G592" t="s">
        <v>787</v>
      </c>
      <c r="H592" t="s">
        <v>13</v>
      </c>
      <c r="I592" t="s">
        <v>13</v>
      </c>
      <c r="J592" t="s">
        <v>13</v>
      </c>
      <c r="K592" t="s">
        <v>14</v>
      </c>
      <c r="L592" t="s">
        <v>13</v>
      </c>
      <c r="M592">
        <v>43.75</v>
      </c>
      <c r="N592" s="4">
        <f t="shared" si="39"/>
        <v>2.7976186669906577E-4</v>
      </c>
      <c r="O592" s="5">
        <f t="shared" si="36"/>
        <v>378.95</v>
      </c>
    </row>
    <row r="593" spans="1:15" x14ac:dyDescent="0.25">
      <c r="A593">
        <v>2018</v>
      </c>
      <c r="B593" t="str">
        <f t="shared" si="37"/>
        <v>34033 Tumwater School District</v>
      </c>
      <c r="C593" t="str">
        <f t="shared" si="38"/>
        <v>34033</v>
      </c>
      <c r="D593">
        <v>34033</v>
      </c>
      <c r="E593" t="s">
        <v>182</v>
      </c>
      <c r="F593">
        <v>4225</v>
      </c>
      <c r="G593" t="s">
        <v>768</v>
      </c>
      <c r="H593" t="s">
        <v>14</v>
      </c>
      <c r="I593" t="s">
        <v>13</v>
      </c>
      <c r="J593" t="s">
        <v>13</v>
      </c>
      <c r="K593" t="s">
        <v>14</v>
      </c>
      <c r="L593" t="s">
        <v>13</v>
      </c>
      <c r="M593">
        <v>490.25</v>
      </c>
      <c r="N593" s="4">
        <f t="shared" si="39"/>
        <v>3.1349315462678167E-3</v>
      </c>
      <c r="O593" s="5">
        <f t="shared" si="36"/>
        <v>4246.3999999999996</v>
      </c>
    </row>
    <row r="594" spans="1:15" x14ac:dyDescent="0.25">
      <c r="A594">
        <v>2018</v>
      </c>
      <c r="B594" t="str">
        <f t="shared" si="37"/>
        <v>34033 Tumwater School District</v>
      </c>
      <c r="C594" t="str">
        <f t="shared" si="38"/>
        <v>34033</v>
      </c>
      <c r="D594">
        <v>34033</v>
      </c>
      <c r="E594" t="s">
        <v>182</v>
      </c>
      <c r="F594">
        <v>4500</v>
      </c>
      <c r="G594" t="s">
        <v>809</v>
      </c>
      <c r="H594" t="s">
        <v>14</v>
      </c>
      <c r="I594" t="s">
        <v>13</v>
      </c>
      <c r="J594" t="s">
        <v>13</v>
      </c>
      <c r="K594" t="s">
        <v>14</v>
      </c>
      <c r="L594" t="s">
        <v>13</v>
      </c>
      <c r="M594">
        <v>251.25</v>
      </c>
      <c r="N594" s="4">
        <f t="shared" si="39"/>
        <v>1.6066324344717775E-3</v>
      </c>
      <c r="O594" s="5">
        <f t="shared" si="36"/>
        <v>2176.25</v>
      </c>
    </row>
    <row r="595" spans="1:15" x14ac:dyDescent="0.25">
      <c r="A595">
        <v>2018</v>
      </c>
      <c r="B595" t="str">
        <f t="shared" si="37"/>
        <v>34033 Tumwater School District</v>
      </c>
      <c r="C595" t="str">
        <f t="shared" si="38"/>
        <v>34033</v>
      </c>
      <c r="D595">
        <v>34033</v>
      </c>
      <c r="E595" t="s">
        <v>182</v>
      </c>
      <c r="F595">
        <v>3362</v>
      </c>
      <c r="G595" t="s">
        <v>633</v>
      </c>
      <c r="H595" t="s">
        <v>14</v>
      </c>
      <c r="I595" t="s">
        <v>13</v>
      </c>
      <c r="J595" t="s">
        <v>13</v>
      </c>
      <c r="K595" t="s">
        <v>14</v>
      </c>
      <c r="L595" t="s">
        <v>13</v>
      </c>
      <c r="M595">
        <v>242.75</v>
      </c>
      <c r="N595" s="4">
        <f t="shared" si="39"/>
        <v>1.5522787003702449E-3</v>
      </c>
      <c r="O595" s="5">
        <f t="shared" si="36"/>
        <v>2102.63</v>
      </c>
    </row>
    <row r="596" spans="1:15" x14ac:dyDescent="0.25">
      <c r="A596">
        <v>2018</v>
      </c>
      <c r="B596" t="str">
        <f t="shared" si="37"/>
        <v>34033 Tumwater School District</v>
      </c>
      <c r="C596" t="str">
        <f t="shared" si="38"/>
        <v>34033</v>
      </c>
      <c r="D596">
        <v>34033</v>
      </c>
      <c r="E596" t="s">
        <v>182</v>
      </c>
      <c r="F596">
        <v>5014</v>
      </c>
      <c r="G596" t="s">
        <v>828</v>
      </c>
      <c r="H596" t="s">
        <v>13</v>
      </c>
      <c r="I596" t="s">
        <v>13</v>
      </c>
      <c r="J596" t="s">
        <v>13</v>
      </c>
      <c r="K596" t="s">
        <v>14</v>
      </c>
      <c r="L596" t="s">
        <v>13</v>
      </c>
      <c r="M596">
        <v>41</v>
      </c>
      <c r="N596" s="4">
        <f t="shared" si="39"/>
        <v>2.6217683507798162E-4</v>
      </c>
      <c r="O596" s="5">
        <f t="shared" si="36"/>
        <v>355.13</v>
      </c>
    </row>
    <row r="597" spans="1:15" x14ac:dyDescent="0.25">
      <c r="A597">
        <v>2018</v>
      </c>
      <c r="B597" t="str">
        <f t="shared" si="37"/>
        <v>34033 Tumwater School District</v>
      </c>
      <c r="C597" t="str">
        <f t="shared" si="38"/>
        <v>34033</v>
      </c>
      <c r="D597">
        <v>34033</v>
      </c>
      <c r="E597" t="s">
        <v>182</v>
      </c>
      <c r="F597">
        <v>1713</v>
      </c>
      <c r="G597" t="s">
        <v>183</v>
      </c>
      <c r="H597" t="s">
        <v>13</v>
      </c>
      <c r="I597" t="s">
        <v>13</v>
      </c>
      <c r="J597" t="s">
        <v>13</v>
      </c>
      <c r="K597" t="s">
        <v>14</v>
      </c>
      <c r="L597" t="s">
        <v>13</v>
      </c>
      <c r="M597">
        <v>21.5</v>
      </c>
      <c r="N597" s="4">
        <f t="shared" si="39"/>
        <v>1.3748297449211233E-4</v>
      </c>
      <c r="O597" s="5">
        <f t="shared" si="36"/>
        <v>186.23</v>
      </c>
    </row>
    <row r="598" spans="1:15" x14ac:dyDescent="0.25">
      <c r="A598">
        <v>2018</v>
      </c>
      <c r="B598" t="str">
        <f t="shared" si="37"/>
        <v>34033 Tumwater School District</v>
      </c>
      <c r="C598" t="str">
        <f t="shared" si="38"/>
        <v>34033</v>
      </c>
      <c r="D598">
        <v>34033</v>
      </c>
      <c r="E598" t="s">
        <v>182</v>
      </c>
      <c r="F598">
        <v>3925</v>
      </c>
      <c r="G598" t="s">
        <v>730</v>
      </c>
      <c r="H598" t="s">
        <v>14</v>
      </c>
      <c r="I598" t="s">
        <v>13</v>
      </c>
      <c r="J598" t="s">
        <v>13</v>
      </c>
      <c r="K598" t="s">
        <v>14</v>
      </c>
      <c r="L598" t="s">
        <v>13</v>
      </c>
      <c r="M598">
        <v>19.25</v>
      </c>
      <c r="N598" s="4">
        <f t="shared" si="39"/>
        <v>1.2309522134758893E-4</v>
      </c>
      <c r="O598" s="5">
        <f t="shared" si="36"/>
        <v>166.74</v>
      </c>
    </row>
    <row r="599" spans="1:15" x14ac:dyDescent="0.25">
      <c r="A599">
        <v>2018</v>
      </c>
      <c r="B599" t="str">
        <f t="shared" si="37"/>
        <v>34111 Olympia School District</v>
      </c>
      <c r="C599" t="str">
        <f t="shared" si="38"/>
        <v>34111</v>
      </c>
      <c r="D599">
        <v>34111</v>
      </c>
      <c r="E599" t="s">
        <v>205</v>
      </c>
      <c r="F599">
        <v>3132</v>
      </c>
      <c r="G599" t="s">
        <v>564</v>
      </c>
      <c r="H599" t="s">
        <v>14</v>
      </c>
      <c r="I599" t="s">
        <v>13</v>
      </c>
      <c r="J599" t="s">
        <v>13</v>
      </c>
      <c r="K599" t="s">
        <v>14</v>
      </c>
      <c r="L599" t="s">
        <v>13</v>
      </c>
      <c r="M599">
        <v>646.5</v>
      </c>
      <c r="N599" s="4">
        <f t="shared" si="39"/>
        <v>4.1340810701930514E-3</v>
      </c>
      <c r="O599" s="5">
        <f t="shared" si="36"/>
        <v>5599.79</v>
      </c>
    </row>
    <row r="600" spans="1:15" x14ac:dyDescent="0.25">
      <c r="A600">
        <v>2018</v>
      </c>
      <c r="B600" t="str">
        <f t="shared" si="37"/>
        <v>34111 Olympia School District</v>
      </c>
      <c r="C600" t="str">
        <f t="shared" si="38"/>
        <v>34111</v>
      </c>
      <c r="D600">
        <v>34111</v>
      </c>
      <c r="E600" t="s">
        <v>205</v>
      </c>
      <c r="F600">
        <v>3960</v>
      </c>
      <c r="G600" t="s">
        <v>732</v>
      </c>
      <c r="H600" t="s">
        <v>14</v>
      </c>
      <c r="I600" t="s">
        <v>14</v>
      </c>
      <c r="J600" t="s">
        <v>13</v>
      </c>
      <c r="K600" t="s">
        <v>14</v>
      </c>
      <c r="L600" t="s">
        <v>13</v>
      </c>
      <c r="M600">
        <v>202.5</v>
      </c>
      <c r="N600" s="4">
        <f t="shared" si="39"/>
        <v>1.2948977830071044E-3</v>
      </c>
      <c r="O600" s="5">
        <f t="shared" si="36"/>
        <v>1754</v>
      </c>
    </row>
    <row r="601" spans="1:15" x14ac:dyDescent="0.25">
      <c r="A601">
        <v>2018</v>
      </c>
      <c r="B601" t="str">
        <f t="shared" si="37"/>
        <v>34111 Olympia School District</v>
      </c>
      <c r="C601" t="str">
        <f t="shared" si="38"/>
        <v>34111</v>
      </c>
      <c r="D601">
        <v>34111</v>
      </c>
      <c r="E601" t="s">
        <v>205</v>
      </c>
      <c r="F601">
        <v>5078</v>
      </c>
      <c r="G601" t="s">
        <v>839</v>
      </c>
      <c r="H601" t="s">
        <v>14</v>
      </c>
      <c r="I601" t="s">
        <v>13</v>
      </c>
      <c r="J601" t="s">
        <v>13</v>
      </c>
      <c r="K601" t="s">
        <v>14</v>
      </c>
      <c r="L601" t="s">
        <v>13</v>
      </c>
      <c r="M601">
        <v>33.5</v>
      </c>
      <c r="N601" s="4">
        <f t="shared" si="39"/>
        <v>2.1421765792957036E-4</v>
      </c>
      <c r="O601" s="5">
        <f t="shared" si="36"/>
        <v>290.17</v>
      </c>
    </row>
    <row r="602" spans="1:15" x14ac:dyDescent="0.25">
      <c r="A602">
        <v>2018</v>
      </c>
      <c r="B602" t="str">
        <f t="shared" si="37"/>
        <v>34111 Olympia School District</v>
      </c>
      <c r="C602" t="str">
        <f t="shared" si="38"/>
        <v>34111</v>
      </c>
      <c r="D602">
        <v>34111</v>
      </c>
      <c r="E602" t="s">
        <v>205</v>
      </c>
      <c r="F602">
        <v>1768</v>
      </c>
      <c r="G602" t="s">
        <v>206</v>
      </c>
      <c r="H602" t="s">
        <v>14</v>
      </c>
      <c r="I602" t="s">
        <v>13</v>
      </c>
      <c r="J602" t="s">
        <v>13</v>
      </c>
      <c r="K602" t="s">
        <v>14</v>
      </c>
      <c r="L602" t="s">
        <v>13</v>
      </c>
      <c r="M602">
        <v>17.75</v>
      </c>
      <c r="N602" s="4">
        <f t="shared" si="39"/>
        <v>1.1350338591790668E-4</v>
      </c>
      <c r="O602" s="5">
        <f t="shared" si="36"/>
        <v>153.75</v>
      </c>
    </row>
    <row r="603" spans="1:15" x14ac:dyDescent="0.25">
      <c r="A603">
        <v>2018</v>
      </c>
      <c r="B603" t="str">
        <f t="shared" si="37"/>
        <v>34111 Olympia School District</v>
      </c>
      <c r="C603" t="str">
        <f t="shared" si="38"/>
        <v>34111</v>
      </c>
      <c r="D603">
        <v>34111</v>
      </c>
      <c r="E603" t="s">
        <v>205</v>
      </c>
      <c r="F603">
        <v>5259</v>
      </c>
      <c r="G603" t="s">
        <v>886</v>
      </c>
      <c r="H603" t="s">
        <v>13</v>
      </c>
      <c r="I603" t="s">
        <v>13</v>
      </c>
      <c r="J603" t="s">
        <v>13</v>
      </c>
      <c r="K603" t="s">
        <v>14</v>
      </c>
      <c r="L603" t="s">
        <v>13</v>
      </c>
      <c r="M603">
        <v>2.25</v>
      </c>
      <c r="N603" s="4">
        <f t="shared" si="39"/>
        <v>1.4387753144523382E-5</v>
      </c>
      <c r="O603" s="5">
        <f t="shared" si="36"/>
        <v>19.489999999999998</v>
      </c>
    </row>
    <row r="604" spans="1:15" x14ac:dyDescent="0.25">
      <c r="A604">
        <v>2018</v>
      </c>
      <c r="B604" t="str">
        <f t="shared" si="37"/>
        <v>34307 Rainier School District</v>
      </c>
      <c r="C604" t="str">
        <f t="shared" si="38"/>
        <v>34307</v>
      </c>
      <c r="D604">
        <v>34307</v>
      </c>
      <c r="E604" t="s">
        <v>401</v>
      </c>
      <c r="F604">
        <v>2468</v>
      </c>
      <c r="G604" t="s">
        <v>402</v>
      </c>
      <c r="H604" t="s">
        <v>14</v>
      </c>
      <c r="I604" t="s">
        <v>13</v>
      </c>
      <c r="J604" t="s">
        <v>13</v>
      </c>
      <c r="K604" t="s">
        <v>14</v>
      </c>
      <c r="L604" t="s">
        <v>13</v>
      </c>
      <c r="M604">
        <v>117.5</v>
      </c>
      <c r="N604" s="4">
        <f t="shared" si="39"/>
        <v>7.5136044199177658E-4</v>
      </c>
      <c r="O604" s="5">
        <f t="shared" si="36"/>
        <v>1017.75</v>
      </c>
    </row>
    <row r="605" spans="1:15" x14ac:dyDescent="0.25">
      <c r="A605">
        <v>2018</v>
      </c>
      <c r="B605" t="str">
        <f t="shared" si="37"/>
        <v>34401 Rochester School District</v>
      </c>
      <c r="C605" t="str">
        <f t="shared" si="38"/>
        <v>34401</v>
      </c>
      <c r="D605">
        <v>34401</v>
      </c>
      <c r="E605" t="s">
        <v>192</v>
      </c>
      <c r="F605">
        <v>4326</v>
      </c>
      <c r="G605" t="s">
        <v>788</v>
      </c>
      <c r="H605" t="s">
        <v>14</v>
      </c>
      <c r="I605" t="s">
        <v>13</v>
      </c>
      <c r="J605" t="s">
        <v>13</v>
      </c>
      <c r="K605" t="s">
        <v>14</v>
      </c>
      <c r="L605" t="s">
        <v>13</v>
      </c>
      <c r="M605">
        <v>32.75</v>
      </c>
      <c r="N605" s="4">
        <f t="shared" si="39"/>
        <v>2.0942174021472922E-4</v>
      </c>
      <c r="O605" s="5">
        <f t="shared" si="36"/>
        <v>283.67</v>
      </c>
    </row>
    <row r="606" spans="1:15" x14ac:dyDescent="0.25">
      <c r="A606">
        <v>2018</v>
      </c>
      <c r="B606" t="str">
        <f t="shared" si="37"/>
        <v>34401 Rochester School District</v>
      </c>
      <c r="C606" t="str">
        <f t="shared" si="38"/>
        <v>34401</v>
      </c>
      <c r="D606">
        <v>34401</v>
      </c>
      <c r="E606" t="s">
        <v>192</v>
      </c>
      <c r="F606">
        <v>1735</v>
      </c>
      <c r="G606" t="s">
        <v>193</v>
      </c>
      <c r="H606" t="s">
        <v>13</v>
      </c>
      <c r="I606" t="s">
        <v>13</v>
      </c>
      <c r="J606" t="s">
        <v>13</v>
      </c>
      <c r="K606" t="s">
        <v>14</v>
      </c>
      <c r="L606" t="s">
        <v>13</v>
      </c>
      <c r="M606">
        <v>3.5</v>
      </c>
      <c r="N606" s="4">
        <f t="shared" si="39"/>
        <v>2.2380949335925259E-5</v>
      </c>
      <c r="O606" s="5">
        <f t="shared" si="36"/>
        <v>30.32</v>
      </c>
    </row>
    <row r="607" spans="1:15" x14ac:dyDescent="0.25">
      <c r="A607">
        <v>2018</v>
      </c>
      <c r="B607" t="str">
        <f t="shared" si="37"/>
        <v>34402 Tenino School District</v>
      </c>
      <c r="C607" t="str">
        <f t="shared" si="38"/>
        <v>34402</v>
      </c>
      <c r="D607">
        <v>34402</v>
      </c>
      <c r="E607" t="s">
        <v>665</v>
      </c>
      <c r="F607">
        <v>3509</v>
      </c>
      <c r="G607" t="s">
        <v>666</v>
      </c>
      <c r="H607" t="s">
        <v>14</v>
      </c>
      <c r="I607" t="s">
        <v>13</v>
      </c>
      <c r="J607" t="s">
        <v>13</v>
      </c>
      <c r="K607" t="s">
        <v>14</v>
      </c>
      <c r="L607" t="s">
        <v>13</v>
      </c>
      <c r="M607">
        <v>140.5</v>
      </c>
      <c r="N607" s="4">
        <f t="shared" si="39"/>
        <v>8.9843525191357122E-4</v>
      </c>
      <c r="O607" s="5">
        <f t="shared" ref="O607:O670" si="40">ROUND(N607*$O$676,2)</f>
        <v>1216.97</v>
      </c>
    </row>
    <row r="608" spans="1:15" x14ac:dyDescent="0.25">
      <c r="A608">
        <v>2018</v>
      </c>
      <c r="B608" t="str">
        <f t="shared" si="37"/>
        <v>34801 Esd 113 Acting As A School District</v>
      </c>
      <c r="C608" t="str">
        <f t="shared" si="38"/>
        <v>34801</v>
      </c>
      <c r="D608">
        <v>34801</v>
      </c>
      <c r="E608" t="s">
        <v>906</v>
      </c>
      <c r="F608">
        <v>5305</v>
      </c>
      <c r="G608" t="s">
        <v>907</v>
      </c>
      <c r="H608" t="s">
        <v>14</v>
      </c>
      <c r="I608" t="s">
        <v>13</v>
      </c>
      <c r="J608" t="s">
        <v>13</v>
      </c>
      <c r="K608" t="s">
        <v>14</v>
      </c>
      <c r="L608" t="s">
        <v>13</v>
      </c>
      <c r="M608">
        <v>42</v>
      </c>
      <c r="N608" s="4">
        <f t="shared" si="39"/>
        <v>2.6857139203110311E-4</v>
      </c>
      <c r="O608" s="5">
        <f t="shared" si="40"/>
        <v>363.79</v>
      </c>
    </row>
    <row r="609" spans="1:15" x14ac:dyDescent="0.25">
      <c r="A609">
        <v>2018</v>
      </c>
      <c r="B609" t="str">
        <f t="shared" si="37"/>
        <v>34975 Wa State Center For Childhood Deafness And Hearing Loss</v>
      </c>
      <c r="C609" t="str">
        <f t="shared" si="38"/>
        <v>34975</v>
      </c>
      <c r="D609">
        <v>34975</v>
      </c>
      <c r="E609" t="s">
        <v>770</v>
      </c>
      <c r="F609">
        <v>4246</v>
      </c>
      <c r="G609" t="s">
        <v>771</v>
      </c>
      <c r="H609" t="s">
        <v>13</v>
      </c>
      <c r="I609" t="s">
        <v>13</v>
      </c>
      <c r="J609" t="s">
        <v>13</v>
      </c>
      <c r="K609" t="s">
        <v>14</v>
      </c>
      <c r="L609" t="s">
        <v>13</v>
      </c>
      <c r="M609">
        <v>1</v>
      </c>
      <c r="N609" s="4">
        <f t="shared" si="39"/>
        <v>6.3945569531215032E-6</v>
      </c>
      <c r="O609" s="5">
        <f t="shared" si="40"/>
        <v>8.66</v>
      </c>
    </row>
    <row r="610" spans="1:15" x14ac:dyDescent="0.25">
      <c r="A610">
        <v>2018</v>
      </c>
      <c r="B610" t="str">
        <f t="shared" si="37"/>
        <v>34979 Washington Military Department</v>
      </c>
      <c r="C610" t="str">
        <f t="shared" si="38"/>
        <v>34979</v>
      </c>
      <c r="D610">
        <v>34979</v>
      </c>
      <c r="E610" t="s">
        <v>904</v>
      </c>
      <c r="F610">
        <v>5302</v>
      </c>
      <c r="G610" t="s">
        <v>905</v>
      </c>
      <c r="H610" t="s">
        <v>13</v>
      </c>
      <c r="I610" t="s">
        <v>13</v>
      </c>
      <c r="J610" t="s">
        <v>13</v>
      </c>
      <c r="K610" t="s">
        <v>14</v>
      </c>
      <c r="L610" t="s">
        <v>13</v>
      </c>
      <c r="M610">
        <v>37.5</v>
      </c>
      <c r="N610" s="4">
        <f t="shared" si="39"/>
        <v>2.3979588574205636E-4</v>
      </c>
      <c r="O610" s="5">
        <f t="shared" si="40"/>
        <v>324.81</v>
      </c>
    </row>
    <row r="611" spans="1:15" x14ac:dyDescent="0.25">
      <c r="A611">
        <v>2018</v>
      </c>
      <c r="B611" t="str">
        <f t="shared" si="37"/>
        <v>35200 Wahkiakum School District</v>
      </c>
      <c r="C611" t="str">
        <f t="shared" si="38"/>
        <v>35200</v>
      </c>
      <c r="D611">
        <v>35200</v>
      </c>
      <c r="E611" t="s">
        <v>507</v>
      </c>
      <c r="F611">
        <v>3467</v>
      </c>
      <c r="G611" t="s">
        <v>653</v>
      </c>
      <c r="H611" t="s">
        <v>13</v>
      </c>
      <c r="I611" t="s">
        <v>13</v>
      </c>
      <c r="J611" t="s">
        <v>13</v>
      </c>
      <c r="K611" t="s">
        <v>14</v>
      </c>
      <c r="L611" t="s">
        <v>13</v>
      </c>
      <c r="M611">
        <v>76.5</v>
      </c>
      <c r="N611" s="4">
        <f t="shared" si="39"/>
        <v>4.8918360691379496E-4</v>
      </c>
      <c r="O611" s="5">
        <f t="shared" si="40"/>
        <v>662.62</v>
      </c>
    </row>
    <row r="612" spans="1:15" x14ac:dyDescent="0.25">
      <c r="A612">
        <v>2018</v>
      </c>
      <c r="B612" t="str">
        <f t="shared" si="37"/>
        <v>35200 Wahkiakum School District</v>
      </c>
      <c r="C612" t="str">
        <f t="shared" si="38"/>
        <v>35200</v>
      </c>
      <c r="D612">
        <v>35200</v>
      </c>
      <c r="E612" t="s">
        <v>507</v>
      </c>
      <c r="F612">
        <v>2893</v>
      </c>
      <c r="G612" t="s">
        <v>508</v>
      </c>
      <c r="H612" t="s">
        <v>13</v>
      </c>
      <c r="I612" t="s">
        <v>13</v>
      </c>
      <c r="J612" t="s">
        <v>13</v>
      </c>
      <c r="K612" t="s">
        <v>14</v>
      </c>
      <c r="L612" t="s">
        <v>13</v>
      </c>
      <c r="M612">
        <v>6.75</v>
      </c>
      <c r="N612" s="4">
        <f t="shared" si="39"/>
        <v>4.3163259433570147E-5</v>
      </c>
      <c r="O612" s="5">
        <f t="shared" si="40"/>
        <v>58.47</v>
      </c>
    </row>
    <row r="613" spans="1:15" x14ac:dyDescent="0.25">
      <c r="A613">
        <v>2018</v>
      </c>
      <c r="B613" t="str">
        <f t="shared" si="37"/>
        <v>36140 Walla Walla Public Schools</v>
      </c>
      <c r="C613" t="str">
        <f t="shared" si="38"/>
        <v>36140</v>
      </c>
      <c r="D613">
        <v>36140</v>
      </c>
      <c r="E613" t="s">
        <v>15</v>
      </c>
      <c r="F613">
        <v>3468</v>
      </c>
      <c r="G613" t="s">
        <v>654</v>
      </c>
      <c r="H613" t="s">
        <v>14</v>
      </c>
      <c r="I613" t="s">
        <v>13</v>
      </c>
      <c r="J613" t="s">
        <v>13</v>
      </c>
      <c r="K613" t="s">
        <v>14</v>
      </c>
      <c r="L613" t="s">
        <v>13</v>
      </c>
      <c r="M613">
        <v>843.25</v>
      </c>
      <c r="N613" s="4">
        <f t="shared" si="39"/>
        <v>5.3922101507197073E-3</v>
      </c>
      <c r="O613" s="5">
        <f t="shared" si="40"/>
        <v>7303.99</v>
      </c>
    </row>
    <row r="614" spans="1:15" x14ac:dyDescent="0.25">
      <c r="A614">
        <v>2018</v>
      </c>
      <c r="B614" t="str">
        <f t="shared" si="37"/>
        <v>36140 Walla Walla Public Schools</v>
      </c>
      <c r="C614" t="str">
        <f t="shared" si="38"/>
        <v>36140</v>
      </c>
      <c r="D614">
        <v>36140</v>
      </c>
      <c r="E614" t="s">
        <v>15</v>
      </c>
      <c r="F614">
        <v>5337</v>
      </c>
      <c r="G614" t="s">
        <v>16</v>
      </c>
      <c r="H614" t="s">
        <v>14</v>
      </c>
      <c r="I614" t="s">
        <v>13</v>
      </c>
      <c r="J614" t="s">
        <v>14</v>
      </c>
      <c r="K614" t="s">
        <v>14</v>
      </c>
      <c r="L614" t="s">
        <v>13</v>
      </c>
      <c r="M614">
        <v>32.75</v>
      </c>
      <c r="N614" s="4">
        <f t="shared" si="39"/>
        <v>2.0942174021472922E-4</v>
      </c>
      <c r="O614" s="5">
        <f t="shared" si="40"/>
        <v>283.67</v>
      </c>
    </row>
    <row r="615" spans="1:15" x14ac:dyDescent="0.25">
      <c r="A615">
        <v>2018</v>
      </c>
      <c r="B615" t="str">
        <f t="shared" si="37"/>
        <v>36140 Walla Walla Public Schools</v>
      </c>
      <c r="C615" t="str">
        <f t="shared" si="38"/>
        <v>36140</v>
      </c>
      <c r="D615">
        <v>36140</v>
      </c>
      <c r="E615" t="s">
        <v>15</v>
      </c>
      <c r="F615">
        <v>4071</v>
      </c>
      <c r="G615" t="s">
        <v>736</v>
      </c>
      <c r="H615" t="s">
        <v>13</v>
      </c>
      <c r="I615" t="s">
        <v>13</v>
      </c>
      <c r="J615" t="s">
        <v>13</v>
      </c>
      <c r="K615" t="s">
        <v>14</v>
      </c>
      <c r="L615" t="s">
        <v>13</v>
      </c>
      <c r="M615">
        <v>4.5</v>
      </c>
      <c r="N615" s="4">
        <f t="shared" si="39"/>
        <v>2.8775506289046763E-5</v>
      </c>
      <c r="O615" s="5">
        <f t="shared" si="40"/>
        <v>38.979999999999997</v>
      </c>
    </row>
    <row r="616" spans="1:15" x14ac:dyDescent="0.25">
      <c r="A616">
        <v>2018</v>
      </c>
      <c r="B616" t="str">
        <f t="shared" si="37"/>
        <v>36140 Walla Walla Public Schools</v>
      </c>
      <c r="C616" t="str">
        <f t="shared" si="38"/>
        <v>36140</v>
      </c>
      <c r="D616">
        <v>36140</v>
      </c>
      <c r="E616" t="s">
        <v>15</v>
      </c>
      <c r="F616">
        <v>2407</v>
      </c>
      <c r="G616" t="s">
        <v>378</v>
      </c>
      <c r="H616" t="s">
        <v>13</v>
      </c>
      <c r="I616" t="s">
        <v>13</v>
      </c>
      <c r="J616" t="s">
        <v>13</v>
      </c>
      <c r="K616" t="s">
        <v>14</v>
      </c>
      <c r="L616" t="s">
        <v>13</v>
      </c>
      <c r="M616">
        <v>3</v>
      </c>
      <c r="N616" s="4">
        <f t="shared" si="39"/>
        <v>1.9183670859364509E-5</v>
      </c>
      <c r="O616" s="5">
        <f t="shared" si="40"/>
        <v>25.99</v>
      </c>
    </row>
    <row r="617" spans="1:15" x14ac:dyDescent="0.25">
      <c r="A617">
        <v>2018</v>
      </c>
      <c r="B617" t="str">
        <f t="shared" si="37"/>
        <v>36250 College Place School District</v>
      </c>
      <c r="C617" t="str">
        <f t="shared" si="38"/>
        <v>36250</v>
      </c>
      <c r="D617">
        <v>36250</v>
      </c>
      <c r="E617" t="s">
        <v>36</v>
      </c>
      <c r="F617">
        <v>5362</v>
      </c>
      <c r="G617" t="s">
        <v>37</v>
      </c>
      <c r="H617" t="s">
        <v>14</v>
      </c>
      <c r="I617" t="s">
        <v>13</v>
      </c>
      <c r="J617" t="s">
        <v>13</v>
      </c>
      <c r="K617" t="s">
        <v>14</v>
      </c>
      <c r="L617" t="s">
        <v>13</v>
      </c>
      <c r="M617">
        <v>178.75</v>
      </c>
      <c r="N617" s="4">
        <f t="shared" si="39"/>
        <v>1.1430270553704686E-3</v>
      </c>
      <c r="O617" s="5">
        <f t="shared" si="40"/>
        <v>1548.28</v>
      </c>
    </row>
    <row r="618" spans="1:15" x14ac:dyDescent="0.25">
      <c r="A618">
        <v>2018</v>
      </c>
      <c r="B618" t="str">
        <f t="shared" si="37"/>
        <v>36300 Touchet School District</v>
      </c>
      <c r="C618" t="str">
        <f t="shared" si="38"/>
        <v>36300</v>
      </c>
      <c r="D618">
        <v>36300</v>
      </c>
      <c r="E618" t="s">
        <v>303</v>
      </c>
      <c r="F618">
        <v>2160</v>
      </c>
      <c r="G618" t="s">
        <v>304</v>
      </c>
      <c r="H618" t="s">
        <v>13</v>
      </c>
      <c r="I618" t="s">
        <v>13</v>
      </c>
      <c r="J618" t="s">
        <v>13</v>
      </c>
      <c r="K618" t="s">
        <v>14</v>
      </c>
      <c r="L618" t="s">
        <v>13</v>
      </c>
      <c r="M618">
        <v>39.5</v>
      </c>
      <c r="N618" s="4">
        <f t="shared" si="39"/>
        <v>2.5258499964829939E-4</v>
      </c>
      <c r="O618" s="5">
        <f t="shared" si="40"/>
        <v>342.14</v>
      </c>
    </row>
    <row r="619" spans="1:15" x14ac:dyDescent="0.25">
      <c r="A619">
        <v>2018</v>
      </c>
      <c r="B619" t="str">
        <f t="shared" si="37"/>
        <v>36400 Columbia (Walla Walla) School District</v>
      </c>
      <c r="C619" t="str">
        <f t="shared" si="38"/>
        <v>36400</v>
      </c>
      <c r="D619">
        <v>36400</v>
      </c>
      <c r="E619" t="s">
        <v>741</v>
      </c>
      <c r="F619">
        <v>4049</v>
      </c>
      <c r="G619" t="s">
        <v>348</v>
      </c>
      <c r="H619" t="s">
        <v>13</v>
      </c>
      <c r="I619" t="s">
        <v>13</v>
      </c>
      <c r="J619" t="s">
        <v>13</v>
      </c>
      <c r="K619" t="s">
        <v>14</v>
      </c>
      <c r="L619" t="s">
        <v>13</v>
      </c>
      <c r="M619">
        <v>103.25</v>
      </c>
      <c r="N619" s="4">
        <f t="shared" si="39"/>
        <v>6.6023800540979517E-4</v>
      </c>
      <c r="O619" s="5">
        <f t="shared" si="40"/>
        <v>894.32</v>
      </c>
    </row>
    <row r="620" spans="1:15" x14ac:dyDescent="0.25">
      <c r="A620">
        <v>2018</v>
      </c>
      <c r="B620" t="str">
        <f t="shared" si="37"/>
        <v>36401 Waitsburg School District</v>
      </c>
      <c r="C620" t="str">
        <f t="shared" si="38"/>
        <v>36401</v>
      </c>
      <c r="D620">
        <v>36401</v>
      </c>
      <c r="E620" t="s">
        <v>362</v>
      </c>
      <c r="F620">
        <v>2386</v>
      </c>
      <c r="G620" t="s">
        <v>363</v>
      </c>
      <c r="H620" t="s">
        <v>13</v>
      </c>
      <c r="I620" t="s">
        <v>13</v>
      </c>
      <c r="J620" t="s">
        <v>13</v>
      </c>
      <c r="K620" t="s">
        <v>14</v>
      </c>
      <c r="L620" t="s">
        <v>13</v>
      </c>
      <c r="M620">
        <v>19.5</v>
      </c>
      <c r="N620" s="4">
        <f t="shared" si="39"/>
        <v>1.246938605858693E-4</v>
      </c>
      <c r="O620" s="5">
        <f t="shared" si="40"/>
        <v>168.9</v>
      </c>
    </row>
    <row r="621" spans="1:15" x14ac:dyDescent="0.25">
      <c r="A621">
        <v>2018</v>
      </c>
      <c r="B621" t="str">
        <f t="shared" si="37"/>
        <v>36402 Prescott School District</v>
      </c>
      <c r="C621" t="str">
        <f t="shared" si="38"/>
        <v>36402</v>
      </c>
      <c r="D621">
        <v>36402</v>
      </c>
      <c r="E621" t="s">
        <v>680</v>
      </c>
      <c r="F621">
        <v>3575</v>
      </c>
      <c r="G621" t="s">
        <v>681</v>
      </c>
      <c r="H621" t="s">
        <v>13</v>
      </c>
      <c r="I621" t="s">
        <v>13</v>
      </c>
      <c r="J621" t="s">
        <v>13</v>
      </c>
      <c r="K621" t="s">
        <v>14</v>
      </c>
      <c r="L621" t="s">
        <v>13</v>
      </c>
      <c r="M621">
        <v>1.25</v>
      </c>
      <c r="N621" s="4">
        <f t="shared" si="39"/>
        <v>7.9931961914018793E-6</v>
      </c>
      <c r="O621" s="5">
        <f t="shared" si="40"/>
        <v>10.83</v>
      </c>
    </row>
    <row r="622" spans="1:15" x14ac:dyDescent="0.25">
      <c r="A622">
        <v>2018</v>
      </c>
      <c r="B622" t="str">
        <f t="shared" si="37"/>
        <v>37501 Bellingham School District</v>
      </c>
      <c r="C622" t="str">
        <f t="shared" si="38"/>
        <v>37501</v>
      </c>
      <c r="D622">
        <v>37501</v>
      </c>
      <c r="E622" t="s">
        <v>19</v>
      </c>
      <c r="F622">
        <v>4515</v>
      </c>
      <c r="G622" t="s">
        <v>813</v>
      </c>
      <c r="H622" t="s">
        <v>14</v>
      </c>
      <c r="I622" t="s">
        <v>13</v>
      </c>
      <c r="J622" t="s">
        <v>13</v>
      </c>
      <c r="K622" t="s">
        <v>14</v>
      </c>
      <c r="L622" t="s">
        <v>13</v>
      </c>
      <c r="M622">
        <v>818.5</v>
      </c>
      <c r="N622" s="4">
        <f t="shared" si="39"/>
        <v>5.2339448661299498E-3</v>
      </c>
      <c r="O622" s="5">
        <f t="shared" si="40"/>
        <v>7089.61</v>
      </c>
    </row>
    <row r="623" spans="1:15" x14ac:dyDescent="0.25">
      <c r="A623">
        <v>2018</v>
      </c>
      <c r="B623" t="str">
        <f t="shared" si="37"/>
        <v>37501 Bellingham School District</v>
      </c>
      <c r="C623" t="str">
        <f t="shared" si="38"/>
        <v>37501</v>
      </c>
      <c r="D623">
        <v>37501</v>
      </c>
      <c r="E623" t="s">
        <v>19</v>
      </c>
      <c r="F623">
        <v>3576</v>
      </c>
      <c r="G623" t="s">
        <v>682</v>
      </c>
      <c r="H623" t="s">
        <v>14</v>
      </c>
      <c r="I623" t="s">
        <v>13</v>
      </c>
      <c r="J623" t="s">
        <v>14</v>
      </c>
      <c r="K623" t="s">
        <v>14</v>
      </c>
      <c r="L623" t="s">
        <v>13</v>
      </c>
      <c r="M623">
        <v>698.25</v>
      </c>
      <c r="N623" s="4">
        <f t="shared" si="39"/>
        <v>4.464999392517089E-3</v>
      </c>
      <c r="O623" s="5">
        <f t="shared" si="40"/>
        <v>6048.04</v>
      </c>
    </row>
    <row r="624" spans="1:15" x14ac:dyDescent="0.25">
      <c r="A624">
        <v>2018</v>
      </c>
      <c r="B624" t="str">
        <f t="shared" si="37"/>
        <v>37501 Bellingham School District</v>
      </c>
      <c r="C624" t="str">
        <f t="shared" si="38"/>
        <v>37501</v>
      </c>
      <c r="D624">
        <v>37501</v>
      </c>
      <c r="E624" t="s">
        <v>19</v>
      </c>
      <c r="F624">
        <v>2553</v>
      </c>
      <c r="G624" t="s">
        <v>431</v>
      </c>
      <c r="H624" t="s">
        <v>14</v>
      </c>
      <c r="I624" t="s">
        <v>13</v>
      </c>
      <c r="J624" t="s">
        <v>14</v>
      </c>
      <c r="K624" t="s">
        <v>14</v>
      </c>
      <c r="L624" t="s">
        <v>13</v>
      </c>
      <c r="M624">
        <v>590</v>
      </c>
      <c r="N624" s="4">
        <f t="shared" si="39"/>
        <v>3.772788602341687E-3</v>
      </c>
      <c r="O624" s="5">
        <f t="shared" si="40"/>
        <v>5110.41</v>
      </c>
    </row>
    <row r="625" spans="1:15" x14ac:dyDescent="0.25">
      <c r="A625">
        <v>2018</v>
      </c>
      <c r="B625" t="str">
        <f t="shared" si="37"/>
        <v>37501 Bellingham School District</v>
      </c>
      <c r="C625" t="str">
        <f t="shared" si="38"/>
        <v>37501</v>
      </c>
      <c r="D625">
        <v>37501</v>
      </c>
      <c r="E625" t="s">
        <v>19</v>
      </c>
      <c r="F625">
        <v>1647</v>
      </c>
      <c r="G625" t="s">
        <v>166</v>
      </c>
      <c r="H625" t="s">
        <v>14</v>
      </c>
      <c r="I625" t="s">
        <v>13</v>
      </c>
      <c r="J625" t="s">
        <v>14</v>
      </c>
      <c r="K625" t="s">
        <v>14</v>
      </c>
      <c r="L625" t="s">
        <v>13</v>
      </c>
      <c r="M625">
        <v>74.75</v>
      </c>
      <c r="N625" s="4">
        <f t="shared" si="39"/>
        <v>4.7799313224583236E-4</v>
      </c>
      <c r="O625" s="5">
        <f t="shared" si="40"/>
        <v>647.46</v>
      </c>
    </row>
    <row r="626" spans="1:15" x14ac:dyDescent="0.25">
      <c r="A626">
        <v>2018</v>
      </c>
      <c r="B626" t="str">
        <f t="shared" si="37"/>
        <v>37501 Bellingham School District</v>
      </c>
      <c r="C626" t="str">
        <f t="shared" si="38"/>
        <v>37501</v>
      </c>
      <c r="D626">
        <v>37501</v>
      </c>
      <c r="E626" t="s">
        <v>19</v>
      </c>
      <c r="F626">
        <v>1799</v>
      </c>
      <c r="G626" t="s">
        <v>220</v>
      </c>
      <c r="H626" t="s">
        <v>13</v>
      </c>
      <c r="I626" t="s">
        <v>13</v>
      </c>
      <c r="J626" t="s">
        <v>13</v>
      </c>
      <c r="K626" t="s">
        <v>14</v>
      </c>
      <c r="L626" t="s">
        <v>13</v>
      </c>
      <c r="M626">
        <v>7.25</v>
      </c>
      <c r="N626" s="4">
        <f t="shared" si="39"/>
        <v>4.6360537910130897E-5</v>
      </c>
      <c r="O626" s="5">
        <f t="shared" si="40"/>
        <v>62.8</v>
      </c>
    </row>
    <row r="627" spans="1:15" x14ac:dyDescent="0.25">
      <c r="A627">
        <v>2018</v>
      </c>
      <c r="B627" t="str">
        <f t="shared" si="37"/>
        <v>37501 Bellingham School District</v>
      </c>
      <c r="C627" t="str">
        <f t="shared" si="38"/>
        <v>37501</v>
      </c>
      <c r="D627">
        <v>37501</v>
      </c>
      <c r="E627" t="s">
        <v>19</v>
      </c>
      <c r="F627">
        <v>5340</v>
      </c>
      <c r="G627" t="s">
        <v>20</v>
      </c>
      <c r="H627" t="s">
        <v>13</v>
      </c>
      <c r="I627" t="s">
        <v>13</v>
      </c>
      <c r="J627" t="s">
        <v>13</v>
      </c>
      <c r="K627" t="s">
        <v>14</v>
      </c>
      <c r="L627" t="s">
        <v>13</v>
      </c>
      <c r="M627">
        <v>4.75</v>
      </c>
      <c r="N627" s="4">
        <f t="shared" si="39"/>
        <v>3.0374145527327138E-5</v>
      </c>
      <c r="O627" s="5">
        <f t="shared" si="40"/>
        <v>41.14</v>
      </c>
    </row>
    <row r="628" spans="1:15" x14ac:dyDescent="0.25">
      <c r="A628">
        <v>2018</v>
      </c>
      <c r="B628" t="str">
        <f t="shared" si="37"/>
        <v>37502 Ferndale School District</v>
      </c>
      <c r="C628" t="str">
        <f t="shared" si="38"/>
        <v>37502</v>
      </c>
      <c r="D628">
        <v>37502</v>
      </c>
      <c r="E628" t="s">
        <v>412</v>
      </c>
      <c r="F628">
        <v>2488</v>
      </c>
      <c r="G628" t="s">
        <v>413</v>
      </c>
      <c r="H628" t="s">
        <v>14</v>
      </c>
      <c r="I628" t="s">
        <v>13</v>
      </c>
      <c r="J628" t="s">
        <v>13</v>
      </c>
      <c r="K628" t="s">
        <v>14</v>
      </c>
      <c r="L628" t="s">
        <v>13</v>
      </c>
      <c r="M628">
        <v>410.5</v>
      </c>
      <c r="N628" s="4">
        <f t="shared" si="39"/>
        <v>2.624965629256377E-3</v>
      </c>
      <c r="O628" s="5">
        <f t="shared" si="40"/>
        <v>3555.63</v>
      </c>
    </row>
    <row r="629" spans="1:15" x14ac:dyDescent="0.25">
      <c r="A629">
        <v>2018</v>
      </c>
      <c r="B629" t="str">
        <f t="shared" si="37"/>
        <v>37502 Ferndale School District</v>
      </c>
      <c r="C629" t="str">
        <f t="shared" si="38"/>
        <v>37502</v>
      </c>
      <c r="D629">
        <v>37502</v>
      </c>
      <c r="E629" t="s">
        <v>412</v>
      </c>
      <c r="F629">
        <v>5245</v>
      </c>
      <c r="G629" t="s">
        <v>881</v>
      </c>
      <c r="H629" t="s">
        <v>13</v>
      </c>
      <c r="I629" t="s">
        <v>13</v>
      </c>
      <c r="J629" t="s">
        <v>13</v>
      </c>
      <c r="K629" t="s">
        <v>14</v>
      </c>
      <c r="L629" t="s">
        <v>13</v>
      </c>
      <c r="M629">
        <v>3</v>
      </c>
      <c r="N629" s="4">
        <f t="shared" si="39"/>
        <v>1.9183670859364509E-5</v>
      </c>
      <c r="O629" s="5">
        <f t="shared" si="40"/>
        <v>25.99</v>
      </c>
    </row>
    <row r="630" spans="1:15" x14ac:dyDescent="0.25">
      <c r="A630">
        <v>2018</v>
      </c>
      <c r="B630" t="str">
        <f t="shared" si="37"/>
        <v>37503 Blaine School District</v>
      </c>
      <c r="C630" t="str">
        <f t="shared" si="38"/>
        <v>37503</v>
      </c>
      <c r="D630">
        <v>37503</v>
      </c>
      <c r="E630" t="s">
        <v>565</v>
      </c>
      <c r="F630">
        <v>3136</v>
      </c>
      <c r="G630" t="s">
        <v>566</v>
      </c>
      <c r="H630" t="s">
        <v>14</v>
      </c>
      <c r="I630" t="s">
        <v>13</v>
      </c>
      <c r="J630" t="s">
        <v>14</v>
      </c>
      <c r="K630" t="s">
        <v>14</v>
      </c>
      <c r="L630" t="s">
        <v>13</v>
      </c>
      <c r="M630">
        <v>217</v>
      </c>
      <c r="N630" s="4">
        <f t="shared" si="39"/>
        <v>1.3876188588273662E-3</v>
      </c>
      <c r="O630" s="5">
        <f t="shared" si="40"/>
        <v>1879.59</v>
      </c>
    </row>
    <row r="631" spans="1:15" x14ac:dyDescent="0.25">
      <c r="A631">
        <v>2018</v>
      </c>
      <c r="B631" t="str">
        <f t="shared" si="37"/>
        <v>37504 Lynden School District</v>
      </c>
      <c r="C631" t="str">
        <f t="shared" si="38"/>
        <v>37504</v>
      </c>
      <c r="D631">
        <v>37504</v>
      </c>
      <c r="E631" t="s">
        <v>281</v>
      </c>
      <c r="F631">
        <v>4201</v>
      </c>
      <c r="G631" t="s">
        <v>763</v>
      </c>
      <c r="H631" t="s">
        <v>14</v>
      </c>
      <c r="I631" t="s">
        <v>13</v>
      </c>
      <c r="J631" t="s">
        <v>14</v>
      </c>
      <c r="K631" t="s">
        <v>14</v>
      </c>
      <c r="L631" t="s">
        <v>13</v>
      </c>
      <c r="M631">
        <v>418</v>
      </c>
      <c r="N631" s="4">
        <f t="shared" si="39"/>
        <v>2.6729248064047881E-3</v>
      </c>
      <c r="O631" s="5">
        <f t="shared" si="40"/>
        <v>3620.59</v>
      </c>
    </row>
    <row r="632" spans="1:15" x14ac:dyDescent="0.25">
      <c r="A632">
        <v>2018</v>
      </c>
      <c r="B632" t="str">
        <f t="shared" si="37"/>
        <v>37504 Lynden School District</v>
      </c>
      <c r="C632" t="str">
        <f t="shared" si="38"/>
        <v>37504</v>
      </c>
      <c r="D632">
        <v>37504</v>
      </c>
      <c r="E632" t="s">
        <v>281</v>
      </c>
      <c r="F632">
        <v>1983</v>
      </c>
      <c r="G632" t="s">
        <v>282</v>
      </c>
      <c r="H632" t="s">
        <v>13</v>
      </c>
      <c r="I632" t="s">
        <v>13</v>
      </c>
      <c r="J632" t="s">
        <v>13</v>
      </c>
      <c r="K632" t="s">
        <v>14</v>
      </c>
      <c r="L632" t="s">
        <v>13</v>
      </c>
      <c r="M632">
        <v>1</v>
      </c>
      <c r="N632" s="4">
        <f t="shared" si="39"/>
        <v>6.3945569531215032E-6</v>
      </c>
      <c r="O632" s="5">
        <f t="shared" si="40"/>
        <v>8.66</v>
      </c>
    </row>
    <row r="633" spans="1:15" x14ac:dyDescent="0.25">
      <c r="A633">
        <v>2018</v>
      </c>
      <c r="B633" t="str">
        <f t="shared" si="37"/>
        <v>37505 Meridian School District</v>
      </c>
      <c r="C633" t="str">
        <f t="shared" si="38"/>
        <v>37505</v>
      </c>
      <c r="D633">
        <v>37505</v>
      </c>
      <c r="E633" t="s">
        <v>80</v>
      </c>
      <c r="F633">
        <v>2554</v>
      </c>
      <c r="G633" t="s">
        <v>432</v>
      </c>
      <c r="H633" t="s">
        <v>14</v>
      </c>
      <c r="I633" t="s">
        <v>13</v>
      </c>
      <c r="J633" t="s">
        <v>14</v>
      </c>
      <c r="K633" t="s">
        <v>14</v>
      </c>
      <c r="L633" t="s">
        <v>13</v>
      </c>
      <c r="M633">
        <v>87.5</v>
      </c>
      <c r="N633" s="4">
        <f t="shared" si="39"/>
        <v>5.5952373339813153E-4</v>
      </c>
      <c r="O633" s="5">
        <f t="shared" si="40"/>
        <v>757.9</v>
      </c>
    </row>
    <row r="634" spans="1:15" x14ac:dyDescent="0.25">
      <c r="A634">
        <v>2018</v>
      </c>
      <c r="B634" t="str">
        <f t="shared" si="37"/>
        <v>37505 Meridian School District</v>
      </c>
      <c r="C634" t="str">
        <f t="shared" si="38"/>
        <v>37505</v>
      </c>
      <c r="D634">
        <v>37505</v>
      </c>
      <c r="E634" t="s">
        <v>80</v>
      </c>
      <c r="F634">
        <v>5448</v>
      </c>
      <c r="G634" t="s">
        <v>81</v>
      </c>
      <c r="H634" t="s">
        <v>13</v>
      </c>
      <c r="I634" t="s">
        <v>13</v>
      </c>
      <c r="J634" t="s">
        <v>13</v>
      </c>
      <c r="K634" t="s">
        <v>14</v>
      </c>
      <c r="L634" t="s">
        <v>13</v>
      </c>
      <c r="M634">
        <v>1.25</v>
      </c>
      <c r="N634" s="4">
        <f t="shared" si="39"/>
        <v>7.9931961914018793E-6</v>
      </c>
      <c r="O634" s="5">
        <f t="shared" si="40"/>
        <v>10.83</v>
      </c>
    </row>
    <row r="635" spans="1:15" x14ac:dyDescent="0.25">
      <c r="A635">
        <v>2018</v>
      </c>
      <c r="B635" t="str">
        <f t="shared" si="37"/>
        <v>37506 Nooksack Valley School District</v>
      </c>
      <c r="C635" t="str">
        <f t="shared" si="38"/>
        <v>37506</v>
      </c>
      <c r="D635">
        <v>37506</v>
      </c>
      <c r="E635" t="s">
        <v>397</v>
      </c>
      <c r="F635">
        <v>2459</v>
      </c>
      <c r="G635" t="s">
        <v>398</v>
      </c>
      <c r="H635" t="s">
        <v>13</v>
      </c>
      <c r="I635" t="s">
        <v>13</v>
      </c>
      <c r="J635" t="s">
        <v>14</v>
      </c>
      <c r="K635" t="s">
        <v>14</v>
      </c>
      <c r="L635" t="s">
        <v>13</v>
      </c>
      <c r="M635">
        <v>237.75</v>
      </c>
      <c r="N635" s="4">
        <f t="shared" si="39"/>
        <v>1.5203059156046373E-3</v>
      </c>
      <c r="O635" s="5">
        <f t="shared" si="40"/>
        <v>2059.3200000000002</v>
      </c>
    </row>
    <row r="636" spans="1:15" x14ac:dyDescent="0.25">
      <c r="A636">
        <v>2018</v>
      </c>
      <c r="B636" t="str">
        <f t="shared" si="37"/>
        <v>37507 Mount Baker School District</v>
      </c>
      <c r="C636" t="str">
        <f t="shared" si="38"/>
        <v>37507</v>
      </c>
      <c r="D636">
        <v>37507</v>
      </c>
      <c r="E636" t="s">
        <v>351</v>
      </c>
      <c r="F636">
        <v>2343</v>
      </c>
      <c r="G636" t="s">
        <v>352</v>
      </c>
      <c r="H636" t="s">
        <v>13</v>
      </c>
      <c r="I636" t="s">
        <v>13</v>
      </c>
      <c r="J636" t="s">
        <v>14</v>
      </c>
      <c r="K636" t="s">
        <v>14</v>
      </c>
      <c r="L636" t="s">
        <v>13</v>
      </c>
      <c r="M636">
        <v>60</v>
      </c>
      <c r="N636" s="4">
        <f t="shared" si="39"/>
        <v>3.836734171872902E-4</v>
      </c>
      <c r="O636" s="5">
        <f t="shared" si="40"/>
        <v>519.70000000000005</v>
      </c>
    </row>
    <row r="637" spans="1:15" x14ac:dyDescent="0.25">
      <c r="A637">
        <v>2018</v>
      </c>
      <c r="B637" t="str">
        <f t="shared" si="37"/>
        <v>38267 Pullman School District</v>
      </c>
      <c r="C637" t="str">
        <f t="shared" si="38"/>
        <v>38267</v>
      </c>
      <c r="D637">
        <v>38267</v>
      </c>
      <c r="E637" t="s">
        <v>415</v>
      </c>
      <c r="F637">
        <v>2499</v>
      </c>
      <c r="G637" t="s">
        <v>416</v>
      </c>
      <c r="H637" t="s">
        <v>14</v>
      </c>
      <c r="I637" t="s">
        <v>13</v>
      </c>
      <c r="J637" t="s">
        <v>14</v>
      </c>
      <c r="K637" t="s">
        <v>14</v>
      </c>
      <c r="L637" t="s">
        <v>13</v>
      </c>
      <c r="M637">
        <v>349.75</v>
      </c>
      <c r="N637" s="4">
        <f t="shared" si="39"/>
        <v>2.2364962943542455E-3</v>
      </c>
      <c r="O637" s="5">
        <f t="shared" si="40"/>
        <v>3029.43</v>
      </c>
    </row>
    <row r="638" spans="1:15" x14ac:dyDescent="0.25">
      <c r="A638">
        <v>2018</v>
      </c>
      <c r="B638" t="str">
        <f t="shared" si="37"/>
        <v>38300 Colfax School District</v>
      </c>
      <c r="C638" t="str">
        <f t="shared" si="38"/>
        <v>38300</v>
      </c>
      <c r="D638">
        <v>38300</v>
      </c>
      <c r="E638" t="s">
        <v>635</v>
      </c>
      <c r="F638">
        <v>3366</v>
      </c>
      <c r="G638" t="s">
        <v>636</v>
      </c>
      <c r="H638" t="s">
        <v>13</v>
      </c>
      <c r="I638" t="s">
        <v>13</v>
      </c>
      <c r="J638" t="s">
        <v>13</v>
      </c>
      <c r="K638" t="s">
        <v>14</v>
      </c>
      <c r="L638" t="s">
        <v>13</v>
      </c>
      <c r="M638">
        <v>100.75</v>
      </c>
      <c r="N638" s="4">
        <f t="shared" si="39"/>
        <v>6.4425161302699146E-4</v>
      </c>
      <c r="O638" s="5">
        <f t="shared" si="40"/>
        <v>872.67</v>
      </c>
    </row>
    <row r="639" spans="1:15" x14ac:dyDescent="0.25">
      <c r="A639">
        <v>2018</v>
      </c>
      <c r="B639" t="str">
        <f t="shared" si="37"/>
        <v>38301 Palouse School District</v>
      </c>
      <c r="C639" t="str">
        <f t="shared" si="38"/>
        <v>38301</v>
      </c>
      <c r="D639">
        <v>38301</v>
      </c>
      <c r="E639" t="s">
        <v>458</v>
      </c>
      <c r="F639">
        <v>2634</v>
      </c>
      <c r="G639" t="s">
        <v>459</v>
      </c>
      <c r="H639" t="s">
        <v>13</v>
      </c>
      <c r="I639" t="s">
        <v>13</v>
      </c>
      <c r="J639" t="s">
        <v>13</v>
      </c>
      <c r="K639" t="s">
        <v>14</v>
      </c>
      <c r="L639" t="s">
        <v>13</v>
      </c>
      <c r="M639">
        <v>42.5</v>
      </c>
      <c r="N639" s="4">
        <f t="shared" si="39"/>
        <v>2.7176867050766385E-4</v>
      </c>
      <c r="O639" s="5">
        <f t="shared" si="40"/>
        <v>368.12</v>
      </c>
    </row>
    <row r="640" spans="1:15" x14ac:dyDescent="0.25">
      <c r="A640">
        <v>2018</v>
      </c>
      <c r="B640" t="str">
        <f t="shared" si="37"/>
        <v>38302 Garfield School District</v>
      </c>
      <c r="C640" t="str">
        <f t="shared" si="38"/>
        <v>38302</v>
      </c>
      <c r="D640">
        <v>38302</v>
      </c>
      <c r="E640" t="s">
        <v>270</v>
      </c>
      <c r="F640">
        <v>1962</v>
      </c>
      <c r="G640" t="s">
        <v>271</v>
      </c>
      <c r="H640" t="s">
        <v>13</v>
      </c>
      <c r="I640" t="s">
        <v>13</v>
      </c>
      <c r="J640" t="s">
        <v>13</v>
      </c>
      <c r="K640" t="s">
        <v>14</v>
      </c>
      <c r="L640" t="s">
        <v>13</v>
      </c>
      <c r="M640">
        <v>27</v>
      </c>
      <c r="N640" s="4">
        <f t="shared" si="39"/>
        <v>1.7265303773428059E-4</v>
      </c>
      <c r="O640" s="5">
        <f t="shared" si="40"/>
        <v>233.87</v>
      </c>
    </row>
    <row r="641" spans="1:15" x14ac:dyDescent="0.25">
      <c r="A641">
        <v>2018</v>
      </c>
      <c r="B641" t="str">
        <f t="shared" si="37"/>
        <v>38306 Colton School District</v>
      </c>
      <c r="C641" t="str">
        <f t="shared" si="38"/>
        <v>38306</v>
      </c>
      <c r="D641">
        <v>38306</v>
      </c>
      <c r="E641" t="s">
        <v>441</v>
      </c>
      <c r="F641">
        <v>2588</v>
      </c>
      <c r="G641" t="s">
        <v>442</v>
      </c>
      <c r="H641" t="s">
        <v>13</v>
      </c>
      <c r="I641" t="s">
        <v>13</v>
      </c>
      <c r="J641" t="s">
        <v>13</v>
      </c>
      <c r="K641" t="s">
        <v>14</v>
      </c>
      <c r="L641" t="s">
        <v>13</v>
      </c>
      <c r="M641">
        <v>27.25</v>
      </c>
      <c r="N641" s="4">
        <f t="shared" si="39"/>
        <v>1.7425167697256096E-4</v>
      </c>
      <c r="O641" s="5">
        <f t="shared" si="40"/>
        <v>236.03</v>
      </c>
    </row>
    <row r="642" spans="1:15" x14ac:dyDescent="0.25">
      <c r="A642">
        <v>2018</v>
      </c>
      <c r="B642" t="str">
        <f t="shared" ref="B642:B674" si="41">PROPER(CONCATENATE(C642," ",E642))</f>
        <v>38320 Rosalia School District</v>
      </c>
      <c r="C642" t="str">
        <f t="shared" ref="C642:C674" si="42">TEXT(D642,"0####")</f>
        <v>38320</v>
      </c>
      <c r="D642">
        <v>38320</v>
      </c>
      <c r="E642" t="s">
        <v>587</v>
      </c>
      <c r="F642">
        <v>3204</v>
      </c>
      <c r="G642" t="s">
        <v>588</v>
      </c>
      <c r="H642" t="s">
        <v>13</v>
      </c>
      <c r="I642" t="s">
        <v>13</v>
      </c>
      <c r="J642" t="s">
        <v>13</v>
      </c>
      <c r="K642" t="s">
        <v>14</v>
      </c>
      <c r="L642" t="s">
        <v>13</v>
      </c>
      <c r="M642">
        <v>3</v>
      </c>
      <c r="N642" s="4">
        <f t="shared" ref="N642:N674" si="43">M642/$M$676</f>
        <v>1.9183670859364509E-5</v>
      </c>
      <c r="O642" s="5">
        <f t="shared" si="40"/>
        <v>25.99</v>
      </c>
    </row>
    <row r="643" spans="1:15" x14ac:dyDescent="0.25">
      <c r="A643">
        <v>2018</v>
      </c>
      <c r="B643" t="str">
        <f t="shared" si="41"/>
        <v>38322 St. John School District</v>
      </c>
      <c r="C643" t="str">
        <f t="shared" si="42"/>
        <v>38322</v>
      </c>
      <c r="D643">
        <v>38322</v>
      </c>
      <c r="E643" t="s">
        <v>545</v>
      </c>
      <c r="F643">
        <v>3068</v>
      </c>
      <c r="G643" t="s">
        <v>546</v>
      </c>
      <c r="H643" t="s">
        <v>13</v>
      </c>
      <c r="I643" t="s">
        <v>13</v>
      </c>
      <c r="J643" t="s">
        <v>13</v>
      </c>
      <c r="K643" t="s">
        <v>14</v>
      </c>
      <c r="L643" t="s">
        <v>13</v>
      </c>
      <c r="M643">
        <v>2.25</v>
      </c>
      <c r="N643" s="4">
        <f t="shared" si="43"/>
        <v>1.4387753144523382E-5</v>
      </c>
      <c r="O643" s="5">
        <f t="shared" si="40"/>
        <v>19.489999999999998</v>
      </c>
    </row>
    <row r="644" spans="1:15" x14ac:dyDescent="0.25">
      <c r="A644">
        <v>2018</v>
      </c>
      <c r="B644" t="str">
        <f t="shared" si="41"/>
        <v>38324 Oakesdale School District</v>
      </c>
      <c r="C644" t="str">
        <f t="shared" si="42"/>
        <v>38324</v>
      </c>
      <c r="D644">
        <v>38324</v>
      </c>
      <c r="E644" t="s">
        <v>389</v>
      </c>
      <c r="F644">
        <v>2432</v>
      </c>
      <c r="G644" t="s">
        <v>390</v>
      </c>
      <c r="H644" t="s">
        <v>14</v>
      </c>
      <c r="I644" t="s">
        <v>13</v>
      </c>
      <c r="J644" t="s">
        <v>13</v>
      </c>
      <c r="K644" t="s">
        <v>14</v>
      </c>
      <c r="L644" t="s">
        <v>13</v>
      </c>
      <c r="M644">
        <v>4.25</v>
      </c>
      <c r="N644" s="4">
        <f t="shared" si="43"/>
        <v>2.7176867050766388E-5</v>
      </c>
      <c r="O644" s="5">
        <f t="shared" si="40"/>
        <v>36.81</v>
      </c>
    </row>
    <row r="645" spans="1:15" x14ac:dyDescent="0.25">
      <c r="A645">
        <v>2018</v>
      </c>
      <c r="B645" t="str">
        <f t="shared" si="41"/>
        <v>39003 Naches Valley School District</v>
      </c>
      <c r="C645" t="str">
        <f t="shared" si="42"/>
        <v>39003</v>
      </c>
      <c r="D645">
        <v>39003</v>
      </c>
      <c r="E645" t="s">
        <v>443</v>
      </c>
      <c r="F645">
        <v>2591</v>
      </c>
      <c r="G645" t="s">
        <v>444</v>
      </c>
      <c r="H645" t="s">
        <v>14</v>
      </c>
      <c r="I645" t="s">
        <v>13</v>
      </c>
      <c r="J645" t="s">
        <v>13</v>
      </c>
      <c r="K645" t="s">
        <v>14</v>
      </c>
      <c r="L645" t="s">
        <v>13</v>
      </c>
      <c r="M645">
        <v>68</v>
      </c>
      <c r="N645" s="4">
        <f t="shared" si="43"/>
        <v>4.3482987281226221E-4</v>
      </c>
      <c r="O645" s="5">
        <f t="shared" si="40"/>
        <v>589</v>
      </c>
    </row>
    <row r="646" spans="1:15" x14ac:dyDescent="0.25">
      <c r="A646">
        <v>2018</v>
      </c>
      <c r="B646" t="str">
        <f t="shared" si="41"/>
        <v>39007 Yakima School District</v>
      </c>
      <c r="C646" t="str">
        <f t="shared" si="42"/>
        <v>39007</v>
      </c>
      <c r="D646">
        <v>39007</v>
      </c>
      <c r="E646" t="s">
        <v>28</v>
      </c>
      <c r="F646">
        <v>4020</v>
      </c>
      <c r="G646" t="s">
        <v>739</v>
      </c>
      <c r="H646" t="s">
        <v>14</v>
      </c>
      <c r="I646" t="s">
        <v>14</v>
      </c>
      <c r="J646" t="s">
        <v>13</v>
      </c>
      <c r="K646" t="s">
        <v>14</v>
      </c>
      <c r="L646" t="s">
        <v>13</v>
      </c>
      <c r="M646">
        <v>925.75</v>
      </c>
      <c r="N646" s="4">
        <f t="shared" si="43"/>
        <v>5.9197610993522312E-3</v>
      </c>
      <c r="O646" s="5">
        <f t="shared" si="40"/>
        <v>8018.58</v>
      </c>
    </row>
    <row r="647" spans="1:15" x14ac:dyDescent="0.25">
      <c r="A647">
        <v>2018</v>
      </c>
      <c r="B647" t="str">
        <f t="shared" si="41"/>
        <v>39007 Yakima School District</v>
      </c>
      <c r="C647" t="str">
        <f t="shared" si="42"/>
        <v>39007</v>
      </c>
      <c r="D647">
        <v>39007</v>
      </c>
      <c r="E647" t="s">
        <v>28</v>
      </c>
      <c r="F647">
        <v>2116</v>
      </c>
      <c r="G647" t="s">
        <v>294</v>
      </c>
      <c r="H647" t="s">
        <v>14</v>
      </c>
      <c r="I647" t="s">
        <v>14</v>
      </c>
      <c r="J647" t="s">
        <v>13</v>
      </c>
      <c r="K647" t="s">
        <v>14</v>
      </c>
      <c r="L647" t="s">
        <v>13</v>
      </c>
      <c r="M647">
        <v>598.5</v>
      </c>
      <c r="N647" s="4">
        <f t="shared" si="43"/>
        <v>3.8271423364432196E-3</v>
      </c>
      <c r="O647" s="5">
        <f t="shared" si="40"/>
        <v>5184.03</v>
      </c>
    </row>
    <row r="648" spans="1:15" x14ac:dyDescent="0.25">
      <c r="A648">
        <v>2018</v>
      </c>
      <c r="B648" t="str">
        <f t="shared" si="41"/>
        <v>39007 Yakima School District</v>
      </c>
      <c r="C648" t="str">
        <f t="shared" si="42"/>
        <v>39007</v>
      </c>
      <c r="D648">
        <v>39007</v>
      </c>
      <c r="E648" t="s">
        <v>28</v>
      </c>
      <c r="F648">
        <v>3206</v>
      </c>
      <c r="G648" t="s">
        <v>589</v>
      </c>
      <c r="H648" t="s">
        <v>14</v>
      </c>
      <c r="I648" t="s">
        <v>13</v>
      </c>
      <c r="J648" t="s">
        <v>13</v>
      </c>
      <c r="K648" t="s">
        <v>14</v>
      </c>
      <c r="L648" t="s">
        <v>13</v>
      </c>
      <c r="M648">
        <v>552</v>
      </c>
      <c r="N648" s="4">
        <f t="shared" si="43"/>
        <v>3.5297954381230696E-3</v>
      </c>
      <c r="O648" s="5">
        <f t="shared" si="40"/>
        <v>4781.26</v>
      </c>
    </row>
    <row r="649" spans="1:15" x14ac:dyDescent="0.25">
      <c r="A649">
        <v>2018</v>
      </c>
      <c r="B649" t="str">
        <f t="shared" si="41"/>
        <v>39007 Yakima School District</v>
      </c>
      <c r="C649" t="str">
        <f t="shared" si="42"/>
        <v>39007</v>
      </c>
      <c r="D649">
        <v>39007</v>
      </c>
      <c r="E649" t="s">
        <v>28</v>
      </c>
      <c r="F649">
        <v>5224</v>
      </c>
      <c r="G649" t="s">
        <v>876</v>
      </c>
      <c r="H649" t="s">
        <v>14</v>
      </c>
      <c r="I649" t="s">
        <v>13</v>
      </c>
      <c r="J649" t="s">
        <v>13</v>
      </c>
      <c r="K649" t="s">
        <v>14</v>
      </c>
      <c r="L649" t="s">
        <v>13</v>
      </c>
      <c r="M649">
        <v>143</v>
      </c>
      <c r="N649" s="4">
        <f t="shared" si="43"/>
        <v>9.1442164429637494E-4</v>
      </c>
      <c r="O649" s="5">
        <f t="shared" si="40"/>
        <v>1238.6199999999999</v>
      </c>
    </row>
    <row r="650" spans="1:15" x14ac:dyDescent="0.25">
      <c r="A650">
        <v>2018</v>
      </c>
      <c r="B650" t="str">
        <f t="shared" si="41"/>
        <v>39007 Yakima School District</v>
      </c>
      <c r="C650" t="str">
        <f t="shared" si="42"/>
        <v>39007</v>
      </c>
      <c r="D650">
        <v>39007</v>
      </c>
      <c r="E650" t="s">
        <v>28</v>
      </c>
      <c r="F650">
        <v>4093</v>
      </c>
      <c r="G650" t="s">
        <v>745</v>
      </c>
      <c r="H650" t="s">
        <v>13</v>
      </c>
      <c r="I650" t="s">
        <v>13</v>
      </c>
      <c r="J650" t="s">
        <v>13</v>
      </c>
      <c r="K650" t="s">
        <v>14</v>
      </c>
      <c r="L650" t="s">
        <v>13</v>
      </c>
      <c r="M650">
        <v>33.25</v>
      </c>
      <c r="N650" s="4">
        <f t="shared" si="43"/>
        <v>2.1261901869128996E-4</v>
      </c>
      <c r="O650" s="5">
        <f t="shared" si="40"/>
        <v>288</v>
      </c>
    </row>
    <row r="651" spans="1:15" x14ac:dyDescent="0.25">
      <c r="A651">
        <v>2018</v>
      </c>
      <c r="B651" t="str">
        <f t="shared" si="41"/>
        <v>39007 Yakima School District</v>
      </c>
      <c r="C651" t="str">
        <f t="shared" si="42"/>
        <v>39007</v>
      </c>
      <c r="D651">
        <v>39007</v>
      </c>
      <c r="E651" t="s">
        <v>28</v>
      </c>
      <c r="F651">
        <v>5153</v>
      </c>
      <c r="G651" t="s">
        <v>854</v>
      </c>
      <c r="H651" t="s">
        <v>13</v>
      </c>
      <c r="I651" t="s">
        <v>13</v>
      </c>
      <c r="J651" t="s">
        <v>13</v>
      </c>
      <c r="K651" t="s">
        <v>14</v>
      </c>
      <c r="L651" t="s">
        <v>13</v>
      </c>
      <c r="M651">
        <v>30.25</v>
      </c>
      <c r="N651" s="4">
        <f t="shared" si="43"/>
        <v>1.9343534783192547E-4</v>
      </c>
      <c r="O651" s="5">
        <f t="shared" si="40"/>
        <v>262.02</v>
      </c>
    </row>
    <row r="652" spans="1:15" x14ac:dyDescent="0.25">
      <c r="A652">
        <v>2018</v>
      </c>
      <c r="B652" t="str">
        <f t="shared" si="41"/>
        <v>39007 Yakima School District</v>
      </c>
      <c r="C652" t="str">
        <f t="shared" si="42"/>
        <v>39007</v>
      </c>
      <c r="D652">
        <v>39007</v>
      </c>
      <c r="E652" t="s">
        <v>28</v>
      </c>
      <c r="F652">
        <v>4092</v>
      </c>
      <c r="G652" t="s">
        <v>744</v>
      </c>
      <c r="H652" t="s">
        <v>14</v>
      </c>
      <c r="I652" t="s">
        <v>13</v>
      </c>
      <c r="J652" t="s">
        <v>13</v>
      </c>
      <c r="K652" t="s">
        <v>14</v>
      </c>
      <c r="L652" t="s">
        <v>13</v>
      </c>
      <c r="M652">
        <v>24.75</v>
      </c>
      <c r="N652" s="4">
        <f t="shared" si="43"/>
        <v>1.5826528458975719E-4</v>
      </c>
      <c r="O652" s="5">
        <f t="shared" si="40"/>
        <v>214.38</v>
      </c>
    </row>
    <row r="653" spans="1:15" x14ac:dyDescent="0.25">
      <c r="A653">
        <v>2018</v>
      </c>
      <c r="B653" t="str">
        <f t="shared" si="41"/>
        <v>39007 Yakima School District</v>
      </c>
      <c r="C653" t="str">
        <f t="shared" si="42"/>
        <v>39007</v>
      </c>
      <c r="D653">
        <v>39007</v>
      </c>
      <c r="E653" t="s">
        <v>28</v>
      </c>
      <c r="F653">
        <v>5355</v>
      </c>
      <c r="G653" t="s">
        <v>29</v>
      </c>
      <c r="H653" t="s">
        <v>13</v>
      </c>
      <c r="I653" t="s">
        <v>13</v>
      </c>
      <c r="J653" t="s">
        <v>13</v>
      </c>
      <c r="K653" t="s">
        <v>14</v>
      </c>
      <c r="L653" t="s">
        <v>13</v>
      </c>
      <c r="M653">
        <v>18.75</v>
      </c>
      <c r="N653" s="4">
        <f t="shared" si="43"/>
        <v>1.1989794287102818E-4</v>
      </c>
      <c r="O653" s="5">
        <f t="shared" si="40"/>
        <v>162.41</v>
      </c>
    </row>
    <row r="654" spans="1:15" x14ac:dyDescent="0.25">
      <c r="A654">
        <v>2018</v>
      </c>
      <c r="B654" t="str">
        <f t="shared" si="41"/>
        <v>39007 Yakima School District</v>
      </c>
      <c r="C654" t="str">
        <f t="shared" si="42"/>
        <v>39007</v>
      </c>
      <c r="D654">
        <v>39007</v>
      </c>
      <c r="E654" t="s">
        <v>28</v>
      </c>
      <c r="F654">
        <v>5264</v>
      </c>
      <c r="G654" t="s">
        <v>889</v>
      </c>
      <c r="H654" t="s">
        <v>13</v>
      </c>
      <c r="I654" t="s">
        <v>13</v>
      </c>
      <c r="J654" t="s">
        <v>13</v>
      </c>
      <c r="K654" t="s">
        <v>14</v>
      </c>
      <c r="L654" t="s">
        <v>13</v>
      </c>
      <c r="M654">
        <v>1</v>
      </c>
      <c r="N654" s="4">
        <f t="shared" si="43"/>
        <v>6.3945569531215032E-6</v>
      </c>
      <c r="O654" s="5">
        <f t="shared" si="40"/>
        <v>8.66</v>
      </c>
    </row>
    <row r="655" spans="1:15" x14ac:dyDescent="0.25">
      <c r="A655">
        <v>2018</v>
      </c>
      <c r="B655" t="str">
        <f t="shared" si="41"/>
        <v>39090 East Valley School District (Yakima)</v>
      </c>
      <c r="C655" t="str">
        <f t="shared" si="42"/>
        <v>39090</v>
      </c>
      <c r="D655">
        <v>39090</v>
      </c>
      <c r="E655" t="s">
        <v>353</v>
      </c>
      <c r="F655">
        <v>2344</v>
      </c>
      <c r="G655" t="s">
        <v>354</v>
      </c>
      <c r="H655" t="s">
        <v>14</v>
      </c>
      <c r="I655" t="s">
        <v>13</v>
      </c>
      <c r="J655" t="s">
        <v>13</v>
      </c>
      <c r="K655" t="s">
        <v>14</v>
      </c>
      <c r="L655" t="s">
        <v>13</v>
      </c>
      <c r="M655">
        <v>358.25</v>
      </c>
      <c r="N655" s="4">
        <f t="shared" si="43"/>
        <v>2.2908500284557786E-3</v>
      </c>
      <c r="O655" s="5">
        <f t="shared" si="40"/>
        <v>3103.06</v>
      </c>
    </row>
    <row r="656" spans="1:15" x14ac:dyDescent="0.25">
      <c r="A656">
        <v>2018</v>
      </c>
      <c r="B656" t="str">
        <f t="shared" si="41"/>
        <v>39119 Selah School District</v>
      </c>
      <c r="C656" t="str">
        <f t="shared" si="42"/>
        <v>39119</v>
      </c>
      <c r="D656">
        <v>39119</v>
      </c>
      <c r="E656" t="s">
        <v>364</v>
      </c>
      <c r="F656">
        <v>2388</v>
      </c>
      <c r="G656" t="s">
        <v>365</v>
      </c>
      <c r="H656" t="s">
        <v>14</v>
      </c>
      <c r="I656" t="s">
        <v>13</v>
      </c>
      <c r="J656" t="s">
        <v>13</v>
      </c>
      <c r="K656" t="s">
        <v>14</v>
      </c>
      <c r="L656" t="s">
        <v>13</v>
      </c>
      <c r="M656">
        <v>268.75</v>
      </c>
      <c r="N656" s="4">
        <f t="shared" si="43"/>
        <v>1.718537181151404E-3</v>
      </c>
      <c r="O656" s="5">
        <f t="shared" si="40"/>
        <v>2327.83</v>
      </c>
    </row>
    <row r="657" spans="1:15" x14ac:dyDescent="0.25">
      <c r="A657">
        <v>2018</v>
      </c>
      <c r="B657" t="str">
        <f t="shared" si="41"/>
        <v>39119 Selah School District</v>
      </c>
      <c r="C657" t="str">
        <f t="shared" si="42"/>
        <v>39119</v>
      </c>
      <c r="D657">
        <v>39119</v>
      </c>
      <c r="E657" t="s">
        <v>364</v>
      </c>
      <c r="F657">
        <v>4272</v>
      </c>
      <c r="G657" t="s">
        <v>778</v>
      </c>
      <c r="H657" t="s">
        <v>13</v>
      </c>
      <c r="I657" t="s">
        <v>13</v>
      </c>
      <c r="J657" t="s">
        <v>13</v>
      </c>
      <c r="K657" t="s">
        <v>14</v>
      </c>
      <c r="L657" t="s">
        <v>13</v>
      </c>
      <c r="M657">
        <v>29.25</v>
      </c>
      <c r="N657" s="4">
        <f t="shared" si="43"/>
        <v>1.8704079087880396E-4</v>
      </c>
      <c r="O657" s="5">
        <f t="shared" si="40"/>
        <v>253.35</v>
      </c>
    </row>
    <row r="658" spans="1:15" x14ac:dyDescent="0.25">
      <c r="A658">
        <v>2018</v>
      </c>
      <c r="B658" t="str">
        <f t="shared" si="41"/>
        <v>39120 Mabton School District</v>
      </c>
      <c r="C658" t="str">
        <f t="shared" si="42"/>
        <v>39120</v>
      </c>
      <c r="D658">
        <v>39120</v>
      </c>
      <c r="E658" t="s">
        <v>899</v>
      </c>
      <c r="F658">
        <v>5289</v>
      </c>
      <c r="G658" t="s">
        <v>900</v>
      </c>
      <c r="H658" t="s">
        <v>14</v>
      </c>
      <c r="I658" t="s">
        <v>13</v>
      </c>
      <c r="J658" t="s">
        <v>13</v>
      </c>
      <c r="K658" t="s">
        <v>14</v>
      </c>
      <c r="L658" t="s">
        <v>13</v>
      </c>
      <c r="M658">
        <v>176.75</v>
      </c>
      <c r="N658" s="4">
        <f t="shared" si="43"/>
        <v>1.1302379414642257E-3</v>
      </c>
      <c r="O658" s="5">
        <f t="shared" si="40"/>
        <v>1530.96</v>
      </c>
    </row>
    <row r="659" spans="1:15" x14ac:dyDescent="0.25">
      <c r="A659">
        <v>2018</v>
      </c>
      <c r="B659" t="str">
        <f t="shared" si="41"/>
        <v>39200 Grandview School District</v>
      </c>
      <c r="C659" t="str">
        <f t="shared" si="42"/>
        <v>39200</v>
      </c>
      <c r="D659">
        <v>39200</v>
      </c>
      <c r="E659" t="s">
        <v>209</v>
      </c>
      <c r="F659">
        <v>2555</v>
      </c>
      <c r="G659" t="s">
        <v>433</v>
      </c>
      <c r="H659" t="s">
        <v>14</v>
      </c>
      <c r="I659" t="s">
        <v>13</v>
      </c>
      <c r="J659" t="s">
        <v>13</v>
      </c>
      <c r="K659" t="s">
        <v>14</v>
      </c>
      <c r="L659" t="s">
        <v>13</v>
      </c>
      <c r="M659">
        <v>57.25</v>
      </c>
      <c r="N659" s="4">
        <f t="shared" si="43"/>
        <v>3.6608838556620606E-4</v>
      </c>
      <c r="O659" s="5">
        <f t="shared" si="40"/>
        <v>495.88</v>
      </c>
    </row>
    <row r="660" spans="1:15" x14ac:dyDescent="0.25">
      <c r="A660">
        <v>2018</v>
      </c>
      <c r="B660" t="str">
        <f t="shared" si="41"/>
        <v>39200 Grandview School District</v>
      </c>
      <c r="C660" t="str">
        <f t="shared" si="42"/>
        <v>39200</v>
      </c>
      <c r="D660">
        <v>39200</v>
      </c>
      <c r="E660" t="s">
        <v>209</v>
      </c>
      <c r="F660">
        <v>1776</v>
      </c>
      <c r="G660" t="s">
        <v>210</v>
      </c>
      <c r="H660" t="s">
        <v>13</v>
      </c>
      <c r="I660" t="s">
        <v>13</v>
      </c>
      <c r="J660" t="s">
        <v>13</v>
      </c>
      <c r="K660" t="s">
        <v>14</v>
      </c>
      <c r="L660" t="s">
        <v>13</v>
      </c>
      <c r="M660">
        <v>2.5</v>
      </c>
      <c r="N660" s="4">
        <f t="shared" si="43"/>
        <v>1.5986392382803759E-5</v>
      </c>
      <c r="O660" s="5">
        <f t="shared" si="40"/>
        <v>21.65</v>
      </c>
    </row>
    <row r="661" spans="1:15" x14ac:dyDescent="0.25">
      <c r="A661">
        <v>2018</v>
      </c>
      <c r="B661" t="str">
        <f t="shared" si="41"/>
        <v>39201 Sunnyside School District</v>
      </c>
      <c r="C661" t="str">
        <f t="shared" si="42"/>
        <v>39201</v>
      </c>
      <c r="D661">
        <v>39201</v>
      </c>
      <c r="E661" t="s">
        <v>523</v>
      </c>
      <c r="F661">
        <v>2959</v>
      </c>
      <c r="G661" t="s">
        <v>524</v>
      </c>
      <c r="H661" t="s">
        <v>14</v>
      </c>
      <c r="I661" t="s">
        <v>13</v>
      </c>
      <c r="J661" t="s">
        <v>13</v>
      </c>
      <c r="K661" t="s">
        <v>14</v>
      </c>
      <c r="L661" t="s">
        <v>13</v>
      </c>
      <c r="M661">
        <v>193.25</v>
      </c>
      <c r="N661" s="4">
        <f t="shared" si="43"/>
        <v>1.2357481311907304E-3</v>
      </c>
      <c r="O661" s="5">
        <f t="shared" si="40"/>
        <v>1673.88</v>
      </c>
    </row>
    <row r="662" spans="1:15" x14ac:dyDescent="0.25">
      <c r="A662">
        <v>2018</v>
      </c>
      <c r="B662" t="str">
        <f t="shared" si="41"/>
        <v>39201 Sunnyside School District</v>
      </c>
      <c r="C662" t="str">
        <f t="shared" si="42"/>
        <v>39201</v>
      </c>
      <c r="D662">
        <v>39201</v>
      </c>
      <c r="E662" t="s">
        <v>523</v>
      </c>
      <c r="F662">
        <v>3313</v>
      </c>
      <c r="G662" t="s">
        <v>622</v>
      </c>
      <c r="H662" t="s">
        <v>14</v>
      </c>
      <c r="I662" t="s">
        <v>13</v>
      </c>
      <c r="J662" t="s">
        <v>13</v>
      </c>
      <c r="K662" t="s">
        <v>14</v>
      </c>
      <c r="L662" t="s">
        <v>13</v>
      </c>
      <c r="M662">
        <v>12</v>
      </c>
      <c r="N662" s="4">
        <f t="shared" si="43"/>
        <v>7.6734683437458035E-5</v>
      </c>
      <c r="O662" s="5">
        <f t="shared" si="40"/>
        <v>103.94</v>
      </c>
    </row>
    <row r="663" spans="1:15" x14ac:dyDescent="0.25">
      <c r="A663">
        <v>2018</v>
      </c>
      <c r="B663" t="str">
        <f t="shared" si="41"/>
        <v>39201 Sunnyside School District</v>
      </c>
      <c r="C663" t="str">
        <f t="shared" si="42"/>
        <v>39201</v>
      </c>
      <c r="D663">
        <v>39201</v>
      </c>
      <c r="E663" t="s">
        <v>523</v>
      </c>
      <c r="F663">
        <v>5049</v>
      </c>
      <c r="G663" t="s">
        <v>834</v>
      </c>
      <c r="H663" t="s">
        <v>14</v>
      </c>
      <c r="I663" t="s">
        <v>13</v>
      </c>
      <c r="J663" t="s">
        <v>13</v>
      </c>
      <c r="K663" t="s">
        <v>14</v>
      </c>
      <c r="L663" t="s">
        <v>13</v>
      </c>
      <c r="M663">
        <v>6</v>
      </c>
      <c r="N663" s="4">
        <f t="shared" si="43"/>
        <v>3.8367341718729018E-5</v>
      </c>
      <c r="O663" s="5">
        <f t="shared" si="40"/>
        <v>51.97</v>
      </c>
    </row>
    <row r="664" spans="1:15" x14ac:dyDescent="0.25">
      <c r="A664">
        <v>2018</v>
      </c>
      <c r="B664" t="str">
        <f t="shared" si="41"/>
        <v>39202 Toppenish School District</v>
      </c>
      <c r="C664" t="str">
        <f t="shared" si="42"/>
        <v>39202</v>
      </c>
      <c r="D664">
        <v>39202</v>
      </c>
      <c r="E664" t="s">
        <v>129</v>
      </c>
      <c r="F664">
        <v>2900</v>
      </c>
      <c r="G664" t="s">
        <v>509</v>
      </c>
      <c r="H664" t="s">
        <v>13</v>
      </c>
      <c r="I664" t="s">
        <v>13</v>
      </c>
      <c r="J664" t="s">
        <v>13</v>
      </c>
      <c r="K664" t="s">
        <v>14</v>
      </c>
      <c r="L664" t="s">
        <v>13</v>
      </c>
      <c r="M664">
        <v>125.25</v>
      </c>
      <c r="N664" s="4">
        <f t="shared" si="43"/>
        <v>8.0091825837846822E-4</v>
      </c>
      <c r="O664" s="5">
        <f t="shared" si="40"/>
        <v>1084.8800000000001</v>
      </c>
    </row>
    <row r="665" spans="1:15" x14ac:dyDescent="0.25">
      <c r="A665">
        <v>2018</v>
      </c>
      <c r="B665" t="str">
        <f t="shared" si="41"/>
        <v>39202 Toppenish School District</v>
      </c>
      <c r="C665" t="str">
        <f t="shared" si="42"/>
        <v>39202</v>
      </c>
      <c r="D665">
        <v>39202</v>
      </c>
      <c r="E665" t="s">
        <v>129</v>
      </c>
      <c r="F665">
        <v>5262</v>
      </c>
      <c r="G665" t="s">
        <v>888</v>
      </c>
      <c r="H665" t="s">
        <v>13</v>
      </c>
      <c r="I665" t="s">
        <v>13</v>
      </c>
      <c r="J665" t="s">
        <v>13</v>
      </c>
      <c r="K665" t="s">
        <v>14</v>
      </c>
      <c r="L665" t="s">
        <v>13</v>
      </c>
      <c r="M665">
        <v>13</v>
      </c>
      <c r="N665" s="4">
        <f t="shared" si="43"/>
        <v>8.3129240390579536E-5</v>
      </c>
      <c r="O665" s="5">
        <f t="shared" si="40"/>
        <v>112.6</v>
      </c>
    </row>
    <row r="666" spans="1:15" x14ac:dyDescent="0.25">
      <c r="A666">
        <v>2018</v>
      </c>
      <c r="B666" t="str">
        <f t="shared" si="41"/>
        <v>39202 Toppenish School District</v>
      </c>
      <c r="C666" t="str">
        <f t="shared" si="42"/>
        <v>39202</v>
      </c>
      <c r="D666">
        <v>39202</v>
      </c>
      <c r="E666" t="s">
        <v>129</v>
      </c>
      <c r="F666">
        <v>1508</v>
      </c>
      <c r="G666" t="s">
        <v>130</v>
      </c>
      <c r="H666" t="s">
        <v>13</v>
      </c>
      <c r="I666" t="s">
        <v>13</v>
      </c>
      <c r="J666" t="s">
        <v>13</v>
      </c>
      <c r="K666" t="s">
        <v>14</v>
      </c>
      <c r="L666" t="s">
        <v>13</v>
      </c>
      <c r="M666">
        <v>11.75</v>
      </c>
      <c r="N666" s="4">
        <f t="shared" si="43"/>
        <v>7.5136044199177664E-5</v>
      </c>
      <c r="O666" s="5">
        <f t="shared" si="40"/>
        <v>101.78</v>
      </c>
    </row>
    <row r="667" spans="1:15" x14ac:dyDescent="0.25">
      <c r="A667">
        <v>2018</v>
      </c>
      <c r="B667" t="str">
        <f t="shared" si="41"/>
        <v>39203 Highland School District</v>
      </c>
      <c r="C667" t="str">
        <f t="shared" si="42"/>
        <v>39203</v>
      </c>
      <c r="D667">
        <v>39203</v>
      </c>
      <c r="E667" t="s">
        <v>817</v>
      </c>
      <c r="F667">
        <v>4559</v>
      </c>
      <c r="G667" t="s">
        <v>818</v>
      </c>
      <c r="H667" t="s">
        <v>13</v>
      </c>
      <c r="I667" t="s">
        <v>13</v>
      </c>
      <c r="J667" t="s">
        <v>13</v>
      </c>
      <c r="K667" t="s">
        <v>14</v>
      </c>
      <c r="L667" t="s">
        <v>13</v>
      </c>
      <c r="M667">
        <v>27</v>
      </c>
      <c r="N667" s="4">
        <f t="shared" si="43"/>
        <v>1.7265303773428059E-4</v>
      </c>
      <c r="O667" s="5">
        <f t="shared" si="40"/>
        <v>233.87</v>
      </c>
    </row>
    <row r="668" spans="1:15" x14ac:dyDescent="0.25">
      <c r="A668">
        <v>2018</v>
      </c>
      <c r="B668" t="str">
        <f t="shared" si="41"/>
        <v>39204 Granger School District</v>
      </c>
      <c r="C668" t="str">
        <f t="shared" si="42"/>
        <v>39204</v>
      </c>
      <c r="D668">
        <v>39204</v>
      </c>
      <c r="E668" t="s">
        <v>623</v>
      </c>
      <c r="F668">
        <v>3314</v>
      </c>
      <c r="G668" t="s">
        <v>624</v>
      </c>
      <c r="H668" t="s">
        <v>13</v>
      </c>
      <c r="I668" t="s">
        <v>13</v>
      </c>
      <c r="J668" t="s">
        <v>13</v>
      </c>
      <c r="K668" t="s">
        <v>14</v>
      </c>
      <c r="L668" t="s">
        <v>13</v>
      </c>
      <c r="M668">
        <v>152.25</v>
      </c>
      <c r="N668" s="4">
        <f t="shared" si="43"/>
        <v>9.735712961127488E-4</v>
      </c>
      <c r="O668" s="5">
        <f t="shared" si="40"/>
        <v>1318.75</v>
      </c>
    </row>
    <row r="669" spans="1:15" x14ac:dyDescent="0.25">
      <c r="A669">
        <v>2018</v>
      </c>
      <c r="B669" t="str">
        <f t="shared" si="41"/>
        <v>39205 Zillah School District</v>
      </c>
      <c r="C669" t="str">
        <f t="shared" si="42"/>
        <v>39205</v>
      </c>
      <c r="D669">
        <v>39205</v>
      </c>
      <c r="E669" t="s">
        <v>322</v>
      </c>
      <c r="F669">
        <v>2240</v>
      </c>
      <c r="G669" t="s">
        <v>323</v>
      </c>
      <c r="H669" t="s">
        <v>13</v>
      </c>
      <c r="I669" t="s">
        <v>13</v>
      </c>
      <c r="J669" t="s">
        <v>13</v>
      </c>
      <c r="K669" t="s">
        <v>14</v>
      </c>
      <c r="L669" t="s">
        <v>13</v>
      </c>
      <c r="M669">
        <v>21.5</v>
      </c>
      <c r="N669" s="4">
        <f t="shared" si="43"/>
        <v>1.3748297449211233E-4</v>
      </c>
      <c r="O669" s="5">
        <f t="shared" si="40"/>
        <v>186.23</v>
      </c>
    </row>
    <row r="670" spans="1:15" x14ac:dyDescent="0.25">
      <c r="A670">
        <v>2018</v>
      </c>
      <c r="B670" t="str">
        <f t="shared" si="41"/>
        <v>39207 Wapato School District</v>
      </c>
      <c r="C670" t="str">
        <f t="shared" si="42"/>
        <v>39207</v>
      </c>
      <c r="D670">
        <v>39207</v>
      </c>
      <c r="E670" t="s">
        <v>567</v>
      </c>
      <c r="F670">
        <v>3141</v>
      </c>
      <c r="G670" t="s">
        <v>568</v>
      </c>
      <c r="H670" t="s">
        <v>14</v>
      </c>
      <c r="I670" t="s">
        <v>13</v>
      </c>
      <c r="J670" t="s">
        <v>13</v>
      </c>
      <c r="K670" t="s">
        <v>14</v>
      </c>
      <c r="L670" t="s">
        <v>13</v>
      </c>
      <c r="M670">
        <v>516</v>
      </c>
      <c r="N670" s="4">
        <f t="shared" si="43"/>
        <v>3.2995913878106956E-3</v>
      </c>
      <c r="O670" s="5">
        <f t="shared" si="40"/>
        <v>4469.4399999999996</v>
      </c>
    </row>
    <row r="671" spans="1:15" x14ac:dyDescent="0.25">
      <c r="A671">
        <v>2018</v>
      </c>
      <c r="B671" t="str">
        <f t="shared" si="41"/>
        <v>39208 West Valley School District (Yakima)</v>
      </c>
      <c r="C671" t="str">
        <f t="shared" si="42"/>
        <v>39208</v>
      </c>
      <c r="D671">
        <v>39208</v>
      </c>
      <c r="E671" t="s">
        <v>108</v>
      </c>
      <c r="F671">
        <v>3074</v>
      </c>
      <c r="G671" t="s">
        <v>547</v>
      </c>
      <c r="H671" t="s">
        <v>14</v>
      </c>
      <c r="I671" t="s">
        <v>13</v>
      </c>
      <c r="J671" t="s">
        <v>13</v>
      </c>
      <c r="K671" t="s">
        <v>14</v>
      </c>
      <c r="L671" t="s">
        <v>13</v>
      </c>
      <c r="M671">
        <v>382</v>
      </c>
      <c r="N671" s="4">
        <f t="shared" si="43"/>
        <v>2.4427207560924142E-3</v>
      </c>
      <c r="O671" s="5">
        <f t="shared" ref="O671:O674" si="44">ROUND(N671*$O$676,2)</f>
        <v>3308.77</v>
      </c>
    </row>
    <row r="672" spans="1:15" x14ac:dyDescent="0.25">
      <c r="A672">
        <v>2018</v>
      </c>
      <c r="B672" t="str">
        <f t="shared" si="41"/>
        <v>39208 West Valley School District (Yakima)</v>
      </c>
      <c r="C672" t="str">
        <f t="shared" si="42"/>
        <v>39208</v>
      </c>
      <c r="D672">
        <v>39208</v>
      </c>
      <c r="E672" t="s">
        <v>108</v>
      </c>
      <c r="F672">
        <v>5506</v>
      </c>
      <c r="G672" t="s">
        <v>109</v>
      </c>
      <c r="H672" t="s">
        <v>13</v>
      </c>
      <c r="I672" t="s">
        <v>13</v>
      </c>
      <c r="J672" t="s">
        <v>13</v>
      </c>
      <c r="K672" t="s">
        <v>14</v>
      </c>
      <c r="L672" t="s">
        <v>13</v>
      </c>
      <c r="M672">
        <v>11.25</v>
      </c>
      <c r="N672" s="4">
        <f t="shared" si="43"/>
        <v>7.1938765722616907E-5</v>
      </c>
      <c r="O672" s="5">
        <f t="shared" si="44"/>
        <v>97.44</v>
      </c>
    </row>
    <row r="673" spans="1:15" x14ac:dyDescent="0.25">
      <c r="A673">
        <v>2018</v>
      </c>
      <c r="B673" t="str">
        <f t="shared" si="41"/>
        <v>39208 West Valley School District (Yakima)</v>
      </c>
      <c r="C673" t="str">
        <f t="shared" si="42"/>
        <v>39208</v>
      </c>
      <c r="D673">
        <v>39208</v>
      </c>
      <c r="E673" t="s">
        <v>108</v>
      </c>
      <c r="F673">
        <v>5221</v>
      </c>
      <c r="G673" t="s">
        <v>873</v>
      </c>
      <c r="H673" t="s">
        <v>13</v>
      </c>
      <c r="I673" t="s">
        <v>13</v>
      </c>
      <c r="J673" t="s">
        <v>13</v>
      </c>
      <c r="K673" t="s">
        <v>14</v>
      </c>
      <c r="L673" t="s">
        <v>13</v>
      </c>
      <c r="M673">
        <v>1.25</v>
      </c>
      <c r="N673" s="4">
        <f t="shared" si="43"/>
        <v>7.9931961914018793E-6</v>
      </c>
      <c r="O673" s="5">
        <f t="shared" si="44"/>
        <v>10.83</v>
      </c>
    </row>
    <row r="674" spans="1:15" x14ac:dyDescent="0.25">
      <c r="A674">
        <v>2018</v>
      </c>
      <c r="B674" t="str">
        <f t="shared" si="41"/>
        <v>39209 Mount Adams School District</v>
      </c>
      <c r="C674" t="str">
        <f t="shared" si="42"/>
        <v>39209</v>
      </c>
      <c r="D674">
        <v>39209</v>
      </c>
      <c r="E674" t="s">
        <v>427</v>
      </c>
      <c r="F674">
        <v>2532</v>
      </c>
      <c r="G674" t="s">
        <v>428</v>
      </c>
      <c r="H674" t="s">
        <v>14</v>
      </c>
      <c r="I674" t="s">
        <v>13</v>
      </c>
      <c r="J674" t="s">
        <v>13</v>
      </c>
      <c r="K674" t="s">
        <v>14</v>
      </c>
      <c r="L674" t="s">
        <v>13</v>
      </c>
      <c r="M674">
        <v>101</v>
      </c>
      <c r="N674" s="4">
        <f t="shared" si="43"/>
        <v>6.4585025226527183E-4</v>
      </c>
      <c r="O674" s="5">
        <f t="shared" si="44"/>
        <v>874.83</v>
      </c>
    </row>
    <row r="675" spans="1:15" x14ac:dyDescent="0.25">
      <c r="N675" s="4"/>
      <c r="O675" s="5"/>
    </row>
    <row r="676" spans="1:15" x14ac:dyDescent="0.25">
      <c r="H676">
        <f>COUNTIF(H2:H674,"y")</f>
        <v>366</v>
      </c>
      <c r="I676">
        <f>COUNTIF(I2:I674,"y")</f>
        <v>66</v>
      </c>
      <c r="J676">
        <f>COUNTIF(J2:J674,"y")</f>
        <v>113</v>
      </c>
      <c r="K676">
        <f>COUNTIF(K2:K674,"y")</f>
        <v>661</v>
      </c>
      <c r="L676">
        <f>COUNTIF(L2:L674,"y")</f>
        <v>1</v>
      </c>
      <c r="M676" s="5">
        <f>SUM(M2:M674)</f>
        <v>156383</v>
      </c>
      <c r="N676" s="7">
        <f>SUM(N2:N674)</f>
        <v>1.0000000000000009</v>
      </c>
      <c r="O676" s="3">
        <v>1354544</v>
      </c>
    </row>
  </sheetData>
  <autoFilter ref="A1:O1">
    <sortState ref="A2:O674">
      <sortCondition ref="B1"/>
    </sortState>
  </autoFilter>
  <sortState ref="A2:M674">
    <sortCondition descending="1" ref="M1"/>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9"/>
  <sheetViews>
    <sheetView workbookViewId="0">
      <selection activeCell="C18" sqref="C18"/>
    </sheetView>
  </sheetViews>
  <sheetFormatPr defaultRowHeight="15" x14ac:dyDescent="0.25"/>
  <cols>
    <col min="1" max="1" width="12.28515625" customWidth="1"/>
  </cols>
  <sheetData>
    <row r="1" spans="1:1" x14ac:dyDescent="0.25">
      <c r="A1" t="s">
        <v>1002</v>
      </c>
    </row>
    <row r="2" spans="1:1" x14ac:dyDescent="0.25">
      <c r="A2" s="1">
        <v>43697</v>
      </c>
    </row>
    <row r="4" spans="1:1" x14ac:dyDescent="0.25">
      <c r="A4" t="s">
        <v>923</v>
      </c>
    </row>
    <row r="5" spans="1:1" x14ac:dyDescent="0.25">
      <c r="A5" t="s">
        <v>924</v>
      </c>
    </row>
    <row r="6" spans="1:1" x14ac:dyDescent="0.25">
      <c r="A6" t="s">
        <v>925</v>
      </c>
    </row>
    <row r="7" spans="1:1" x14ac:dyDescent="0.25">
      <c r="A7" t="s">
        <v>926</v>
      </c>
    </row>
    <row r="8" spans="1:1" x14ac:dyDescent="0.25">
      <c r="A8" t="s">
        <v>927</v>
      </c>
    </row>
    <row r="9" spans="1:1" x14ac:dyDescent="0.25">
      <c r="A9" t="s">
        <v>928</v>
      </c>
    </row>
    <row r="11" spans="1:1" x14ac:dyDescent="0.25">
      <c r="A11" t="s">
        <v>929</v>
      </c>
    </row>
    <row r="12" spans="1:1" x14ac:dyDescent="0.25">
      <c r="A12" t="s">
        <v>930</v>
      </c>
    </row>
    <row r="13" spans="1:1" x14ac:dyDescent="0.25">
      <c r="A13" t="s">
        <v>931</v>
      </c>
    </row>
    <row r="14" spans="1:1" x14ac:dyDescent="0.25">
      <c r="A14" t="s">
        <v>932</v>
      </c>
    </row>
    <row r="15" spans="1:1" x14ac:dyDescent="0.25">
      <c r="A15" t="s">
        <v>933</v>
      </c>
    </row>
    <row r="17" spans="1:1" x14ac:dyDescent="0.25">
      <c r="A17" t="s">
        <v>934</v>
      </c>
    </row>
    <row r="18" spans="1:1" x14ac:dyDescent="0.25">
      <c r="A18" t="s">
        <v>935</v>
      </c>
    </row>
    <row r="20" spans="1:1" x14ac:dyDescent="0.25">
      <c r="A20" t="s">
        <v>936</v>
      </c>
    </row>
    <row r="22" spans="1:1" x14ac:dyDescent="0.25">
      <c r="A22" t="s">
        <v>937</v>
      </c>
    </row>
    <row r="23" spans="1:1" x14ac:dyDescent="0.25">
      <c r="A23" t="s">
        <v>938</v>
      </c>
    </row>
    <row r="24" spans="1:1" x14ac:dyDescent="0.25">
      <c r="A24" t="s">
        <v>939</v>
      </c>
    </row>
    <row r="25" spans="1:1" x14ac:dyDescent="0.25">
      <c r="A25" t="s">
        <v>940</v>
      </c>
    </row>
    <row r="26" spans="1:1" x14ac:dyDescent="0.25">
      <c r="A26" t="s">
        <v>941</v>
      </c>
    </row>
    <row r="28" spans="1:1" x14ac:dyDescent="0.25">
      <c r="A28" t="s">
        <v>942</v>
      </c>
    </row>
    <row r="29" spans="1:1" x14ac:dyDescent="0.25">
      <c r="A29" t="s">
        <v>943</v>
      </c>
    </row>
    <row r="30" spans="1:1" x14ac:dyDescent="0.25">
      <c r="A30" t="s">
        <v>944</v>
      </c>
    </row>
    <row r="31" spans="1:1" x14ac:dyDescent="0.25">
      <c r="A31" t="s">
        <v>945</v>
      </c>
    </row>
    <row r="33" spans="1:1" x14ac:dyDescent="0.25">
      <c r="A33" t="s">
        <v>946</v>
      </c>
    </row>
    <row r="34" spans="1:1" x14ac:dyDescent="0.25">
      <c r="A34" t="s">
        <v>947</v>
      </c>
    </row>
    <row r="35" spans="1:1" x14ac:dyDescent="0.25">
      <c r="A35" t="s">
        <v>948</v>
      </c>
    </row>
    <row r="36" spans="1:1" x14ac:dyDescent="0.25">
      <c r="A36" t="s">
        <v>945</v>
      </c>
    </row>
    <row r="38" spans="1:1" x14ac:dyDescent="0.25">
      <c r="A38" t="s">
        <v>949</v>
      </c>
    </row>
    <row r="39" spans="1:1" x14ac:dyDescent="0.25">
      <c r="A39" t="s">
        <v>950</v>
      </c>
    </row>
    <row r="40" spans="1:1" x14ac:dyDescent="0.25">
      <c r="A40" t="s">
        <v>951</v>
      </c>
    </row>
    <row r="42" spans="1:1" x14ac:dyDescent="0.25">
      <c r="A42" t="s">
        <v>952</v>
      </c>
    </row>
    <row r="43" spans="1:1" x14ac:dyDescent="0.25">
      <c r="A43" t="s">
        <v>953</v>
      </c>
    </row>
    <row r="44" spans="1:1" x14ac:dyDescent="0.25">
      <c r="A44" t="s">
        <v>954</v>
      </c>
    </row>
    <row r="45" spans="1:1" x14ac:dyDescent="0.25">
      <c r="A45" t="s">
        <v>955</v>
      </c>
    </row>
    <row r="47" spans="1:1" x14ac:dyDescent="0.25">
      <c r="A47" t="s">
        <v>956</v>
      </c>
    </row>
    <row r="48" spans="1:1" x14ac:dyDescent="0.25">
      <c r="A48" t="s">
        <v>957</v>
      </c>
    </row>
    <row r="49" spans="1:1" x14ac:dyDescent="0.25">
      <c r="A49" t="s">
        <v>958</v>
      </c>
    </row>
    <row r="50" spans="1:1" x14ac:dyDescent="0.25">
      <c r="A50" t="s">
        <v>959</v>
      </c>
    </row>
    <row r="52" spans="1:1" x14ac:dyDescent="0.25">
      <c r="A52" t="s">
        <v>960</v>
      </c>
    </row>
    <row r="53" spans="1:1" x14ac:dyDescent="0.25">
      <c r="A53" t="s">
        <v>961</v>
      </c>
    </row>
    <row r="54" spans="1:1" x14ac:dyDescent="0.25">
      <c r="A54" t="s">
        <v>958</v>
      </c>
    </row>
    <row r="55" spans="1:1" x14ac:dyDescent="0.25">
      <c r="A55" t="s">
        <v>962</v>
      </c>
    </row>
    <row r="57" spans="1:1" x14ac:dyDescent="0.25">
      <c r="A57" t="s">
        <v>963</v>
      </c>
    </row>
    <row r="58" spans="1:1" x14ac:dyDescent="0.25">
      <c r="A58" t="s">
        <v>964</v>
      </c>
    </row>
    <row r="59" spans="1:1" x14ac:dyDescent="0.25">
      <c r="A59" t="s">
        <v>965</v>
      </c>
    </row>
    <row r="60" spans="1:1" x14ac:dyDescent="0.25">
      <c r="A60" t="s">
        <v>966</v>
      </c>
    </row>
    <row r="61" spans="1:1" x14ac:dyDescent="0.25">
      <c r="A61" t="s">
        <v>967</v>
      </c>
    </row>
    <row r="63" spans="1:1" x14ac:dyDescent="0.25">
      <c r="A63" t="s">
        <v>968</v>
      </c>
    </row>
    <row r="64" spans="1:1" x14ac:dyDescent="0.25">
      <c r="A64" t="s">
        <v>969</v>
      </c>
    </row>
    <row r="65" spans="1:1" x14ac:dyDescent="0.25">
      <c r="A65" t="s">
        <v>970</v>
      </c>
    </row>
    <row r="66" spans="1:1" x14ac:dyDescent="0.25">
      <c r="A66" t="s">
        <v>971</v>
      </c>
    </row>
    <row r="67" spans="1:1" x14ac:dyDescent="0.25">
      <c r="A67" t="s">
        <v>972</v>
      </c>
    </row>
    <row r="68" spans="1:1" x14ac:dyDescent="0.25">
      <c r="A68" t="s">
        <v>973</v>
      </c>
    </row>
    <row r="69" spans="1:1" x14ac:dyDescent="0.25">
      <c r="A69" t="s">
        <v>974</v>
      </c>
    </row>
    <row r="70" spans="1:1" x14ac:dyDescent="0.25">
      <c r="A70" t="s">
        <v>975</v>
      </c>
    </row>
    <row r="71" spans="1:1" x14ac:dyDescent="0.25">
      <c r="A71" t="s">
        <v>976</v>
      </c>
    </row>
    <row r="72" spans="1:1" x14ac:dyDescent="0.25">
      <c r="A72" t="s">
        <v>977</v>
      </c>
    </row>
    <row r="73" spans="1:1" x14ac:dyDescent="0.25">
      <c r="A73" t="s">
        <v>978</v>
      </c>
    </row>
    <row r="74" spans="1:1" x14ac:dyDescent="0.25">
      <c r="A74" t="s">
        <v>979</v>
      </c>
    </row>
    <row r="75" spans="1:1" x14ac:dyDescent="0.25">
      <c r="A75" t="s">
        <v>980</v>
      </c>
    </row>
    <row r="76" spans="1:1" x14ac:dyDescent="0.25">
      <c r="A76" t="s">
        <v>981</v>
      </c>
    </row>
    <row r="77" spans="1:1" x14ac:dyDescent="0.25">
      <c r="A77" t="s">
        <v>982</v>
      </c>
    </row>
    <row r="78" spans="1:1" x14ac:dyDescent="0.25">
      <c r="A78" t="s">
        <v>983</v>
      </c>
    </row>
    <row r="79" spans="1:1" x14ac:dyDescent="0.25">
      <c r="A79" t="s">
        <v>984</v>
      </c>
    </row>
    <row r="81" spans="1:1" x14ac:dyDescent="0.25">
      <c r="A81" t="s">
        <v>985</v>
      </c>
    </row>
    <row r="83" spans="1:1" x14ac:dyDescent="0.25">
      <c r="A83" t="s">
        <v>986</v>
      </c>
    </row>
    <row r="84" spans="1:1" x14ac:dyDescent="0.25">
      <c r="A84" t="s">
        <v>987</v>
      </c>
    </row>
    <row r="85" spans="1:1" x14ac:dyDescent="0.25">
      <c r="A85" t="s">
        <v>988</v>
      </c>
    </row>
    <row r="86" spans="1:1" x14ac:dyDescent="0.25">
      <c r="A86" t="s">
        <v>989</v>
      </c>
    </row>
    <row r="87" spans="1:1" x14ac:dyDescent="0.25">
      <c r="A87" t="s">
        <v>990</v>
      </c>
    </row>
    <row r="88" spans="1:1" x14ac:dyDescent="0.25">
      <c r="A88" t="s">
        <v>991</v>
      </c>
    </row>
    <row r="89" spans="1:1" x14ac:dyDescent="0.25">
      <c r="A89" t="s">
        <v>992</v>
      </c>
    </row>
    <row r="90" spans="1:1" x14ac:dyDescent="0.25">
      <c r="A90" t="s">
        <v>993</v>
      </c>
    </row>
    <row r="91" spans="1:1" x14ac:dyDescent="0.25">
      <c r="A91" t="s">
        <v>994</v>
      </c>
    </row>
    <row r="92" spans="1:1" x14ac:dyDescent="0.25">
      <c r="A92" t="s">
        <v>995</v>
      </c>
    </row>
    <row r="93" spans="1:1" x14ac:dyDescent="0.25">
      <c r="A93" t="s">
        <v>996</v>
      </c>
    </row>
    <row r="94" spans="1:1" x14ac:dyDescent="0.25">
      <c r="A94" t="s">
        <v>997</v>
      </c>
    </row>
    <row r="95" spans="1:1" x14ac:dyDescent="0.25">
      <c r="A95" t="s">
        <v>998</v>
      </c>
    </row>
    <row r="96" spans="1:1" x14ac:dyDescent="0.25">
      <c r="A96" t="s">
        <v>999</v>
      </c>
    </row>
    <row r="97" spans="1:1" x14ac:dyDescent="0.25">
      <c r="A97" t="s">
        <v>1000</v>
      </c>
    </row>
    <row r="99" spans="1:1" x14ac:dyDescent="0.25">
      <c r="A99" t="s">
        <v>1001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5"/>
  <sheetViews>
    <sheetView workbookViewId="0">
      <pane ySplit="3" topLeftCell="A4" activePane="bottomLeft" state="frozen"/>
      <selection pane="bottomLeft" activeCell="C4" sqref="C4"/>
    </sheetView>
  </sheetViews>
  <sheetFormatPr defaultRowHeight="15" x14ac:dyDescent="0.25"/>
  <cols>
    <col min="1" max="1" width="11.28515625" style="12" customWidth="1"/>
    <col min="2" max="2" width="18" style="12" bestFit="1" customWidth="1"/>
    <col min="3" max="3" width="9.140625" style="12"/>
    <col min="4" max="4" width="54.140625" style="12" bestFit="1" customWidth="1"/>
    <col min="5" max="5" width="11.7109375" style="12" customWidth="1"/>
    <col min="6" max="6" width="54.140625" style="12" bestFit="1" customWidth="1"/>
    <col min="7" max="16384" width="9.140625" style="12"/>
  </cols>
  <sheetData>
    <row r="1" spans="1:7" x14ac:dyDescent="0.25">
      <c r="D1" s="13" t="s">
        <v>1260</v>
      </c>
      <c r="F1" s="13" t="s">
        <v>1261</v>
      </c>
      <c r="G1" s="14" t="s">
        <v>1262</v>
      </c>
    </row>
    <row r="2" spans="1:7" x14ac:dyDescent="0.25">
      <c r="D2" s="15"/>
      <c r="E2" s="15"/>
    </row>
    <row r="3" spans="1:7" x14ac:dyDescent="0.25">
      <c r="A3" s="8" t="s">
        <v>1263</v>
      </c>
      <c r="B3" t="s">
        <v>1008</v>
      </c>
      <c r="D3" s="15"/>
      <c r="E3" s="15"/>
    </row>
    <row r="4" spans="1:7" x14ac:dyDescent="0.25">
      <c r="A4" s="9" t="s">
        <v>1264</v>
      </c>
      <c r="B4" s="6">
        <v>10.83</v>
      </c>
      <c r="D4" s="15" t="str">
        <f>IF($B4&lt;0,+$A4&amp;"94158             04C"&amp;RIGHT(FIXED(100000000000000-ROUND($B4,2)*1000,0,TRUE),14)&amp;"}   02 Academic Accel",+$A4&amp;"94158             02C"&amp;RIGHT(FIXED(100000000000000+ROUND($B4,2)*1000,0,TRUE),14)&amp;"{   01   Academic Accel")</f>
        <v>0110994158             02C00000000010830{   01   Academic Accel</v>
      </c>
      <c r="E4" s="15"/>
      <c r="F4" s="15" t="str">
        <f>IF($B4&lt;0,+$A4&amp;"94158             04C"&amp;RIGHT(FIXED(100000000000000-ROUND($B4,2)*1000,0,TRUE),14)&amp;"}   02 Academic Accel",+$A4&amp;"94158             04C"&amp;RIGHT(FIXED(100000000000000+ROUND($B4,2)*1000,0,TRUE),14)&amp;"{   01   Academic Accel")</f>
        <v>0110994158             04C00000000010830{   01   Academic Accel</v>
      </c>
    </row>
    <row r="5" spans="1:7" x14ac:dyDescent="0.25">
      <c r="A5" s="9" t="s">
        <v>1265</v>
      </c>
      <c r="B5" s="6">
        <v>2462.09</v>
      </c>
      <c r="D5" s="15" t="str">
        <f t="shared" ref="D5:D68" si="0">IF($B5&lt;0,+$A5&amp;"94158             04C"&amp;RIGHT(FIXED(100000000000000-ROUND($B5,2)*1000,0,TRUE),14)&amp;"}   02 Academic Accel",+$A5&amp;"94158             02C"&amp;RIGHT(FIXED(100000000000000+ROUND($B5,2)*1000,0,TRUE),14)&amp;"{   01   Academic Accel")</f>
        <v>0114794158             02C00000002462090{   01   Academic Accel</v>
      </c>
      <c r="E5" s="15"/>
      <c r="F5" s="15" t="str">
        <f t="shared" ref="F5:F68" si="1">IF($B5&lt;0,+$A5&amp;"94158             04C"&amp;RIGHT(FIXED(100000000000000-ROUND($B5,2)*1000,0,TRUE),14)&amp;"}   02 Academic Accel",+$A5&amp;"94158             04C"&amp;RIGHT(FIXED(100000000000000+ROUND($B5,2)*1000,0,TRUE),14)&amp;"{   01   Academic Accel")</f>
        <v>0114794158             04C00000002462090{   01   Academic Accel</v>
      </c>
    </row>
    <row r="6" spans="1:7" x14ac:dyDescent="0.25">
      <c r="A6" s="9" t="s">
        <v>1266</v>
      </c>
      <c r="B6" s="6">
        <v>73.62</v>
      </c>
      <c r="D6" s="15" t="str">
        <f t="shared" si="0"/>
        <v>0116094158             02C00000000073620{   01   Academic Accel</v>
      </c>
      <c r="E6" s="15"/>
      <c r="F6" s="15" t="str">
        <f t="shared" si="1"/>
        <v>0116094158             04C00000000073620{   01   Academic Accel</v>
      </c>
    </row>
    <row r="7" spans="1:7" x14ac:dyDescent="0.25">
      <c r="A7" s="9" t="s">
        <v>1267</v>
      </c>
      <c r="B7" s="6">
        <v>2334.33</v>
      </c>
      <c r="D7" s="15" t="str">
        <f t="shared" si="0"/>
        <v>0225094158             02C00000002334330{   01   Academic Accel</v>
      </c>
      <c r="E7" s="15"/>
      <c r="F7" s="15" t="str">
        <f t="shared" si="1"/>
        <v>0225094158             04C00000002334330{   01   Academic Accel</v>
      </c>
    </row>
    <row r="8" spans="1:7" x14ac:dyDescent="0.25">
      <c r="A8" s="9" t="s">
        <v>1268</v>
      </c>
      <c r="B8" s="6">
        <v>19677.240000000002</v>
      </c>
      <c r="D8" s="15" t="str">
        <f t="shared" si="0"/>
        <v>0301794158             02C00000019677240{   01   Academic Accel</v>
      </c>
      <c r="E8" s="15"/>
      <c r="F8" s="15" t="str">
        <f t="shared" si="1"/>
        <v>0301794158             04C00000019677240{   01   Academic Accel</v>
      </c>
    </row>
    <row r="9" spans="1:7" x14ac:dyDescent="0.25">
      <c r="A9" s="9" t="s">
        <v>1269</v>
      </c>
      <c r="B9" s="6">
        <v>1082.71</v>
      </c>
      <c r="D9" s="15" t="str">
        <f t="shared" si="0"/>
        <v>0305294158             02C00000001082710{   01   Academic Accel</v>
      </c>
      <c r="E9" s="15"/>
      <c r="F9" s="15" t="str">
        <f t="shared" si="1"/>
        <v>0305294158             04C00000001082710{   01   Academic Accel</v>
      </c>
    </row>
    <row r="10" spans="1:7" x14ac:dyDescent="0.25">
      <c r="A10" s="9" t="s">
        <v>1270</v>
      </c>
      <c r="B10" s="6">
        <v>1266.77</v>
      </c>
      <c r="D10" s="15" t="str">
        <f t="shared" si="0"/>
        <v>0305394158             02C00000001266770{   01   Academic Accel</v>
      </c>
      <c r="E10" s="15"/>
      <c r="F10" s="15" t="str">
        <f t="shared" si="1"/>
        <v>0305394158             04C00000001266770{   01   Academic Accel</v>
      </c>
    </row>
    <row r="11" spans="1:7" x14ac:dyDescent="0.25">
      <c r="A11" s="9" t="s">
        <v>1271</v>
      </c>
      <c r="B11" s="6">
        <v>902.98</v>
      </c>
      <c r="D11" s="15" t="str">
        <f t="shared" si="0"/>
        <v>0311694158             02C00000000902980{   01   Academic Accel</v>
      </c>
      <c r="E11" s="15"/>
      <c r="F11" s="15" t="str">
        <f t="shared" si="1"/>
        <v>0311694158             04C00000000902980{   01   Academic Accel</v>
      </c>
    </row>
    <row r="12" spans="1:7" x14ac:dyDescent="0.25">
      <c r="A12" s="9" t="s">
        <v>1272</v>
      </c>
      <c r="B12" s="6">
        <v>16385.79</v>
      </c>
      <c r="D12" s="15" t="str">
        <f t="shared" si="0"/>
        <v>0340094158             02C00000016385790{   01   Academic Accel</v>
      </c>
      <c r="E12" s="15"/>
      <c r="F12" s="15" t="str">
        <f t="shared" si="1"/>
        <v>0340094158             04C00000016385790{   01   Academic Accel</v>
      </c>
    </row>
    <row r="13" spans="1:7" x14ac:dyDescent="0.25">
      <c r="A13" s="9" t="s">
        <v>1273</v>
      </c>
      <c r="B13" s="6">
        <v>439.58</v>
      </c>
      <c r="D13" s="15" t="str">
        <f t="shared" si="0"/>
        <v>0401994158             02C00000000439580{   01   Academic Accel</v>
      </c>
      <c r="E13" s="15"/>
      <c r="F13" s="15" t="str">
        <f t="shared" si="1"/>
        <v>0401994158             04C00000000439580{   01   Academic Accel</v>
      </c>
    </row>
    <row r="14" spans="1:7" x14ac:dyDescent="0.25">
      <c r="A14" s="9" t="s">
        <v>1274</v>
      </c>
      <c r="B14" s="6">
        <v>1089.21</v>
      </c>
      <c r="D14" s="15" t="str">
        <f t="shared" si="0"/>
        <v>0412994158             02C00000001089210{   01   Academic Accel</v>
      </c>
      <c r="E14" s="15"/>
      <c r="F14" s="15" t="str">
        <f t="shared" si="1"/>
        <v>0412994158             04C00000001089210{   01   Academic Accel</v>
      </c>
    </row>
    <row r="15" spans="1:7" x14ac:dyDescent="0.25">
      <c r="A15" s="9" t="s">
        <v>1275</v>
      </c>
      <c r="B15" s="6">
        <v>2438.27</v>
      </c>
      <c r="D15" s="15" t="str">
        <f t="shared" si="0"/>
        <v>0422294158             02C00000002438270{   01   Academic Accel</v>
      </c>
      <c r="E15" s="15"/>
      <c r="F15" s="15" t="str">
        <f t="shared" si="1"/>
        <v>0422294158             04C00000002438270{   01   Academic Accel</v>
      </c>
    </row>
    <row r="16" spans="1:7" x14ac:dyDescent="0.25">
      <c r="A16" s="9" t="s">
        <v>1276</v>
      </c>
      <c r="B16" s="6">
        <v>3066.24</v>
      </c>
      <c r="D16" s="15" t="str">
        <f t="shared" si="0"/>
        <v>0422894158             02C00000003066240{   01   Academic Accel</v>
      </c>
      <c r="E16" s="15"/>
      <c r="F16" s="15" t="str">
        <f t="shared" si="1"/>
        <v>0422894158             04C00000003066240{   01   Academic Accel</v>
      </c>
    </row>
    <row r="17" spans="1:6" x14ac:dyDescent="0.25">
      <c r="A17" s="9" t="s">
        <v>1277</v>
      </c>
      <c r="B17" s="6">
        <v>8276.2599999999984</v>
      </c>
      <c r="D17" s="15" t="str">
        <f t="shared" si="0"/>
        <v>0424694158             02C00000008276260{   01   Academic Accel</v>
      </c>
      <c r="E17" s="15"/>
      <c r="F17" s="15" t="str">
        <f t="shared" si="1"/>
        <v>0424694158             04C00000008276260{   01   Academic Accel</v>
      </c>
    </row>
    <row r="18" spans="1:6" x14ac:dyDescent="0.25">
      <c r="A18" s="9" t="s">
        <v>1278</v>
      </c>
      <c r="B18" s="6">
        <v>3291.45</v>
      </c>
      <c r="D18" s="15" t="str">
        <f t="shared" si="0"/>
        <v>0512194158             02C00000003291450{   01   Academic Accel</v>
      </c>
      <c r="E18" s="15"/>
      <c r="F18" s="15" t="str">
        <f t="shared" si="1"/>
        <v>0512194158             04C00000003291450{   01   Academic Accel</v>
      </c>
    </row>
    <row r="19" spans="1:6" x14ac:dyDescent="0.25">
      <c r="A19" s="9" t="s">
        <v>1279</v>
      </c>
      <c r="B19" s="6">
        <v>3670.4</v>
      </c>
      <c r="D19" s="15" t="str">
        <f t="shared" si="0"/>
        <v>0532394158             02C00000003670400{   01   Academic Accel</v>
      </c>
      <c r="E19" s="15"/>
      <c r="F19" s="15" t="str">
        <f t="shared" si="1"/>
        <v>0532394158             04C00000003670400{   01   Academic Accel</v>
      </c>
    </row>
    <row r="20" spans="1:6" x14ac:dyDescent="0.25">
      <c r="A20" s="9" t="s">
        <v>1280</v>
      </c>
      <c r="B20" s="6">
        <v>10.83</v>
      </c>
      <c r="D20" s="15" t="str">
        <f t="shared" si="0"/>
        <v>0540194158             02C00000000010830{   01   Academic Accel</v>
      </c>
      <c r="E20" s="15"/>
      <c r="F20" s="15" t="str">
        <f t="shared" si="1"/>
        <v>0540194158             04C00000000010830{   01   Academic Accel</v>
      </c>
    </row>
    <row r="21" spans="1:6" x14ac:dyDescent="0.25">
      <c r="A21" s="9" t="s">
        <v>1281</v>
      </c>
      <c r="B21" s="6">
        <v>8167.99</v>
      </c>
      <c r="D21" s="15" t="str">
        <f t="shared" si="0"/>
        <v>0540294158             02C00000008167990{   01   Academic Accel</v>
      </c>
      <c r="E21" s="15"/>
      <c r="F21" s="15" t="str">
        <f t="shared" si="1"/>
        <v>0540294158             04C00000008167990{   01   Academic Accel</v>
      </c>
    </row>
    <row r="22" spans="1:6" x14ac:dyDescent="0.25">
      <c r="A22" s="9" t="s">
        <v>1282</v>
      </c>
      <c r="B22" s="6">
        <v>26338.080000000002</v>
      </c>
      <c r="D22" s="15" t="str">
        <f t="shared" si="0"/>
        <v>0603794158             02C00000026338080{   01   Academic Accel</v>
      </c>
      <c r="E22" s="15"/>
      <c r="F22" s="15" t="str">
        <f t="shared" si="1"/>
        <v>0603794158             04C00000026338080{   01   Academic Accel</v>
      </c>
    </row>
    <row r="23" spans="1:6" x14ac:dyDescent="0.25">
      <c r="A23" s="9" t="s">
        <v>1283</v>
      </c>
      <c r="B23" s="6">
        <v>751.4</v>
      </c>
      <c r="D23" s="15" t="str">
        <f t="shared" si="0"/>
        <v>0609894158             02C00000000751400{   01   Academic Accel</v>
      </c>
      <c r="E23" s="15"/>
      <c r="F23" s="15" t="str">
        <f t="shared" si="1"/>
        <v>0609894158             04C00000000751400{   01   Academic Accel</v>
      </c>
    </row>
    <row r="24" spans="1:6" x14ac:dyDescent="0.25">
      <c r="A24" s="9" t="s">
        <v>1284</v>
      </c>
      <c r="B24" s="6">
        <v>595.49</v>
      </c>
      <c r="D24" s="15" t="str">
        <f t="shared" si="0"/>
        <v>0610194158             02C00000000595490{   01   Academic Accel</v>
      </c>
      <c r="E24" s="15"/>
      <c r="F24" s="15" t="str">
        <f t="shared" si="1"/>
        <v>0610194158             04C00000000595490{   01   Academic Accel</v>
      </c>
    </row>
    <row r="25" spans="1:6" x14ac:dyDescent="0.25">
      <c r="A25" s="9" t="s">
        <v>1285</v>
      </c>
      <c r="B25" s="6">
        <v>5134.2299999999996</v>
      </c>
      <c r="D25" s="15" t="str">
        <f t="shared" si="0"/>
        <v>0611294158             02C00000005134230{   01   Academic Accel</v>
      </c>
      <c r="E25" s="15"/>
      <c r="F25" s="15" t="str">
        <f t="shared" si="1"/>
        <v>0611294158             04C00000005134230{   01   Academic Accel</v>
      </c>
    </row>
    <row r="26" spans="1:6" x14ac:dyDescent="0.25">
      <c r="A26" s="9" t="s">
        <v>1286</v>
      </c>
      <c r="B26" s="6">
        <v>46303.319999999992</v>
      </c>
      <c r="D26" s="15" t="str">
        <f t="shared" si="0"/>
        <v>0611494158             02C00000046303320{   01   Academic Accel</v>
      </c>
      <c r="E26" s="15"/>
      <c r="F26" s="15" t="str">
        <f t="shared" si="1"/>
        <v>0611494158             04C00000046303320{   01   Academic Accel</v>
      </c>
    </row>
    <row r="27" spans="1:6" x14ac:dyDescent="0.25">
      <c r="A27" s="9" t="s">
        <v>1287</v>
      </c>
      <c r="B27" s="6">
        <v>4482.4399999999996</v>
      </c>
      <c r="D27" s="15" t="str">
        <f t="shared" si="0"/>
        <v>0611794158             02C00000004482440{   01   Academic Accel</v>
      </c>
      <c r="E27" s="15"/>
      <c r="F27" s="15" t="str">
        <f t="shared" si="1"/>
        <v>0611794158             04C00000004482440{   01   Academic Accel</v>
      </c>
    </row>
    <row r="28" spans="1:6" x14ac:dyDescent="0.25">
      <c r="A28" s="9" t="s">
        <v>1288</v>
      </c>
      <c r="B28" s="6">
        <v>12295.279999999999</v>
      </c>
      <c r="D28" s="15" t="str">
        <f t="shared" si="0"/>
        <v>0611994158             02C00000012295280{   01   Academic Accel</v>
      </c>
      <c r="E28" s="15"/>
      <c r="F28" s="15" t="str">
        <f t="shared" si="1"/>
        <v>0611994158             04C00000012295280{   01   Academic Accel</v>
      </c>
    </row>
    <row r="29" spans="1:6" x14ac:dyDescent="0.25">
      <c r="A29" s="9" t="s">
        <v>1289</v>
      </c>
      <c r="B29" s="6">
        <v>478.56</v>
      </c>
      <c r="D29" s="15" t="str">
        <f t="shared" si="0"/>
        <v>0612294158             02C00000000478560{   01   Academic Accel</v>
      </c>
      <c r="E29" s="15"/>
      <c r="F29" s="15" t="str">
        <f t="shared" si="1"/>
        <v>0612294158             04C00000000478560{   01   Academic Accel</v>
      </c>
    </row>
    <row r="30" spans="1:6" x14ac:dyDescent="0.25">
      <c r="A30" s="9" t="s">
        <v>1290</v>
      </c>
      <c r="B30" s="6">
        <v>363.78999999999996</v>
      </c>
      <c r="D30" s="15" t="str">
        <f t="shared" si="0"/>
        <v>0680194158             02C00000000363790{   01   Academic Accel</v>
      </c>
      <c r="E30" s="15"/>
      <c r="F30" s="15" t="str">
        <f t="shared" si="1"/>
        <v>0680194158             04C00000000363790{   01   Academic Accel</v>
      </c>
    </row>
    <row r="31" spans="1:6" x14ac:dyDescent="0.25">
      <c r="A31" s="9" t="s">
        <v>1291</v>
      </c>
      <c r="B31" s="6">
        <v>537.03</v>
      </c>
      <c r="D31" s="15" t="str">
        <f t="shared" si="0"/>
        <v>0700294158             02C00000000537030{   01   Academic Accel</v>
      </c>
      <c r="E31" s="15"/>
      <c r="F31" s="15" t="str">
        <f t="shared" si="1"/>
        <v>0700294158             04C00000000537030{   01   Academic Accel</v>
      </c>
    </row>
    <row r="32" spans="1:6" x14ac:dyDescent="0.25">
      <c r="A32" s="9" t="s">
        <v>1292</v>
      </c>
      <c r="B32" s="6">
        <v>5688.58</v>
      </c>
      <c r="D32" s="15" t="str">
        <f t="shared" si="0"/>
        <v>0812294158             02C00000005688580{   01   Academic Accel</v>
      </c>
      <c r="E32" s="15"/>
      <c r="F32" s="15" t="str">
        <f t="shared" si="1"/>
        <v>0812294158             04C00000005688580{   01   Academic Accel</v>
      </c>
    </row>
    <row r="33" spans="1:6" x14ac:dyDescent="0.25">
      <c r="A33" s="9" t="s">
        <v>1293</v>
      </c>
      <c r="B33" s="6">
        <v>608.49</v>
      </c>
      <c r="D33" s="15" t="str">
        <f t="shared" si="0"/>
        <v>0813094158             02C00000000608490{   01   Academic Accel</v>
      </c>
      <c r="E33" s="15"/>
      <c r="F33" s="15" t="str">
        <f t="shared" si="1"/>
        <v>0813094158             04C00000000608490{   01   Academic Accel</v>
      </c>
    </row>
    <row r="34" spans="1:6" x14ac:dyDescent="0.25">
      <c r="A34" s="9" t="s">
        <v>1294</v>
      </c>
      <c r="B34" s="6">
        <v>708.09</v>
      </c>
      <c r="D34" s="15" t="str">
        <f t="shared" si="0"/>
        <v>0840194158             02C00000000708090{   01   Academic Accel</v>
      </c>
      <c r="E34" s="15"/>
      <c r="F34" s="15" t="str">
        <f t="shared" si="1"/>
        <v>0840194158             04C00000000708090{   01   Academic Accel</v>
      </c>
    </row>
    <row r="35" spans="1:6" x14ac:dyDescent="0.25">
      <c r="A35" s="9" t="s">
        <v>1295</v>
      </c>
      <c r="B35" s="6">
        <v>368.12</v>
      </c>
      <c r="D35" s="15" t="str">
        <f t="shared" si="0"/>
        <v>0840294158             02C00000000368120{   01   Academic Accel</v>
      </c>
      <c r="E35" s="15"/>
      <c r="F35" s="15" t="str">
        <f t="shared" si="1"/>
        <v>0840294158             04C00000000368120{   01   Academic Accel</v>
      </c>
    </row>
    <row r="36" spans="1:6" x14ac:dyDescent="0.25">
      <c r="A36" s="9" t="s">
        <v>1296</v>
      </c>
      <c r="B36" s="6">
        <v>905.15</v>
      </c>
      <c r="D36" s="15" t="str">
        <f t="shared" si="0"/>
        <v>0840494158             02C00000000905150{   01   Academic Accel</v>
      </c>
      <c r="E36" s="15"/>
      <c r="F36" s="15" t="str">
        <f t="shared" si="1"/>
        <v>0840494158             04C00000000905150{   01   Academic Accel</v>
      </c>
    </row>
    <row r="37" spans="1:6" x14ac:dyDescent="0.25">
      <c r="A37" s="9" t="s">
        <v>1297</v>
      </c>
      <c r="B37" s="6">
        <v>6180.1299999999992</v>
      </c>
      <c r="D37" s="15" t="str">
        <f t="shared" si="0"/>
        <v>0845894158             02C00000006180130{   01   Academic Accel</v>
      </c>
      <c r="E37" s="15"/>
      <c r="F37" s="15" t="str">
        <f t="shared" si="1"/>
        <v>0845894158             04C00000006180130{   01   Academic Accel</v>
      </c>
    </row>
    <row r="38" spans="1:6" x14ac:dyDescent="0.25">
      <c r="A38" s="9" t="s">
        <v>1298</v>
      </c>
      <c r="B38" s="6">
        <v>1691.2</v>
      </c>
      <c r="D38" s="15" t="str">
        <f t="shared" si="0"/>
        <v>0907594158             02C00000001691200{   01   Academic Accel</v>
      </c>
      <c r="E38" s="15"/>
      <c r="F38" s="15" t="str">
        <f t="shared" si="1"/>
        <v>0907594158             04C00000001691200{   01   Academic Accel</v>
      </c>
    </row>
    <row r="39" spans="1:6" x14ac:dyDescent="0.25">
      <c r="A39" s="9" t="s">
        <v>1299</v>
      </c>
      <c r="B39" s="6">
        <v>10372.4</v>
      </c>
      <c r="D39" s="15" t="str">
        <f t="shared" si="0"/>
        <v>0920694158             02C00000010372400{   01   Academic Accel</v>
      </c>
      <c r="E39" s="15"/>
      <c r="F39" s="15" t="str">
        <f t="shared" si="1"/>
        <v>0920694158             04C00000010372400{   01   Academic Accel</v>
      </c>
    </row>
    <row r="40" spans="1:6" x14ac:dyDescent="0.25">
      <c r="A40" s="9" t="s">
        <v>1300</v>
      </c>
      <c r="B40" s="6">
        <v>173.23</v>
      </c>
      <c r="D40" s="15" t="str">
        <f t="shared" si="0"/>
        <v>0920794158             02C00000000173230{   01   Academic Accel</v>
      </c>
      <c r="E40" s="15"/>
      <c r="F40" s="15" t="str">
        <f t="shared" si="1"/>
        <v>0920794158             04C00000000173230{   01   Academic Accel</v>
      </c>
    </row>
    <row r="41" spans="1:6" x14ac:dyDescent="0.25">
      <c r="A41" s="9" t="s">
        <v>1301</v>
      </c>
      <c r="B41" s="6">
        <v>203.55</v>
      </c>
      <c r="D41" s="15" t="str">
        <f t="shared" si="0"/>
        <v>0920994158             02C00000000203550{   01   Academic Accel</v>
      </c>
      <c r="E41" s="15"/>
      <c r="F41" s="15" t="str">
        <f t="shared" si="1"/>
        <v>0920994158             04C00000000203550{   01   Academic Accel</v>
      </c>
    </row>
    <row r="42" spans="1:6" x14ac:dyDescent="0.25">
      <c r="A42" s="9" t="s">
        <v>1302</v>
      </c>
      <c r="B42" s="6">
        <v>17.32</v>
      </c>
      <c r="D42" s="15" t="str">
        <f t="shared" si="0"/>
        <v>1005094158             02C00000000017320{   01   Academic Accel</v>
      </c>
      <c r="E42" s="15"/>
      <c r="F42" s="15" t="str">
        <f t="shared" si="1"/>
        <v>1005094158             04C00000000017320{   01   Academic Accel</v>
      </c>
    </row>
    <row r="43" spans="1:6" x14ac:dyDescent="0.25">
      <c r="A43" s="9" t="s">
        <v>1303</v>
      </c>
      <c r="B43" s="6">
        <v>49.8</v>
      </c>
      <c r="D43" s="15" t="str">
        <f t="shared" si="0"/>
        <v>1030994158             02C00000000049800{   01   Academic Accel</v>
      </c>
      <c r="E43" s="15"/>
      <c r="F43" s="15" t="str">
        <f t="shared" si="1"/>
        <v>1030994158             04C00000000049800{   01   Academic Accel</v>
      </c>
    </row>
    <row r="44" spans="1:6" x14ac:dyDescent="0.25">
      <c r="A44" s="9" t="s">
        <v>1304</v>
      </c>
      <c r="B44" s="6">
        <v>20508.759999999998</v>
      </c>
      <c r="D44" s="15" t="str">
        <f t="shared" si="0"/>
        <v>1100194158             02C00000020508760{   01   Academic Accel</v>
      </c>
      <c r="E44" s="15"/>
      <c r="F44" s="15" t="str">
        <f t="shared" si="1"/>
        <v>1100194158             04C00000020508760{   01   Academic Accel</v>
      </c>
    </row>
    <row r="45" spans="1:6" x14ac:dyDescent="0.25">
      <c r="A45" s="9" t="s">
        <v>1305</v>
      </c>
      <c r="B45" s="6">
        <v>1375.05</v>
      </c>
      <c r="D45" s="15" t="str">
        <f t="shared" si="0"/>
        <v>1105194158             02C00000001375050{   01   Academic Accel</v>
      </c>
      <c r="E45" s="15"/>
      <c r="F45" s="15" t="str">
        <f t="shared" si="1"/>
        <v>1105194158             04C00000001375050{   01   Academic Accel</v>
      </c>
    </row>
    <row r="46" spans="1:6" x14ac:dyDescent="0.25">
      <c r="A46" s="9" t="s">
        <v>1306</v>
      </c>
      <c r="B46" s="6">
        <v>8.66</v>
      </c>
      <c r="D46" s="15" t="str">
        <f t="shared" si="0"/>
        <v>1105694158             02C00000000008660{   01   Academic Accel</v>
      </c>
      <c r="E46" s="15"/>
      <c r="F46" s="15" t="str">
        <f t="shared" si="1"/>
        <v>1105694158             04C00000000008660{   01   Academic Accel</v>
      </c>
    </row>
    <row r="47" spans="1:6" x14ac:dyDescent="0.25">
      <c r="A47" s="9" t="s">
        <v>1307</v>
      </c>
      <c r="B47" s="6">
        <v>816.37</v>
      </c>
      <c r="D47" s="15" t="str">
        <f t="shared" si="0"/>
        <v>1211094158             02C00000000816370{   01   Academic Accel</v>
      </c>
      <c r="E47" s="15"/>
      <c r="F47" s="15" t="str">
        <f t="shared" si="1"/>
        <v>1211094158             04C00000000816370{   01   Academic Accel</v>
      </c>
    </row>
    <row r="48" spans="1:6" x14ac:dyDescent="0.25">
      <c r="A48" s="9" t="s">
        <v>1308</v>
      </c>
      <c r="B48" s="6">
        <v>4096.99</v>
      </c>
      <c r="D48" s="15" t="str">
        <f t="shared" si="0"/>
        <v>1307394158             02C00000004096990{   01   Academic Accel</v>
      </c>
      <c r="E48" s="15"/>
      <c r="F48" s="15" t="str">
        <f t="shared" si="1"/>
        <v>1307394158             04C00000004096990{   01   Academic Accel</v>
      </c>
    </row>
    <row r="49" spans="1:6" x14ac:dyDescent="0.25">
      <c r="A49" s="9" t="s">
        <v>1309</v>
      </c>
      <c r="B49" s="6">
        <v>1065.3899999999999</v>
      </c>
      <c r="D49" s="15" t="str">
        <f t="shared" si="0"/>
        <v>1314494158             02C00000001065390{   01   Academic Accel</v>
      </c>
      <c r="E49" s="15"/>
      <c r="F49" s="15" t="str">
        <f t="shared" si="1"/>
        <v>1314494158             04C00000001065390{   01   Academic Accel</v>
      </c>
    </row>
    <row r="50" spans="1:6" x14ac:dyDescent="0.25">
      <c r="A50" s="9" t="s">
        <v>1310</v>
      </c>
      <c r="B50" s="6">
        <v>924.64</v>
      </c>
      <c r="D50" s="15" t="str">
        <f t="shared" si="0"/>
        <v>1314694158             02C00000000924640{   01   Academic Accel</v>
      </c>
      <c r="E50" s="15"/>
      <c r="F50" s="15" t="str">
        <f t="shared" si="1"/>
        <v>1314694158             04C00000000924640{   01   Academic Accel</v>
      </c>
    </row>
    <row r="51" spans="1:6" x14ac:dyDescent="0.25">
      <c r="A51" s="9" t="s">
        <v>1311</v>
      </c>
      <c r="B51" s="6">
        <v>441.75</v>
      </c>
      <c r="D51" s="15" t="str">
        <f t="shared" si="0"/>
        <v>1315194158             02C00000000441750{   01   Academic Accel</v>
      </c>
      <c r="E51" s="15"/>
      <c r="F51" s="15" t="str">
        <f t="shared" si="1"/>
        <v>1315194158             04C00000000441750{   01   Academic Accel</v>
      </c>
    </row>
    <row r="52" spans="1:6" x14ac:dyDescent="0.25">
      <c r="A52" s="9" t="s">
        <v>1312</v>
      </c>
      <c r="B52" s="6">
        <v>528.37</v>
      </c>
      <c r="D52" s="15" t="str">
        <f t="shared" si="0"/>
        <v>1315694158             02C00000000528370{   01   Academic Accel</v>
      </c>
      <c r="E52" s="15"/>
      <c r="F52" s="15" t="str">
        <f t="shared" si="1"/>
        <v>1315694158             04C00000000528370{   01   Academic Accel</v>
      </c>
    </row>
    <row r="53" spans="1:6" x14ac:dyDescent="0.25">
      <c r="A53" s="9" t="s">
        <v>1313</v>
      </c>
      <c r="B53" s="6">
        <v>3581.62</v>
      </c>
      <c r="D53" s="15" t="str">
        <f t="shared" si="0"/>
        <v>1316094158             02C00000003581620{   01   Academic Accel</v>
      </c>
      <c r="E53" s="15"/>
      <c r="F53" s="15" t="str">
        <f t="shared" si="1"/>
        <v>1316094158             04C00000003581620{   01   Academic Accel</v>
      </c>
    </row>
    <row r="54" spans="1:6" x14ac:dyDescent="0.25">
      <c r="A54" s="9" t="s">
        <v>1314</v>
      </c>
      <c r="B54" s="6">
        <v>10322.59</v>
      </c>
      <c r="D54" s="15" t="str">
        <f t="shared" si="0"/>
        <v>1316194158             02C00000010322590{   01   Academic Accel</v>
      </c>
      <c r="E54" s="15"/>
      <c r="F54" s="15" t="str">
        <f t="shared" si="1"/>
        <v>1316194158             04C00000010322590{   01   Academic Accel</v>
      </c>
    </row>
    <row r="55" spans="1:6" x14ac:dyDescent="0.25">
      <c r="A55" s="9" t="s">
        <v>1315</v>
      </c>
      <c r="B55" s="6">
        <v>5071.4299999999994</v>
      </c>
      <c r="D55" s="15" t="str">
        <f t="shared" si="0"/>
        <v>1316594158             02C00000005071430{   01   Academic Accel</v>
      </c>
      <c r="E55" s="15"/>
      <c r="F55" s="15" t="str">
        <f t="shared" si="1"/>
        <v>1316594158             04C00000005071430{   01   Academic Accel</v>
      </c>
    </row>
    <row r="56" spans="1:6" x14ac:dyDescent="0.25">
      <c r="A56" s="9" t="s">
        <v>1316</v>
      </c>
      <c r="B56" s="6">
        <v>253.35</v>
      </c>
      <c r="D56" s="15" t="str">
        <f t="shared" si="0"/>
        <v>1316794158             02C00000000253350{   01   Academic Accel</v>
      </c>
      <c r="E56" s="15"/>
      <c r="F56" s="15" t="str">
        <f t="shared" si="1"/>
        <v>1316794158             04C00000000253350{   01   Academic Accel</v>
      </c>
    </row>
    <row r="57" spans="1:6" x14ac:dyDescent="0.25">
      <c r="A57" s="9" t="s">
        <v>1317</v>
      </c>
      <c r="B57" s="6">
        <v>259.85000000000002</v>
      </c>
      <c r="D57" s="15" t="str">
        <f t="shared" si="0"/>
        <v>1330194158             02C00000000259850{   01   Academic Accel</v>
      </c>
      <c r="E57" s="15"/>
      <c r="F57" s="15" t="str">
        <f t="shared" si="1"/>
        <v>1330194158             04C00000000259850{   01   Academic Accel</v>
      </c>
    </row>
    <row r="58" spans="1:6" x14ac:dyDescent="0.25">
      <c r="A58" s="9" t="s">
        <v>1318</v>
      </c>
      <c r="B58" s="6">
        <v>4246.3999999999996</v>
      </c>
      <c r="D58" s="15" t="str">
        <f t="shared" si="0"/>
        <v>1400594158             02C00000004246400{   01   Academic Accel</v>
      </c>
      <c r="E58" s="15"/>
      <c r="F58" s="15" t="str">
        <f t="shared" si="1"/>
        <v>1400594158             04C00000004246400{   01   Academic Accel</v>
      </c>
    </row>
    <row r="59" spans="1:6" x14ac:dyDescent="0.25">
      <c r="A59" s="9" t="s">
        <v>1319</v>
      </c>
      <c r="B59" s="6">
        <v>1660.8899999999999</v>
      </c>
      <c r="D59" s="15" t="str">
        <f t="shared" si="0"/>
        <v>1402894158             02C00000001660890{   01   Academic Accel</v>
      </c>
      <c r="E59" s="15"/>
      <c r="F59" s="15" t="str">
        <f t="shared" si="1"/>
        <v>1402894158             04C00000001660890{   01   Academic Accel</v>
      </c>
    </row>
    <row r="60" spans="1:6" x14ac:dyDescent="0.25">
      <c r="A60" s="9" t="s">
        <v>1320</v>
      </c>
      <c r="B60" s="6">
        <v>162.41</v>
      </c>
      <c r="D60" s="15" t="str">
        <f t="shared" si="0"/>
        <v>1406494158             02C00000000162410{   01   Academic Accel</v>
      </c>
      <c r="E60" s="15"/>
      <c r="F60" s="15" t="str">
        <f t="shared" si="1"/>
        <v>1406494158             04C00000000162410{   01   Academic Accel</v>
      </c>
    </row>
    <row r="61" spans="1:6" x14ac:dyDescent="0.25">
      <c r="A61" s="9" t="s">
        <v>1321</v>
      </c>
      <c r="B61" s="6">
        <v>1242.96</v>
      </c>
      <c r="D61" s="15" t="str">
        <f t="shared" si="0"/>
        <v>1406694158             02C00000001242960{   01   Academic Accel</v>
      </c>
      <c r="E61" s="15"/>
      <c r="F61" s="15" t="str">
        <f t="shared" si="1"/>
        <v>1406694158             04C00000001242960{   01   Academic Accel</v>
      </c>
    </row>
    <row r="62" spans="1:6" x14ac:dyDescent="0.25">
      <c r="A62" s="9" t="s">
        <v>1322</v>
      </c>
      <c r="B62" s="6">
        <v>2325.67</v>
      </c>
      <c r="D62" s="15" t="str">
        <f t="shared" si="0"/>
        <v>1406894158             02C00000002325670{   01   Academic Accel</v>
      </c>
      <c r="E62" s="15"/>
      <c r="F62" s="15" t="str">
        <f t="shared" si="1"/>
        <v>1406894158             04C00000002325670{   01   Academic Accel</v>
      </c>
    </row>
    <row r="63" spans="1:6" x14ac:dyDescent="0.25">
      <c r="A63" s="9" t="s">
        <v>1323</v>
      </c>
      <c r="B63" s="6">
        <v>521.87</v>
      </c>
      <c r="D63" s="15" t="str">
        <f t="shared" si="0"/>
        <v>1417294158             02C00000000521870{   01   Academic Accel</v>
      </c>
      <c r="E63" s="15"/>
      <c r="F63" s="15" t="str">
        <f t="shared" si="1"/>
        <v>1417294158             04C00000000521870{   01   Academic Accel</v>
      </c>
    </row>
    <row r="64" spans="1:6" x14ac:dyDescent="0.25">
      <c r="A64" s="9" t="s">
        <v>1324</v>
      </c>
      <c r="B64" s="6">
        <v>4192.2700000000004</v>
      </c>
      <c r="D64" s="15" t="str">
        <f t="shared" si="0"/>
        <v>1520194158             02C00000004192270{   01   Academic Accel</v>
      </c>
      <c r="E64" s="15"/>
      <c r="F64" s="15" t="str">
        <f t="shared" si="1"/>
        <v>1520194158             04C00000004192270{   01   Academic Accel</v>
      </c>
    </row>
    <row r="65" spans="1:6" x14ac:dyDescent="0.25">
      <c r="A65" s="9" t="s">
        <v>1325</v>
      </c>
      <c r="B65" s="6">
        <v>456.91</v>
      </c>
      <c r="D65" s="15" t="str">
        <f t="shared" si="0"/>
        <v>1520494158             02C00000000456910{   01   Academic Accel</v>
      </c>
      <c r="E65" s="15"/>
      <c r="F65" s="15" t="str">
        <f t="shared" si="1"/>
        <v>1520494158             04C00000000456910{   01   Academic Accel</v>
      </c>
    </row>
    <row r="66" spans="1:6" x14ac:dyDescent="0.25">
      <c r="A66" s="9" t="s">
        <v>1326</v>
      </c>
      <c r="B66" s="6">
        <v>2773.92</v>
      </c>
      <c r="D66" s="15" t="str">
        <f t="shared" si="0"/>
        <v>1520694158             02C00000002773920{   01   Academic Accel</v>
      </c>
      <c r="E66" s="15"/>
      <c r="F66" s="15" t="str">
        <f t="shared" si="1"/>
        <v>1520694158             04C00000002773920{   01   Academic Accel</v>
      </c>
    </row>
    <row r="67" spans="1:6" x14ac:dyDescent="0.25">
      <c r="A67" s="9" t="s">
        <v>1327</v>
      </c>
      <c r="B67" s="6">
        <v>467.73</v>
      </c>
      <c r="D67" s="15" t="str">
        <f t="shared" si="0"/>
        <v>1604894158             02C00000000467730{   01   Academic Accel</v>
      </c>
      <c r="E67" s="15"/>
      <c r="F67" s="15" t="str">
        <f t="shared" si="1"/>
        <v>1604894158             04C00000000467730{   01   Academic Accel</v>
      </c>
    </row>
    <row r="68" spans="1:6" x14ac:dyDescent="0.25">
      <c r="A68" s="9" t="s">
        <v>1328</v>
      </c>
      <c r="B68" s="6">
        <v>242.53</v>
      </c>
      <c r="D68" s="15" t="str">
        <f t="shared" si="0"/>
        <v>1604994158             02C00000000242530{   01   Academic Accel</v>
      </c>
      <c r="E68" s="15"/>
      <c r="F68" s="15" t="str">
        <f t="shared" si="1"/>
        <v>1604994158             04C00000000242530{   01   Academic Accel</v>
      </c>
    </row>
    <row r="69" spans="1:6" x14ac:dyDescent="0.25">
      <c r="A69" s="9" t="s">
        <v>1329</v>
      </c>
      <c r="B69" s="6">
        <v>820.69999999999993</v>
      </c>
      <c r="D69" s="15" t="str">
        <f t="shared" ref="D69:D132" si="2">IF($B69&lt;0,+$A69&amp;"94158             04C"&amp;RIGHT(FIXED(100000000000000-ROUND($B69,2)*1000,0,TRUE),14)&amp;"}   02 Academic Accel",+$A69&amp;"94158             02C"&amp;RIGHT(FIXED(100000000000000+ROUND($B69,2)*1000,0,TRUE),14)&amp;"{   01   Academic Accel")</f>
        <v>1605094158             02C00000000820700{   01   Academic Accel</v>
      </c>
      <c r="E69" s="15"/>
      <c r="F69" s="15" t="str">
        <f t="shared" ref="F69:F132" si="3">IF($B69&lt;0,+$A69&amp;"94158             04C"&amp;RIGHT(FIXED(100000000000000-ROUND($B69,2)*1000,0,TRUE),14)&amp;"}   02 Academic Accel",+$A69&amp;"94158             04C"&amp;RIGHT(FIXED(100000000000000+ROUND($B69,2)*1000,0,TRUE),14)&amp;"{   01   Academic Accel")</f>
        <v>1605094158             04C00000000820700{   01   Academic Accel</v>
      </c>
    </row>
    <row r="70" spans="1:6" x14ac:dyDescent="0.25">
      <c r="A70" s="9" t="s">
        <v>1330</v>
      </c>
      <c r="B70" s="6">
        <v>55081.97</v>
      </c>
      <c r="D70" s="15" t="str">
        <f t="shared" si="2"/>
        <v>1700194158             02C00000055081970{   01   Academic Accel</v>
      </c>
      <c r="E70" s="15"/>
      <c r="F70" s="15" t="str">
        <f t="shared" si="3"/>
        <v>1700194158             04C00000055081970{   01   Academic Accel</v>
      </c>
    </row>
    <row r="71" spans="1:6" x14ac:dyDescent="0.25">
      <c r="A71" s="9" t="s">
        <v>1331</v>
      </c>
      <c r="B71" s="6">
        <v>33689.710000000006</v>
      </c>
      <c r="D71" s="15" t="str">
        <f t="shared" si="2"/>
        <v>1721094158             02C00000033689710{   01   Academic Accel</v>
      </c>
      <c r="E71" s="15"/>
      <c r="F71" s="15" t="str">
        <f t="shared" si="3"/>
        <v>1721094158             04C00000033689710{   01   Academic Accel</v>
      </c>
    </row>
    <row r="72" spans="1:6" x14ac:dyDescent="0.25">
      <c r="A72" s="9" t="s">
        <v>1332</v>
      </c>
      <c r="B72" s="6">
        <v>6251.59</v>
      </c>
      <c r="D72" s="15" t="str">
        <f t="shared" si="2"/>
        <v>1721694158             02C00000006251590{   01   Academic Accel</v>
      </c>
      <c r="E72" s="15"/>
      <c r="F72" s="15" t="str">
        <f t="shared" si="3"/>
        <v>1721694158             04C00000006251590{   01   Academic Accel</v>
      </c>
    </row>
    <row r="73" spans="1:6" x14ac:dyDescent="0.25">
      <c r="A73" s="9" t="s">
        <v>1333</v>
      </c>
      <c r="B73" s="6">
        <v>7810.7</v>
      </c>
      <c r="D73" s="15" t="str">
        <f t="shared" si="2"/>
        <v>1740094158             02C00000007810700{   01   Academic Accel</v>
      </c>
      <c r="E73" s="15"/>
      <c r="F73" s="15" t="str">
        <f t="shared" si="3"/>
        <v>1740094158             04C00000007810700{   01   Academic Accel</v>
      </c>
    </row>
    <row r="74" spans="1:6" x14ac:dyDescent="0.25">
      <c r="A74" s="9" t="s">
        <v>1334</v>
      </c>
      <c r="B74" s="6">
        <v>35634.26</v>
      </c>
      <c r="D74" s="15" t="str">
        <f t="shared" si="2"/>
        <v>1740194158             02C00000035634260{   01   Academic Accel</v>
      </c>
      <c r="E74" s="15"/>
      <c r="F74" s="15" t="str">
        <f t="shared" si="3"/>
        <v>1740194158             04C00000035634260{   01   Academic Accel</v>
      </c>
    </row>
    <row r="75" spans="1:6" x14ac:dyDescent="0.25">
      <c r="A75" s="9" t="s">
        <v>1335</v>
      </c>
      <c r="B75" s="6">
        <v>1736.67</v>
      </c>
      <c r="D75" s="15" t="str">
        <f t="shared" si="2"/>
        <v>1740294158             02C00000001736670{   01   Academic Accel</v>
      </c>
      <c r="E75" s="15"/>
      <c r="F75" s="15" t="str">
        <f t="shared" si="3"/>
        <v>1740294158             04C00000001736670{   01   Academic Accel</v>
      </c>
    </row>
    <row r="76" spans="1:6" x14ac:dyDescent="0.25">
      <c r="A76" s="9" t="s">
        <v>1336</v>
      </c>
      <c r="B76" s="6">
        <v>21089.100000000002</v>
      </c>
      <c r="D76" s="15" t="str">
        <f t="shared" si="2"/>
        <v>1740394158             02C00000021089100{   01   Academic Accel</v>
      </c>
      <c r="E76" s="15"/>
      <c r="F76" s="15" t="str">
        <f t="shared" si="3"/>
        <v>1740394158             04C00000021089100{   01   Academic Accel</v>
      </c>
    </row>
    <row r="77" spans="1:6" x14ac:dyDescent="0.25">
      <c r="A77" s="9" t="s">
        <v>1337</v>
      </c>
      <c r="B77" s="6">
        <v>32.479999999999997</v>
      </c>
      <c r="D77" s="15" t="str">
        <f t="shared" si="2"/>
        <v>1740494158             02C00000000032480{   01   Academic Accel</v>
      </c>
      <c r="E77" s="15"/>
      <c r="F77" s="15" t="str">
        <f t="shared" si="3"/>
        <v>1740494158             04C00000000032480{   01   Academic Accel</v>
      </c>
    </row>
    <row r="78" spans="1:6" x14ac:dyDescent="0.25">
      <c r="A78" s="9" t="s">
        <v>1338</v>
      </c>
      <c r="B78" s="6">
        <v>45952.540000000008</v>
      </c>
      <c r="D78" s="15" t="str">
        <f t="shared" si="2"/>
        <v>1740594158             02C00000045952540{   01   Academic Accel</v>
      </c>
      <c r="E78" s="15"/>
      <c r="F78" s="15" t="str">
        <f t="shared" si="3"/>
        <v>1740594158             04C00000045952540{   01   Academic Accel</v>
      </c>
    </row>
    <row r="79" spans="1:6" x14ac:dyDescent="0.25">
      <c r="A79" s="9" t="s">
        <v>1339</v>
      </c>
      <c r="B79" s="6">
        <v>1676.04</v>
      </c>
      <c r="D79" s="15" t="str">
        <f t="shared" si="2"/>
        <v>1740694158             02C00000001676040{   01   Academic Accel</v>
      </c>
      <c r="E79" s="15"/>
      <c r="F79" s="15" t="str">
        <f t="shared" si="3"/>
        <v>1740694158             04C00000001676040{   01   Academic Accel</v>
      </c>
    </row>
    <row r="80" spans="1:6" x14ac:dyDescent="0.25">
      <c r="A80" s="9" t="s">
        <v>1340</v>
      </c>
      <c r="B80" s="6">
        <v>5809.8399999999992</v>
      </c>
      <c r="D80" s="15" t="str">
        <f t="shared" si="2"/>
        <v>1740794158             02C00000005809840{   01   Academic Accel</v>
      </c>
      <c r="E80" s="15"/>
      <c r="F80" s="15" t="str">
        <f t="shared" si="3"/>
        <v>1740794158             04C00000005809840{   01   Academic Accel</v>
      </c>
    </row>
    <row r="81" spans="1:6" x14ac:dyDescent="0.25">
      <c r="A81" s="9" t="s">
        <v>1341</v>
      </c>
      <c r="B81" s="6">
        <v>25482.74</v>
      </c>
      <c r="D81" s="15" t="str">
        <f t="shared" si="2"/>
        <v>1740894158             02C00000025482740{   01   Academic Accel</v>
      </c>
      <c r="E81" s="15"/>
      <c r="F81" s="15" t="str">
        <f t="shared" si="3"/>
        <v>1740894158             04C00000025482740{   01   Academic Accel</v>
      </c>
    </row>
    <row r="82" spans="1:6" x14ac:dyDescent="0.25">
      <c r="A82" s="9" t="s">
        <v>1342</v>
      </c>
      <c r="B82" s="6">
        <v>6349.03</v>
      </c>
      <c r="D82" s="15" t="str">
        <f t="shared" si="2"/>
        <v>1740994158             02C00000006349030{   01   Academic Accel</v>
      </c>
      <c r="E82" s="15"/>
      <c r="F82" s="15" t="str">
        <f t="shared" si="3"/>
        <v>1740994158             04C00000006349030{   01   Academic Accel</v>
      </c>
    </row>
    <row r="83" spans="1:6" x14ac:dyDescent="0.25">
      <c r="A83" s="9" t="s">
        <v>1343</v>
      </c>
      <c r="B83" s="6">
        <v>9216.07</v>
      </c>
      <c r="D83" s="15" t="str">
        <f t="shared" si="2"/>
        <v>1741094158             02C00000009216070{   01   Academic Accel</v>
      </c>
      <c r="E83" s="15"/>
      <c r="F83" s="15" t="str">
        <f t="shared" si="3"/>
        <v>1741094158             04C00000009216070{   01   Academic Accel</v>
      </c>
    </row>
    <row r="84" spans="1:6" x14ac:dyDescent="0.25">
      <c r="A84" s="9" t="s">
        <v>1344</v>
      </c>
      <c r="B84" s="6">
        <v>30658.120000000003</v>
      </c>
      <c r="D84" s="15" t="str">
        <f t="shared" si="2"/>
        <v>1741194158             02C00000030658120{   01   Academic Accel</v>
      </c>
      <c r="E84" s="15"/>
      <c r="F84" s="15" t="str">
        <f t="shared" si="3"/>
        <v>1741194158             04C00000030658120{   01   Academic Accel</v>
      </c>
    </row>
    <row r="85" spans="1:6" x14ac:dyDescent="0.25">
      <c r="A85" s="9" t="s">
        <v>1345</v>
      </c>
      <c r="B85" s="6">
        <v>16461.580000000002</v>
      </c>
      <c r="D85" s="15" t="str">
        <f t="shared" si="2"/>
        <v>1741294158             02C00000016461580{   01   Academic Accel</v>
      </c>
      <c r="E85" s="15"/>
      <c r="F85" s="15" t="str">
        <f t="shared" si="3"/>
        <v>1741294158             04C00000016461580{   01   Academic Accel</v>
      </c>
    </row>
    <row r="86" spans="1:6" x14ac:dyDescent="0.25">
      <c r="A86" s="9" t="s">
        <v>1346</v>
      </c>
      <c r="B86" s="6">
        <v>45595.22</v>
      </c>
      <c r="D86" s="15" t="str">
        <f t="shared" si="2"/>
        <v>1741494158             02C00000045595220{   01   Academic Accel</v>
      </c>
      <c r="E86" s="15"/>
      <c r="F86" s="15" t="str">
        <f t="shared" si="3"/>
        <v>1741494158             04C00000045595220{   01   Academic Accel</v>
      </c>
    </row>
    <row r="87" spans="1:6" x14ac:dyDescent="0.25">
      <c r="A87" s="9" t="s">
        <v>1347</v>
      </c>
      <c r="B87" s="6">
        <v>41383.490000000005</v>
      </c>
      <c r="D87" s="15" t="str">
        <f t="shared" si="2"/>
        <v>1741594158             02C00000041383490{   01   Academic Accel</v>
      </c>
      <c r="E87" s="15"/>
      <c r="F87" s="15" t="str">
        <f t="shared" si="3"/>
        <v>1741594158             04C00000041383490{   01   Academic Accel</v>
      </c>
    </row>
    <row r="88" spans="1:6" x14ac:dyDescent="0.25">
      <c r="A88" s="9" t="s">
        <v>1348</v>
      </c>
      <c r="B88" s="6">
        <v>33884.610000000008</v>
      </c>
      <c r="D88" s="15" t="str">
        <f t="shared" si="2"/>
        <v>1741794158             02C00000033884610{   01   Academic Accel</v>
      </c>
      <c r="E88" s="15"/>
      <c r="F88" s="15" t="str">
        <f t="shared" si="3"/>
        <v>1741794158             04C00000033884610{   01   Academic Accel</v>
      </c>
    </row>
    <row r="89" spans="1:6" x14ac:dyDescent="0.25">
      <c r="A89" s="9" t="s">
        <v>1349</v>
      </c>
      <c r="B89" s="6">
        <v>892.16</v>
      </c>
      <c r="D89" s="15" t="str">
        <f t="shared" si="2"/>
        <v>1790294158             02C00000000892160{   01   Academic Accel</v>
      </c>
      <c r="E89" s="15"/>
      <c r="F89" s="15" t="str">
        <f t="shared" si="3"/>
        <v>1790294158             04C00000000892160{   01   Academic Accel</v>
      </c>
    </row>
    <row r="90" spans="1:6" x14ac:dyDescent="0.25">
      <c r="A90" s="9" t="s">
        <v>1350</v>
      </c>
      <c r="B90" s="6">
        <v>60.64</v>
      </c>
      <c r="D90" s="15" t="str">
        <f t="shared" si="2"/>
        <v>1793794158             02C00000000060640{   01   Academic Accel</v>
      </c>
      <c r="E90" s="15"/>
      <c r="F90" s="15" t="str">
        <f t="shared" si="3"/>
        <v>1793794158             04C00000000060640{   01   Academic Accel</v>
      </c>
    </row>
    <row r="91" spans="1:6" x14ac:dyDescent="0.25">
      <c r="A91" s="9" t="s">
        <v>1351</v>
      </c>
      <c r="B91" s="6">
        <v>8414.85</v>
      </c>
      <c r="D91" s="15" t="str">
        <f t="shared" si="2"/>
        <v>1810094158             02C00000008414850{   01   Academic Accel</v>
      </c>
      <c r="E91" s="15"/>
      <c r="F91" s="15" t="str">
        <f t="shared" si="3"/>
        <v>1810094158             04C00000008414850{   01   Academic Accel</v>
      </c>
    </row>
    <row r="92" spans="1:6" x14ac:dyDescent="0.25">
      <c r="A92" s="9" t="s">
        <v>1352</v>
      </c>
      <c r="B92" s="6">
        <v>6619.7099999999991</v>
      </c>
      <c r="D92" s="15" t="str">
        <f t="shared" si="2"/>
        <v>1830394158             02C00000006619710{   01   Academic Accel</v>
      </c>
      <c r="E92" s="15"/>
      <c r="F92" s="15" t="str">
        <f t="shared" si="3"/>
        <v>1830394158             04C00000006619710{   01   Academic Accel</v>
      </c>
    </row>
    <row r="93" spans="1:6" x14ac:dyDescent="0.25">
      <c r="A93" s="9" t="s">
        <v>1353</v>
      </c>
      <c r="B93" s="6">
        <v>6002.56</v>
      </c>
      <c r="D93" s="15" t="str">
        <f t="shared" si="2"/>
        <v>1840094158             02C00000006002560{   01   Academic Accel</v>
      </c>
      <c r="E93" s="15"/>
      <c r="F93" s="15" t="str">
        <f t="shared" si="3"/>
        <v>1840094158             04C00000006002560{   01   Academic Accel</v>
      </c>
    </row>
    <row r="94" spans="1:6" x14ac:dyDescent="0.25">
      <c r="A94" s="9" t="s">
        <v>1354</v>
      </c>
      <c r="B94" s="6">
        <v>16104.279999999999</v>
      </c>
      <c r="D94" s="15" t="str">
        <f t="shared" si="2"/>
        <v>1840194158             02C00000016104280{   01   Academic Accel</v>
      </c>
      <c r="E94" s="15"/>
      <c r="F94" s="15" t="str">
        <f t="shared" si="3"/>
        <v>1840194158             04C00000016104280{   01   Academic Accel</v>
      </c>
    </row>
    <row r="95" spans="1:6" x14ac:dyDescent="0.25">
      <c r="A95" s="9" t="s">
        <v>1355</v>
      </c>
      <c r="B95" s="6">
        <v>9229.0499999999993</v>
      </c>
      <c r="D95" s="15" t="str">
        <f t="shared" si="2"/>
        <v>1840294158             02C00000009229050{   01   Academic Accel</v>
      </c>
      <c r="E95" s="15"/>
      <c r="F95" s="15" t="str">
        <f t="shared" si="3"/>
        <v>1840294158             04C00000009229050{   01   Academic Accel</v>
      </c>
    </row>
    <row r="96" spans="1:6" x14ac:dyDescent="0.25">
      <c r="A96" s="9" t="s">
        <v>1356</v>
      </c>
      <c r="B96" s="6">
        <v>257.69</v>
      </c>
      <c r="D96" s="15" t="str">
        <f t="shared" si="2"/>
        <v>1880194158             02C00000000257690{   01   Academic Accel</v>
      </c>
      <c r="E96" s="15"/>
      <c r="F96" s="15" t="str">
        <f t="shared" si="3"/>
        <v>1880194158             04C00000000257690{   01   Academic Accel</v>
      </c>
    </row>
    <row r="97" spans="1:6" x14ac:dyDescent="0.25">
      <c r="A97" s="9" t="s">
        <v>1357</v>
      </c>
      <c r="B97" s="6">
        <v>8.66</v>
      </c>
      <c r="D97" s="15" t="str">
        <f t="shared" si="2"/>
        <v>1890294158             02C00000000008660{   01   Academic Accel</v>
      </c>
      <c r="E97" s="15"/>
      <c r="F97" s="15" t="str">
        <f t="shared" si="3"/>
        <v>1890294158             04C00000000008660{   01   Academic Accel</v>
      </c>
    </row>
    <row r="98" spans="1:6" x14ac:dyDescent="0.25">
      <c r="A98" s="9" t="s">
        <v>1358</v>
      </c>
      <c r="B98" s="6">
        <v>10.83</v>
      </c>
      <c r="D98" s="15" t="str">
        <f t="shared" si="2"/>
        <v>1940094158             02C00000000010830{   01   Academic Accel</v>
      </c>
      <c r="E98" s="15"/>
      <c r="F98" s="15" t="str">
        <f t="shared" si="3"/>
        <v>1940094158             04C00000000010830{   01   Academic Accel</v>
      </c>
    </row>
    <row r="99" spans="1:6" x14ac:dyDescent="0.25">
      <c r="A99" s="9" t="s">
        <v>1359</v>
      </c>
      <c r="B99" s="6">
        <v>1225.6299999999999</v>
      </c>
      <c r="D99" s="15" t="str">
        <f t="shared" si="2"/>
        <v>1940194158             02C00000001225630{   01   Academic Accel</v>
      </c>
      <c r="E99" s="15"/>
      <c r="F99" s="15" t="str">
        <f t="shared" si="3"/>
        <v>1940194158             04C00000001225630{   01   Academic Accel</v>
      </c>
    </row>
    <row r="100" spans="1:6" x14ac:dyDescent="0.25">
      <c r="A100" s="9" t="s">
        <v>1360</v>
      </c>
      <c r="B100" s="6">
        <v>370.29</v>
      </c>
      <c r="D100" s="15" t="str">
        <f t="shared" si="2"/>
        <v>1940394158             02C00000000370290{   01   Academic Accel</v>
      </c>
      <c r="E100" s="15"/>
      <c r="F100" s="15" t="str">
        <f t="shared" si="3"/>
        <v>1940394158             04C00000000370290{   01   Academic Accel</v>
      </c>
    </row>
    <row r="101" spans="1:6" x14ac:dyDescent="0.25">
      <c r="A101" s="9" t="s">
        <v>1361</v>
      </c>
      <c r="B101" s="6">
        <v>623.64</v>
      </c>
      <c r="D101" s="15" t="str">
        <f t="shared" si="2"/>
        <v>1940494158             02C00000000623640{   01   Academic Accel</v>
      </c>
      <c r="E101" s="15"/>
      <c r="F101" s="15" t="str">
        <f t="shared" si="3"/>
        <v>1940494158             04C00000000623640{   01   Academic Accel</v>
      </c>
    </row>
    <row r="102" spans="1:6" x14ac:dyDescent="0.25">
      <c r="A102" s="9" t="s">
        <v>1362</v>
      </c>
      <c r="B102" s="6">
        <v>54.14</v>
      </c>
      <c r="D102" s="15" t="str">
        <f t="shared" si="2"/>
        <v>2040494158             02C00000000054140{   01   Academic Accel</v>
      </c>
      <c r="E102" s="15"/>
      <c r="F102" s="15" t="str">
        <f t="shared" si="3"/>
        <v>2040494158             04C00000000054140{   01   Academic Accel</v>
      </c>
    </row>
    <row r="103" spans="1:6" x14ac:dyDescent="0.25">
      <c r="A103" s="9" t="s">
        <v>1363</v>
      </c>
      <c r="B103" s="6">
        <v>1935.89</v>
      </c>
      <c r="D103" s="15" t="str">
        <f t="shared" si="2"/>
        <v>2040594158             02C00000001935890{   01   Academic Accel</v>
      </c>
      <c r="E103" s="15"/>
      <c r="F103" s="15" t="str">
        <f t="shared" si="3"/>
        <v>2040594158             04C00000001935890{   01   Academic Accel</v>
      </c>
    </row>
    <row r="104" spans="1:6" x14ac:dyDescent="0.25">
      <c r="A104" s="9" t="s">
        <v>1364</v>
      </c>
      <c r="B104" s="6">
        <v>324.81</v>
      </c>
      <c r="D104" s="15" t="str">
        <f t="shared" si="2"/>
        <v>2101494158             02C00000000324810{   01   Academic Accel</v>
      </c>
      <c r="E104" s="15"/>
      <c r="F104" s="15" t="str">
        <f t="shared" si="3"/>
        <v>2101494158             04C00000000324810{   01   Academic Accel</v>
      </c>
    </row>
    <row r="105" spans="1:6" x14ac:dyDescent="0.25">
      <c r="A105" s="9" t="s">
        <v>1365</v>
      </c>
      <c r="B105" s="6">
        <v>928.97</v>
      </c>
      <c r="D105" s="15" t="str">
        <f t="shared" si="2"/>
        <v>2121494158             02C00000000928970{   01   Academic Accel</v>
      </c>
      <c r="E105" s="15"/>
      <c r="F105" s="15" t="str">
        <f t="shared" si="3"/>
        <v>2121494158             04C00000000928970{   01   Academic Accel</v>
      </c>
    </row>
    <row r="106" spans="1:6" x14ac:dyDescent="0.25">
      <c r="A106" s="9" t="s">
        <v>1366</v>
      </c>
      <c r="B106" s="6">
        <v>764.4</v>
      </c>
      <c r="D106" s="15" t="str">
        <f t="shared" si="2"/>
        <v>2123294158             02C00000000764400{   01   Academic Accel</v>
      </c>
      <c r="E106" s="15"/>
      <c r="F106" s="15" t="str">
        <f t="shared" si="3"/>
        <v>2123294158             04C00000000764400{   01   Academic Accel</v>
      </c>
    </row>
    <row r="107" spans="1:6" x14ac:dyDescent="0.25">
      <c r="A107" s="9" t="s">
        <v>1367</v>
      </c>
      <c r="B107" s="6">
        <v>1320.91</v>
      </c>
      <c r="D107" s="15" t="str">
        <f t="shared" si="2"/>
        <v>2123794158             02C00000001320910{   01   Academic Accel</v>
      </c>
      <c r="E107" s="15"/>
      <c r="F107" s="15" t="str">
        <f t="shared" si="3"/>
        <v>2123794158             04C00000001320910{   01   Academic Accel</v>
      </c>
    </row>
    <row r="108" spans="1:6" x14ac:dyDescent="0.25">
      <c r="A108" s="9" t="s">
        <v>1368</v>
      </c>
      <c r="B108" s="6">
        <v>166.74</v>
      </c>
      <c r="D108" s="15" t="str">
        <f t="shared" si="2"/>
        <v>2130094158             02C00000000166740{   01   Academic Accel</v>
      </c>
      <c r="E108" s="15"/>
      <c r="F108" s="15" t="str">
        <f t="shared" si="3"/>
        <v>2130094158             04C00000000166740{   01   Academic Accel</v>
      </c>
    </row>
    <row r="109" spans="1:6" x14ac:dyDescent="0.25">
      <c r="A109" s="9" t="s">
        <v>1369</v>
      </c>
      <c r="B109" s="6">
        <v>2652.65</v>
      </c>
      <c r="D109" s="15" t="str">
        <f t="shared" si="2"/>
        <v>2130294158             02C00000002652650{   01   Academic Accel</v>
      </c>
      <c r="E109" s="15"/>
      <c r="F109" s="15" t="str">
        <f t="shared" si="3"/>
        <v>2130294158             04C00000002652650{   01   Academic Accel</v>
      </c>
    </row>
    <row r="110" spans="1:6" x14ac:dyDescent="0.25">
      <c r="A110" s="9" t="s">
        <v>1370</v>
      </c>
      <c r="B110" s="6">
        <v>396.27</v>
      </c>
      <c r="D110" s="15" t="str">
        <f t="shared" si="2"/>
        <v>2130394158             02C00000000396270{   01   Academic Accel</v>
      </c>
      <c r="E110" s="15"/>
      <c r="F110" s="15" t="str">
        <f t="shared" si="3"/>
        <v>2130394158             04C00000000396270{   01   Academic Accel</v>
      </c>
    </row>
    <row r="111" spans="1:6" x14ac:dyDescent="0.25">
      <c r="A111" s="9" t="s">
        <v>1371</v>
      </c>
      <c r="B111" s="6">
        <v>1977.04</v>
      </c>
      <c r="D111" s="15" t="str">
        <f t="shared" si="2"/>
        <v>2140194158             02C00000001977040{   01   Academic Accel</v>
      </c>
      <c r="E111" s="15"/>
      <c r="F111" s="15" t="str">
        <f t="shared" si="3"/>
        <v>2140194158             04C00000001977040{   01   Academic Accel</v>
      </c>
    </row>
    <row r="112" spans="1:6" x14ac:dyDescent="0.25">
      <c r="A112" s="9" t="s">
        <v>1372</v>
      </c>
      <c r="B112" s="6">
        <v>346.47</v>
      </c>
      <c r="D112" s="15" t="str">
        <f t="shared" si="2"/>
        <v>2220794158             02C00000000346470{   01   Academic Accel</v>
      </c>
      <c r="E112" s="15"/>
      <c r="F112" s="15" t="str">
        <f t="shared" si="3"/>
        <v>2220794158             04C00000000346470{   01   Academic Accel</v>
      </c>
    </row>
    <row r="113" spans="1:6" x14ac:dyDescent="0.25">
      <c r="A113" s="9" t="s">
        <v>1373</v>
      </c>
      <c r="B113" s="6">
        <v>8213.4599999999991</v>
      </c>
      <c r="D113" s="15" t="str">
        <f t="shared" si="2"/>
        <v>2330994158             02C00000008213460{   01   Academic Accel</v>
      </c>
      <c r="E113" s="15"/>
      <c r="F113" s="15" t="str">
        <f t="shared" si="3"/>
        <v>2330994158             04C00000008213460{   01   Academic Accel</v>
      </c>
    </row>
    <row r="114" spans="1:6" x14ac:dyDescent="0.25">
      <c r="A114" s="9" t="s">
        <v>1374</v>
      </c>
      <c r="B114" s="6">
        <v>177.56</v>
      </c>
      <c r="D114" s="15" t="str">
        <f t="shared" si="2"/>
        <v>2331194158             02C00000000177560{   01   Academic Accel</v>
      </c>
      <c r="E114" s="15"/>
      <c r="F114" s="15" t="str">
        <f t="shared" si="3"/>
        <v>2331194158             04C00000000177560{   01   Academic Accel</v>
      </c>
    </row>
    <row r="115" spans="1:6" x14ac:dyDescent="0.25">
      <c r="A115" s="9" t="s">
        <v>1375</v>
      </c>
      <c r="B115" s="6">
        <v>3276.29</v>
      </c>
      <c r="D115" s="15" t="str">
        <f t="shared" si="2"/>
        <v>2340394158             02C00000003276290{   01   Academic Accel</v>
      </c>
      <c r="E115" s="15"/>
      <c r="F115" s="15" t="str">
        <f t="shared" si="3"/>
        <v>2340394158             04C00000003276290{   01   Academic Accel</v>
      </c>
    </row>
    <row r="116" spans="1:6" x14ac:dyDescent="0.25">
      <c r="A116" s="9" t="s">
        <v>1376</v>
      </c>
      <c r="B116" s="6">
        <v>5192.6899999999996</v>
      </c>
      <c r="D116" s="15" t="str">
        <f t="shared" si="2"/>
        <v>2401994158             02C00000005192690{   01   Academic Accel</v>
      </c>
      <c r="E116" s="15"/>
      <c r="F116" s="15" t="str">
        <f t="shared" si="3"/>
        <v>2401994158             04C00000005192690{   01   Academic Accel</v>
      </c>
    </row>
    <row r="117" spans="1:6" x14ac:dyDescent="0.25">
      <c r="A117" s="9" t="s">
        <v>1377</v>
      </c>
      <c r="B117" s="6">
        <v>1110.8600000000001</v>
      </c>
      <c r="D117" s="15" t="str">
        <f t="shared" si="2"/>
        <v>2410594158             02C00000001110860{   01   Academic Accel</v>
      </c>
      <c r="E117" s="15"/>
      <c r="F117" s="15" t="str">
        <f t="shared" si="3"/>
        <v>2410594158             04C00000001110860{   01   Academic Accel</v>
      </c>
    </row>
    <row r="118" spans="1:6" x14ac:dyDescent="0.25">
      <c r="A118" s="9" t="s">
        <v>1378</v>
      </c>
      <c r="B118" s="6">
        <v>1719.35</v>
      </c>
      <c r="D118" s="15" t="str">
        <f t="shared" si="2"/>
        <v>2411194158             02C00000001719350{   01   Academic Accel</v>
      </c>
      <c r="E118" s="15"/>
      <c r="F118" s="15" t="str">
        <f t="shared" si="3"/>
        <v>2411194158             04C00000001719350{   01   Academic Accel</v>
      </c>
    </row>
    <row r="119" spans="1:6" x14ac:dyDescent="0.25">
      <c r="A119" s="9" t="s">
        <v>1379</v>
      </c>
      <c r="B119" s="6">
        <v>201.38</v>
      </c>
      <c r="D119" s="15" t="str">
        <f t="shared" si="2"/>
        <v>2412294158             02C00000000201380{   01   Academic Accel</v>
      </c>
      <c r="E119" s="15"/>
      <c r="F119" s="15" t="str">
        <f t="shared" si="3"/>
        <v>2412294158             04C00000000201380{   01   Academic Accel</v>
      </c>
    </row>
    <row r="120" spans="1:6" x14ac:dyDescent="0.25">
      <c r="A120" s="9" t="s">
        <v>1380</v>
      </c>
      <c r="B120" s="6">
        <v>370.28999999999996</v>
      </c>
      <c r="D120" s="15" t="str">
        <f t="shared" si="2"/>
        <v>2435094158             02C00000000370290{   01   Academic Accel</v>
      </c>
      <c r="E120" s="15"/>
      <c r="F120" s="15" t="str">
        <f t="shared" si="3"/>
        <v>2435094158             04C00000000370290{   01   Academic Accel</v>
      </c>
    </row>
    <row r="121" spans="1:6" x14ac:dyDescent="0.25">
      <c r="A121" s="9" t="s">
        <v>1381</v>
      </c>
      <c r="B121" s="6">
        <v>2016.01</v>
      </c>
      <c r="D121" s="15" t="str">
        <f t="shared" si="2"/>
        <v>2440494158             02C00000002016010{   01   Academic Accel</v>
      </c>
      <c r="E121" s="15"/>
      <c r="F121" s="15" t="str">
        <f t="shared" si="3"/>
        <v>2440494158             04C00000002016010{   01   Academic Accel</v>
      </c>
    </row>
    <row r="122" spans="1:6" x14ac:dyDescent="0.25">
      <c r="A122" s="9" t="s">
        <v>1382</v>
      </c>
      <c r="B122" s="6">
        <v>454.74</v>
      </c>
      <c r="D122" s="15" t="str">
        <f t="shared" si="2"/>
        <v>2441094158             02C00000000454740{   01   Academic Accel</v>
      </c>
      <c r="E122" s="15"/>
      <c r="F122" s="15" t="str">
        <f t="shared" si="3"/>
        <v>2441094158             04C00000000454740{   01   Academic Accel</v>
      </c>
    </row>
    <row r="123" spans="1:6" x14ac:dyDescent="0.25">
      <c r="A123" s="9" t="s">
        <v>1383</v>
      </c>
      <c r="B123" s="6">
        <v>690.7700000000001</v>
      </c>
      <c r="D123" s="15" t="str">
        <f t="shared" si="2"/>
        <v>2510194158             02C00000000690770{   01   Academic Accel</v>
      </c>
      <c r="E123" s="15"/>
      <c r="F123" s="15" t="str">
        <f t="shared" si="3"/>
        <v>2510194158             04C00000000690770{   01   Academic Accel</v>
      </c>
    </row>
    <row r="124" spans="1:6" x14ac:dyDescent="0.25">
      <c r="A124" s="9" t="s">
        <v>1384</v>
      </c>
      <c r="B124" s="6">
        <v>95.28</v>
      </c>
      <c r="D124" s="15" t="str">
        <f t="shared" si="2"/>
        <v>2511694158             02C00000000095280{   01   Academic Accel</v>
      </c>
      <c r="E124" s="15"/>
      <c r="F124" s="15" t="str">
        <f t="shared" si="3"/>
        <v>2511694158             04C00000000095280{   01   Academic Accel</v>
      </c>
    </row>
    <row r="125" spans="1:6" x14ac:dyDescent="0.25">
      <c r="A125" s="9" t="s">
        <v>1385</v>
      </c>
      <c r="B125" s="6">
        <v>426.58</v>
      </c>
      <c r="D125" s="15" t="str">
        <f t="shared" si="2"/>
        <v>2511894158             02C00000000426580{   01   Academic Accel</v>
      </c>
      <c r="E125" s="15"/>
      <c r="F125" s="15" t="str">
        <f t="shared" si="3"/>
        <v>2511894158             04C00000000426580{   01   Academic Accel</v>
      </c>
    </row>
    <row r="126" spans="1:6" x14ac:dyDescent="0.25">
      <c r="A126" s="9" t="s">
        <v>1386</v>
      </c>
      <c r="B126" s="6">
        <v>103.94</v>
      </c>
      <c r="D126" s="15" t="str">
        <f t="shared" si="2"/>
        <v>2515594158             02C00000000103940{   01   Academic Accel</v>
      </c>
      <c r="E126" s="15"/>
      <c r="F126" s="15" t="str">
        <f t="shared" si="3"/>
        <v>2515594158             04C00000000103940{   01   Academic Accel</v>
      </c>
    </row>
    <row r="127" spans="1:6" x14ac:dyDescent="0.25">
      <c r="A127" s="9" t="s">
        <v>1387</v>
      </c>
      <c r="B127" s="6">
        <v>550.02</v>
      </c>
      <c r="D127" s="15" t="str">
        <f t="shared" si="2"/>
        <v>2605694158             02C00000000550020{   01   Academic Accel</v>
      </c>
      <c r="E127" s="15"/>
      <c r="F127" s="15" t="str">
        <f t="shared" si="3"/>
        <v>2605694158             04C00000000550020{   01   Academic Accel</v>
      </c>
    </row>
    <row r="128" spans="1:6" x14ac:dyDescent="0.25">
      <c r="A128" s="9" t="s">
        <v>1388</v>
      </c>
      <c r="B128" s="6">
        <v>424.42</v>
      </c>
      <c r="D128" s="15" t="str">
        <f t="shared" si="2"/>
        <v>2607094158             02C00000000424420{   01   Academic Accel</v>
      </c>
      <c r="E128" s="15"/>
      <c r="F128" s="15" t="str">
        <f t="shared" si="3"/>
        <v>2607094158             04C00000000424420{   01   Academic Accel</v>
      </c>
    </row>
    <row r="129" spans="1:6" x14ac:dyDescent="0.25">
      <c r="A129" s="9" t="s">
        <v>1389</v>
      </c>
      <c r="B129" s="6">
        <v>7065.79</v>
      </c>
      <c r="D129" s="15" t="str">
        <f t="shared" si="2"/>
        <v>2700194158             02C00000007065790{   01   Academic Accel</v>
      </c>
      <c r="E129" s="15"/>
      <c r="F129" s="15" t="str">
        <f t="shared" si="3"/>
        <v>2700194158             04C00000007065790{   01   Academic Accel</v>
      </c>
    </row>
    <row r="130" spans="1:6" x14ac:dyDescent="0.25">
      <c r="A130" s="9" t="s">
        <v>1390</v>
      </c>
      <c r="B130" s="6">
        <v>39319.820000000007</v>
      </c>
      <c r="D130" s="15" t="str">
        <f t="shared" si="2"/>
        <v>2700394158             02C00000039319820{   01   Academic Accel</v>
      </c>
      <c r="E130" s="15"/>
      <c r="F130" s="15" t="str">
        <f t="shared" si="3"/>
        <v>2700394158             04C00000039319820{   01   Academic Accel</v>
      </c>
    </row>
    <row r="131" spans="1:6" x14ac:dyDescent="0.25">
      <c r="A131" s="9" t="s">
        <v>1391</v>
      </c>
      <c r="B131" s="6">
        <v>51049.950000000012</v>
      </c>
      <c r="D131" s="15" t="str">
        <f t="shared" si="2"/>
        <v>2701094158             02C00000051049950{   01   Academic Accel</v>
      </c>
      <c r="E131" s="15"/>
      <c r="F131" s="15" t="str">
        <f t="shared" si="3"/>
        <v>2701094158             04C00000051049950{   01   Academic Accel</v>
      </c>
    </row>
    <row r="132" spans="1:6" x14ac:dyDescent="0.25">
      <c r="A132" s="9" t="s">
        <v>1392</v>
      </c>
      <c r="B132" s="6">
        <v>6279.74</v>
      </c>
      <c r="D132" s="15" t="str">
        <f t="shared" si="2"/>
        <v>2708394158             02C00000006279740{   01   Academic Accel</v>
      </c>
      <c r="E132" s="15"/>
      <c r="F132" s="15" t="str">
        <f t="shared" si="3"/>
        <v>2708394158             04C00000006279740{   01   Academic Accel</v>
      </c>
    </row>
    <row r="133" spans="1:6" x14ac:dyDescent="0.25">
      <c r="A133" s="9" t="s">
        <v>1393</v>
      </c>
      <c r="B133" s="6">
        <v>14720.57</v>
      </c>
      <c r="D133" s="15" t="str">
        <f t="shared" ref="D133:D196" si="4">IF($B133&lt;0,+$A133&amp;"94158             04C"&amp;RIGHT(FIXED(100000000000000-ROUND($B133,2)*1000,0,TRUE),14)&amp;"}   02 Academic Accel",+$A133&amp;"94158             02C"&amp;RIGHT(FIXED(100000000000000+ROUND($B133,2)*1000,0,TRUE),14)&amp;"{   01   Academic Accel")</f>
        <v>2732094158             02C00000014720570{   01   Academic Accel</v>
      </c>
      <c r="E133" s="15"/>
      <c r="F133" s="15" t="str">
        <f t="shared" ref="F133:F196" si="5">IF($B133&lt;0,+$A133&amp;"94158             04C"&amp;RIGHT(FIXED(100000000000000-ROUND($B133,2)*1000,0,TRUE),14)&amp;"}   02 Academic Accel",+$A133&amp;"94158             04C"&amp;RIGHT(FIXED(100000000000000+ROUND($B133,2)*1000,0,TRUE),14)&amp;"{   01   Academic Accel")</f>
        <v>2732094158             04C00000014720570{   01   Academic Accel</v>
      </c>
    </row>
    <row r="134" spans="1:6" x14ac:dyDescent="0.25">
      <c r="A134" s="9" t="s">
        <v>1394</v>
      </c>
      <c r="B134" s="6">
        <v>5229.51</v>
      </c>
      <c r="D134" s="15" t="str">
        <f t="shared" si="4"/>
        <v>2734494158             02C00000005229510{   01   Academic Accel</v>
      </c>
      <c r="E134" s="15"/>
      <c r="F134" s="15" t="str">
        <f t="shared" si="5"/>
        <v>2734494158             04C00000005229510{   01   Academic Accel</v>
      </c>
    </row>
    <row r="135" spans="1:6" x14ac:dyDescent="0.25">
      <c r="A135" s="9" t="s">
        <v>1395</v>
      </c>
      <c r="B135" s="6">
        <v>16589.330000000005</v>
      </c>
      <c r="D135" s="15" t="str">
        <f t="shared" si="4"/>
        <v>2740094158             02C00000016589330{   01   Academic Accel</v>
      </c>
      <c r="E135" s="15"/>
      <c r="F135" s="15" t="str">
        <f t="shared" si="5"/>
        <v>2740094158             04C00000016589330{   01   Academic Accel</v>
      </c>
    </row>
    <row r="136" spans="1:6" x14ac:dyDescent="0.25">
      <c r="A136" s="9" t="s">
        <v>1396</v>
      </c>
      <c r="B136" s="6">
        <v>13583.73</v>
      </c>
      <c r="D136" s="15" t="str">
        <f t="shared" si="4"/>
        <v>2740194158             02C00000013583730{   01   Academic Accel</v>
      </c>
      <c r="E136" s="15"/>
      <c r="F136" s="15" t="str">
        <f t="shared" si="5"/>
        <v>2740194158             04C00000013583730{   01   Academic Accel</v>
      </c>
    </row>
    <row r="137" spans="1:6" x14ac:dyDescent="0.25">
      <c r="A137" s="9" t="s">
        <v>1397</v>
      </c>
      <c r="B137" s="6">
        <v>13592.38</v>
      </c>
      <c r="D137" s="15" t="str">
        <f t="shared" si="4"/>
        <v>2740294158             02C00000013592380{   01   Academic Accel</v>
      </c>
      <c r="E137" s="15"/>
      <c r="F137" s="15" t="str">
        <f t="shared" si="5"/>
        <v>2740294158             04C00000013592380{   01   Academic Accel</v>
      </c>
    </row>
    <row r="138" spans="1:6" x14ac:dyDescent="0.25">
      <c r="A138" s="9" t="s">
        <v>1398</v>
      </c>
      <c r="B138" s="6">
        <v>33856.449999999997</v>
      </c>
      <c r="D138" s="15" t="str">
        <f t="shared" si="4"/>
        <v>2740394158             02C00000033856450{   01   Academic Accel</v>
      </c>
      <c r="E138" s="15"/>
      <c r="F138" s="15" t="str">
        <f t="shared" si="5"/>
        <v>2740394158             04C00000033856450{   01   Academic Accel</v>
      </c>
    </row>
    <row r="139" spans="1:6" x14ac:dyDescent="0.25">
      <c r="A139" s="9" t="s">
        <v>1399</v>
      </c>
      <c r="B139" s="6">
        <v>4096.99</v>
      </c>
      <c r="D139" s="15" t="str">
        <f t="shared" si="4"/>
        <v>2740494158             02C00000004096990{   01   Academic Accel</v>
      </c>
      <c r="E139" s="15"/>
      <c r="F139" s="15" t="str">
        <f t="shared" si="5"/>
        <v>2740494158             04C00000004096990{   01   Academic Accel</v>
      </c>
    </row>
    <row r="140" spans="1:6" x14ac:dyDescent="0.25">
      <c r="A140" s="9" t="s">
        <v>1400</v>
      </c>
      <c r="B140" s="6">
        <v>8891.25</v>
      </c>
      <c r="D140" s="15" t="str">
        <f t="shared" si="4"/>
        <v>2741694158             02C00000008891250{   01   Academic Accel</v>
      </c>
      <c r="E140" s="15"/>
      <c r="F140" s="15" t="str">
        <f t="shared" si="5"/>
        <v>2741694158             04C00000008891250{   01   Academic Accel</v>
      </c>
    </row>
    <row r="141" spans="1:6" x14ac:dyDescent="0.25">
      <c r="A141" s="9" t="s">
        <v>1401</v>
      </c>
      <c r="B141" s="6">
        <v>8064.0499999999993</v>
      </c>
      <c r="D141" s="15" t="str">
        <f t="shared" si="4"/>
        <v>2741794158             02C00000008064050{   01   Academic Accel</v>
      </c>
      <c r="E141" s="15"/>
      <c r="F141" s="15" t="str">
        <f t="shared" si="5"/>
        <v>2741794158             04C00000008064050{   01   Academic Accel</v>
      </c>
    </row>
    <row r="142" spans="1:6" x14ac:dyDescent="0.25">
      <c r="A142" s="9" t="s">
        <v>1402</v>
      </c>
      <c r="B142" s="6">
        <v>75.790000000000006</v>
      </c>
      <c r="D142" s="15" t="str">
        <f t="shared" si="4"/>
        <v>2790594158             02C00000000075790{   01   Academic Accel</v>
      </c>
      <c r="E142" s="15"/>
      <c r="F142" s="15" t="str">
        <f t="shared" si="5"/>
        <v>2790594158             04C00000000075790{   01   Academic Accel</v>
      </c>
    </row>
    <row r="143" spans="1:6" x14ac:dyDescent="0.25">
      <c r="A143" s="9" t="s">
        <v>1403</v>
      </c>
      <c r="B143" s="6">
        <v>112.6</v>
      </c>
      <c r="D143" s="15" t="str">
        <f t="shared" si="4"/>
        <v>2793294158             02C00000000112600{   01   Academic Accel</v>
      </c>
      <c r="E143" s="15"/>
      <c r="F143" s="15" t="str">
        <f t="shared" si="5"/>
        <v>2793294158             04C00000000112600{   01   Academic Accel</v>
      </c>
    </row>
    <row r="144" spans="1:6" x14ac:dyDescent="0.25">
      <c r="A144" s="9" t="s">
        <v>1404</v>
      </c>
      <c r="B144" s="6">
        <v>73.62</v>
      </c>
      <c r="D144" s="15" t="str">
        <f t="shared" si="4"/>
        <v>2813794158             02C00000000073620{   01   Academic Accel</v>
      </c>
      <c r="E144" s="15"/>
      <c r="F144" s="15" t="str">
        <f t="shared" si="5"/>
        <v>2813794158             04C00000000073620{   01   Academic Accel</v>
      </c>
    </row>
    <row r="145" spans="1:6" x14ac:dyDescent="0.25">
      <c r="A145" s="9" t="s">
        <v>1405</v>
      </c>
      <c r="B145" s="6">
        <v>8.66</v>
      </c>
      <c r="D145" s="15" t="str">
        <f t="shared" si="4"/>
        <v>2814494158             02C00000000008660{   01   Academic Accel</v>
      </c>
      <c r="E145" s="15"/>
      <c r="F145" s="15" t="str">
        <f t="shared" si="5"/>
        <v>2814494158             04C00000000008660{   01   Academic Accel</v>
      </c>
    </row>
    <row r="146" spans="1:6" x14ac:dyDescent="0.25">
      <c r="A146" s="9" t="s">
        <v>1406</v>
      </c>
      <c r="B146" s="6">
        <v>532.70000000000005</v>
      </c>
      <c r="D146" s="15" t="str">
        <f t="shared" si="4"/>
        <v>2814994158             02C00000000532700{   01   Academic Accel</v>
      </c>
      <c r="E146" s="15"/>
      <c r="F146" s="15" t="str">
        <f t="shared" si="5"/>
        <v>2814994158             04C00000000532700{   01   Academic Accel</v>
      </c>
    </row>
    <row r="147" spans="1:6" x14ac:dyDescent="0.25">
      <c r="A147" s="9" t="s">
        <v>1407</v>
      </c>
      <c r="B147" s="6">
        <v>64.959999999999994</v>
      </c>
      <c r="D147" s="15" t="str">
        <f t="shared" si="4"/>
        <v>2901194158             02C00000000064960{   01   Academic Accel</v>
      </c>
      <c r="E147" s="15"/>
      <c r="F147" s="15" t="str">
        <f t="shared" si="5"/>
        <v>2901194158             04C00000000064960{   01   Academic Accel</v>
      </c>
    </row>
    <row r="148" spans="1:6" x14ac:dyDescent="0.25">
      <c r="A148" s="9" t="s">
        <v>1408</v>
      </c>
      <c r="B148" s="6">
        <v>6632.7</v>
      </c>
      <c r="D148" s="15" t="str">
        <f t="shared" si="4"/>
        <v>2910094158             02C00000006632700{   01   Academic Accel</v>
      </c>
      <c r="E148" s="15"/>
      <c r="F148" s="15" t="str">
        <f t="shared" si="5"/>
        <v>2910094158             04C00000006632700{   01   Academic Accel</v>
      </c>
    </row>
    <row r="149" spans="1:6" x14ac:dyDescent="0.25">
      <c r="A149" s="9" t="s">
        <v>1409</v>
      </c>
      <c r="B149" s="6">
        <v>7135.09</v>
      </c>
      <c r="D149" s="15" t="str">
        <f t="shared" si="4"/>
        <v>2910194158             02C00000007135090{   01   Academic Accel</v>
      </c>
      <c r="E149" s="15"/>
      <c r="F149" s="15" t="str">
        <f t="shared" si="5"/>
        <v>2910194158             04C00000007135090{   01   Academic Accel</v>
      </c>
    </row>
    <row r="150" spans="1:6" x14ac:dyDescent="0.25">
      <c r="A150" s="9" t="s">
        <v>1410</v>
      </c>
      <c r="B150" s="6">
        <v>5478.53</v>
      </c>
      <c r="D150" s="15" t="str">
        <f t="shared" si="4"/>
        <v>2910394158             02C00000005478530{   01   Academic Accel</v>
      </c>
      <c r="E150" s="15"/>
      <c r="F150" s="15" t="str">
        <f t="shared" si="5"/>
        <v>2910394158             04C00000005478530{   01   Academic Accel</v>
      </c>
    </row>
    <row r="151" spans="1:6" x14ac:dyDescent="0.25">
      <c r="A151" s="9" t="s">
        <v>1411</v>
      </c>
      <c r="B151" s="6">
        <v>110.44</v>
      </c>
      <c r="D151" s="15" t="str">
        <f t="shared" si="4"/>
        <v>2931194158             02C00000000110440{   01   Academic Accel</v>
      </c>
      <c r="E151" s="15"/>
      <c r="F151" s="15" t="str">
        <f t="shared" si="5"/>
        <v>2931194158             04C00000000110440{   01   Academic Accel</v>
      </c>
    </row>
    <row r="152" spans="1:6" x14ac:dyDescent="0.25">
      <c r="A152" s="9" t="s">
        <v>1412</v>
      </c>
      <c r="B152" s="6">
        <v>10062.74</v>
      </c>
      <c r="D152" s="15" t="str">
        <f t="shared" si="4"/>
        <v>2932094158             02C00000010062740{   01   Academic Accel</v>
      </c>
      <c r="E152" s="15"/>
      <c r="F152" s="15" t="str">
        <f t="shared" si="5"/>
        <v>2932094158             04C00000010062740{   01   Academic Accel</v>
      </c>
    </row>
    <row r="153" spans="1:6" x14ac:dyDescent="0.25">
      <c r="A153" s="9" t="s">
        <v>1413</v>
      </c>
      <c r="B153" s="6">
        <v>45.47</v>
      </c>
      <c r="D153" s="15" t="str">
        <f t="shared" si="4"/>
        <v>3030394158             02C00000000045470{   01   Academic Accel</v>
      </c>
      <c r="E153" s="15"/>
      <c r="F153" s="15" t="str">
        <f t="shared" si="5"/>
        <v>3030394158             04C00000000045470{   01   Academic Accel</v>
      </c>
    </row>
    <row r="154" spans="1:6" x14ac:dyDescent="0.25">
      <c r="A154" s="9" t="s">
        <v>1414</v>
      </c>
      <c r="B154" s="6">
        <v>22057.040000000001</v>
      </c>
      <c r="D154" s="15" t="str">
        <f t="shared" si="4"/>
        <v>3100294158             02C00000022057040{   01   Academic Accel</v>
      </c>
      <c r="E154" s="15"/>
      <c r="F154" s="15" t="str">
        <f t="shared" si="5"/>
        <v>3100294158             04C00000022057040{   01   Academic Accel</v>
      </c>
    </row>
    <row r="155" spans="1:6" x14ac:dyDescent="0.25">
      <c r="A155" s="9" t="s">
        <v>1415</v>
      </c>
      <c r="B155" s="6">
        <v>9776.9</v>
      </c>
      <c r="D155" s="15" t="str">
        <f t="shared" si="4"/>
        <v>3100494158             02C00000009776900{   01   Academic Accel</v>
      </c>
      <c r="E155" s="15"/>
      <c r="F155" s="15" t="str">
        <f t="shared" si="5"/>
        <v>3100494158             04C00000009776900{   01   Academic Accel</v>
      </c>
    </row>
    <row r="156" spans="1:6" x14ac:dyDescent="0.25">
      <c r="A156" s="9" t="s">
        <v>1416</v>
      </c>
      <c r="B156" s="6">
        <v>17342.91</v>
      </c>
      <c r="D156" s="15" t="str">
        <f t="shared" si="4"/>
        <v>3100694158             02C00000017342910{   01   Academic Accel</v>
      </c>
      <c r="E156" s="15"/>
      <c r="F156" s="15" t="str">
        <f t="shared" si="5"/>
        <v>3100694158             04C00000017342910{   01   Academic Accel</v>
      </c>
    </row>
    <row r="157" spans="1:6" x14ac:dyDescent="0.25">
      <c r="A157" s="9" t="s">
        <v>1417</v>
      </c>
      <c r="B157" s="6">
        <v>33644.25</v>
      </c>
      <c r="D157" s="15" t="str">
        <f t="shared" si="4"/>
        <v>3101594158             02C00000033644250{   01   Academic Accel</v>
      </c>
      <c r="E157" s="15"/>
      <c r="F157" s="15" t="str">
        <f t="shared" si="5"/>
        <v>3101594158             04C00000033644250{   01   Academic Accel</v>
      </c>
    </row>
    <row r="158" spans="1:6" x14ac:dyDescent="0.25">
      <c r="A158" s="9" t="s">
        <v>1418</v>
      </c>
      <c r="B158" s="6">
        <v>5175.37</v>
      </c>
      <c r="D158" s="15" t="str">
        <f t="shared" si="4"/>
        <v>3101694158             02C00000005175370{   01   Academic Accel</v>
      </c>
      <c r="E158" s="15"/>
      <c r="F158" s="15" t="str">
        <f t="shared" si="5"/>
        <v>3101694158             04C00000005175370{   01   Academic Accel</v>
      </c>
    </row>
    <row r="159" spans="1:6" x14ac:dyDescent="0.25">
      <c r="A159" s="9" t="s">
        <v>1419</v>
      </c>
      <c r="B159" s="6">
        <v>4283.21</v>
      </c>
      <c r="D159" s="15" t="str">
        <f t="shared" si="4"/>
        <v>3102594158             02C00000004283210{   01   Academic Accel</v>
      </c>
      <c r="E159" s="15"/>
      <c r="F159" s="15" t="str">
        <f t="shared" si="5"/>
        <v>3102594158             04C00000004283210{   01   Academic Accel</v>
      </c>
    </row>
    <row r="160" spans="1:6" x14ac:dyDescent="0.25">
      <c r="A160" s="9" t="s">
        <v>1420</v>
      </c>
      <c r="B160" s="6">
        <v>4378.49</v>
      </c>
      <c r="D160" s="15" t="str">
        <f t="shared" si="4"/>
        <v>3110394158             02C00000004378490{   01   Academic Accel</v>
      </c>
      <c r="E160" s="15"/>
      <c r="F160" s="15" t="str">
        <f t="shared" si="5"/>
        <v>3110394158             04C00000004378490{   01   Academic Accel</v>
      </c>
    </row>
    <row r="161" spans="1:6" x14ac:dyDescent="0.25">
      <c r="A161" s="9" t="s">
        <v>1421</v>
      </c>
      <c r="B161" s="6">
        <v>17539.96</v>
      </c>
      <c r="D161" s="15" t="str">
        <f t="shared" si="4"/>
        <v>3120194158             02C00000017539960{   01   Academic Accel</v>
      </c>
      <c r="E161" s="15"/>
      <c r="F161" s="15" t="str">
        <f t="shared" si="5"/>
        <v>3120194158             04C00000017539960{   01   Academic Accel</v>
      </c>
    </row>
    <row r="162" spans="1:6" x14ac:dyDescent="0.25">
      <c r="A162" s="9" t="s">
        <v>1422</v>
      </c>
      <c r="B162" s="6">
        <v>3068.41</v>
      </c>
      <c r="D162" s="15" t="str">
        <f t="shared" si="4"/>
        <v>3130694158             02C00000003068410{   01   Academic Accel</v>
      </c>
      <c r="E162" s="15"/>
      <c r="F162" s="15" t="str">
        <f t="shared" si="5"/>
        <v>3130694158             04C00000003068410{   01   Academic Accel</v>
      </c>
    </row>
    <row r="163" spans="1:6" x14ac:dyDescent="0.25">
      <c r="A163" s="9" t="s">
        <v>1423</v>
      </c>
      <c r="B163" s="6">
        <v>2540.0499999999997</v>
      </c>
      <c r="D163" s="15" t="str">
        <f t="shared" si="4"/>
        <v>3131194158             02C00000002540050{   01   Academic Accel</v>
      </c>
      <c r="E163" s="15"/>
      <c r="F163" s="15" t="str">
        <f t="shared" si="5"/>
        <v>3131194158             04C00000002540050{   01   Academic Accel</v>
      </c>
    </row>
    <row r="164" spans="1:6" x14ac:dyDescent="0.25">
      <c r="A164" s="9" t="s">
        <v>1424</v>
      </c>
      <c r="B164" s="6">
        <v>73.62</v>
      </c>
      <c r="D164" s="15" t="str">
        <f t="shared" si="4"/>
        <v>3133094158             02C00000000073620{   01   Academic Accel</v>
      </c>
      <c r="E164" s="15"/>
      <c r="F164" s="15" t="str">
        <f t="shared" si="5"/>
        <v>3133094158             04C00000000073620{   01   Academic Accel</v>
      </c>
    </row>
    <row r="165" spans="1:6" x14ac:dyDescent="0.25">
      <c r="A165" s="9" t="s">
        <v>1425</v>
      </c>
      <c r="B165" s="6">
        <v>3367.24</v>
      </c>
      <c r="D165" s="15" t="str">
        <f t="shared" si="4"/>
        <v>3133294158             02C00000003367240{   01   Academic Accel</v>
      </c>
      <c r="E165" s="15"/>
      <c r="F165" s="15" t="str">
        <f t="shared" si="5"/>
        <v>3133294158             04C00000003367240{   01   Academic Accel</v>
      </c>
    </row>
    <row r="166" spans="1:6" x14ac:dyDescent="0.25">
      <c r="A166" s="9" t="s">
        <v>1426</v>
      </c>
      <c r="B166" s="6">
        <v>4361.1799999999994</v>
      </c>
      <c r="D166" s="15" t="str">
        <f t="shared" si="4"/>
        <v>3140194158             02C00000004361180{   01   Academic Accel</v>
      </c>
      <c r="E166" s="15"/>
      <c r="F166" s="15" t="str">
        <f t="shared" si="5"/>
        <v>3140194158             04C00000004361180{   01   Academic Accel</v>
      </c>
    </row>
    <row r="167" spans="1:6" x14ac:dyDescent="0.25">
      <c r="A167" s="9" t="s">
        <v>1427</v>
      </c>
      <c r="B167" s="6">
        <v>31870.75</v>
      </c>
      <c r="D167" s="15" t="str">
        <f t="shared" si="4"/>
        <v>3208194158             02C00000031870750{   01   Academic Accel</v>
      </c>
      <c r="E167" s="15"/>
      <c r="F167" s="15" t="str">
        <f t="shared" si="5"/>
        <v>3208194158             04C00000031870750{   01   Academic Accel</v>
      </c>
    </row>
    <row r="168" spans="1:6" x14ac:dyDescent="0.25">
      <c r="A168" s="9" t="s">
        <v>1428</v>
      </c>
      <c r="B168" s="6">
        <v>1485.48</v>
      </c>
      <c r="D168" s="15" t="str">
        <f t="shared" si="4"/>
        <v>3232594158             02C00000001485480{   01   Academic Accel</v>
      </c>
      <c r="E168" s="15"/>
      <c r="F168" s="15" t="str">
        <f t="shared" si="5"/>
        <v>3232594158             04C00000001485480{   01   Academic Accel</v>
      </c>
    </row>
    <row r="169" spans="1:6" x14ac:dyDescent="0.25">
      <c r="A169" s="9" t="s">
        <v>1429</v>
      </c>
      <c r="B169" s="6">
        <v>3993.04</v>
      </c>
      <c r="D169" s="15" t="str">
        <f t="shared" si="4"/>
        <v>3232694158             02C00000003993040{   01   Academic Accel</v>
      </c>
      <c r="E169" s="15"/>
      <c r="F169" s="15" t="str">
        <f t="shared" si="5"/>
        <v>3232694158             04C00000003993040{   01   Academic Accel</v>
      </c>
    </row>
    <row r="170" spans="1:6" x14ac:dyDescent="0.25">
      <c r="A170" s="9" t="s">
        <v>1430</v>
      </c>
      <c r="B170" s="6">
        <v>4190.1099999999997</v>
      </c>
      <c r="D170" s="15" t="str">
        <f t="shared" si="4"/>
        <v>3235494158             02C00000004190110{   01   Academic Accel</v>
      </c>
      <c r="E170" s="15"/>
      <c r="F170" s="15" t="str">
        <f t="shared" si="5"/>
        <v>3235494158             04C00000004190110{   01   Academic Accel</v>
      </c>
    </row>
    <row r="171" spans="1:6" x14ac:dyDescent="0.25">
      <c r="A171" s="9" t="s">
        <v>1431</v>
      </c>
      <c r="B171" s="6">
        <v>13265.41</v>
      </c>
      <c r="D171" s="15" t="str">
        <f t="shared" si="4"/>
        <v>3235694158             02C00000013265410{   01   Academic Accel</v>
      </c>
      <c r="E171" s="15"/>
      <c r="F171" s="15" t="str">
        <f t="shared" si="5"/>
        <v>3235694158             04C00000013265410{   01   Academic Accel</v>
      </c>
    </row>
    <row r="172" spans="1:6" x14ac:dyDescent="0.25">
      <c r="A172" s="9" t="s">
        <v>1432</v>
      </c>
      <c r="B172" s="6">
        <v>1416.19</v>
      </c>
      <c r="D172" s="15" t="str">
        <f t="shared" si="4"/>
        <v>3235894158             02C00000001416190{   01   Academic Accel</v>
      </c>
      <c r="E172" s="15"/>
      <c r="F172" s="15" t="str">
        <f t="shared" si="5"/>
        <v>3235894158             04C00000001416190{   01   Academic Accel</v>
      </c>
    </row>
    <row r="173" spans="1:6" x14ac:dyDescent="0.25">
      <c r="A173" s="9" t="s">
        <v>1433</v>
      </c>
      <c r="B173" s="6">
        <v>2020.3400000000001</v>
      </c>
      <c r="D173" s="15" t="str">
        <f t="shared" si="4"/>
        <v>3236094158             02C00000002020340{   01   Academic Accel</v>
      </c>
      <c r="E173" s="15"/>
      <c r="F173" s="15" t="str">
        <f t="shared" si="5"/>
        <v>3236094158             04C00000002020340{   01   Academic Accel</v>
      </c>
    </row>
    <row r="174" spans="1:6" x14ac:dyDescent="0.25">
      <c r="A174" s="9" t="s">
        <v>1434</v>
      </c>
      <c r="B174" s="6">
        <v>3124.7</v>
      </c>
      <c r="D174" s="15" t="str">
        <f t="shared" si="4"/>
        <v>3236194158             02C00000003124700{   01   Academic Accel</v>
      </c>
      <c r="E174" s="15"/>
      <c r="F174" s="15" t="str">
        <f t="shared" si="5"/>
        <v>3236194158             04C00000003124700{   01   Academic Accel</v>
      </c>
    </row>
    <row r="175" spans="1:6" x14ac:dyDescent="0.25">
      <c r="A175" s="9" t="s">
        <v>1435</v>
      </c>
      <c r="B175" s="6">
        <v>19.489999999999998</v>
      </c>
      <c r="D175" s="15" t="str">
        <f t="shared" si="4"/>
        <v>3236294158             02C00000000019490{   01   Academic Accel</v>
      </c>
      <c r="E175" s="15"/>
      <c r="F175" s="15" t="str">
        <f t="shared" si="5"/>
        <v>3236294158             04C00000000019490{   01   Academic Accel</v>
      </c>
    </row>
    <row r="176" spans="1:6" x14ac:dyDescent="0.25">
      <c r="A176" s="9" t="s">
        <v>1436</v>
      </c>
      <c r="B176" s="6">
        <v>915.98</v>
      </c>
      <c r="D176" s="15" t="str">
        <f t="shared" si="4"/>
        <v>3236394158             02C00000000915980{   01   Academic Accel</v>
      </c>
      <c r="E176" s="15"/>
      <c r="F176" s="15" t="str">
        <f t="shared" si="5"/>
        <v>3236394158             04C00000000915980{   01   Academic Accel</v>
      </c>
    </row>
    <row r="177" spans="1:6" x14ac:dyDescent="0.25">
      <c r="A177" s="9" t="s">
        <v>1437</v>
      </c>
      <c r="B177" s="6">
        <v>3577.28</v>
      </c>
      <c r="D177" s="15" t="str">
        <f t="shared" si="4"/>
        <v>3241494158             02C00000003577280{   01   Academic Accel</v>
      </c>
      <c r="E177" s="15"/>
      <c r="F177" s="15" t="str">
        <f t="shared" si="5"/>
        <v>3241494158             04C00000003577280{   01   Academic Accel</v>
      </c>
    </row>
    <row r="178" spans="1:6" x14ac:dyDescent="0.25">
      <c r="A178" s="9" t="s">
        <v>1438</v>
      </c>
      <c r="B178" s="6">
        <v>547.86</v>
      </c>
      <c r="D178" s="15" t="str">
        <f t="shared" si="4"/>
        <v>3241694158             02C00000000547860{   01   Academic Accel</v>
      </c>
      <c r="E178" s="15"/>
      <c r="F178" s="15" t="str">
        <f t="shared" si="5"/>
        <v>3241694158             04C00000000547860{   01   Academic Accel</v>
      </c>
    </row>
    <row r="179" spans="1:6" x14ac:dyDescent="0.25">
      <c r="A179" s="9" t="s">
        <v>1439</v>
      </c>
      <c r="B179" s="6">
        <v>387.62</v>
      </c>
      <c r="D179" s="15" t="str">
        <f t="shared" si="4"/>
        <v>3280194158             02C00000000387620{   01   Academic Accel</v>
      </c>
      <c r="E179" s="15"/>
      <c r="F179" s="15" t="str">
        <f t="shared" si="5"/>
        <v>3280194158             04C00000000387620{   01   Academic Accel</v>
      </c>
    </row>
    <row r="180" spans="1:6" x14ac:dyDescent="0.25">
      <c r="A180" s="9" t="s">
        <v>1440</v>
      </c>
      <c r="B180" s="6">
        <v>28.15</v>
      </c>
      <c r="D180" s="15" t="str">
        <f t="shared" si="4"/>
        <v>3303694158             02C00000000028150{   01   Academic Accel</v>
      </c>
      <c r="E180" s="15"/>
      <c r="F180" s="15" t="str">
        <f t="shared" si="5"/>
        <v>3303694158             04C00000000028150{   01   Academic Accel</v>
      </c>
    </row>
    <row r="181" spans="1:6" x14ac:dyDescent="0.25">
      <c r="A181" s="9" t="s">
        <v>1441</v>
      </c>
      <c r="B181" s="6">
        <v>19.489999999999998</v>
      </c>
      <c r="D181" s="15" t="str">
        <f t="shared" si="4"/>
        <v>3304994158             02C00000000019490{   01   Academic Accel</v>
      </c>
      <c r="E181" s="15"/>
      <c r="F181" s="15" t="str">
        <f t="shared" si="5"/>
        <v>3304994158             04C00000000019490{   01   Academic Accel</v>
      </c>
    </row>
    <row r="182" spans="1:6" x14ac:dyDescent="0.25">
      <c r="A182" s="9" t="s">
        <v>1442</v>
      </c>
      <c r="B182" s="6">
        <v>530.53</v>
      </c>
      <c r="D182" s="15" t="str">
        <f t="shared" si="4"/>
        <v>3311594158             02C00000000530530{   01   Academic Accel</v>
      </c>
      <c r="E182" s="15"/>
      <c r="F182" s="15" t="str">
        <f t="shared" si="5"/>
        <v>3311594158             04C00000000530530{   01   Academic Accel</v>
      </c>
    </row>
    <row r="183" spans="1:6" x14ac:dyDescent="0.25">
      <c r="A183" s="9" t="s">
        <v>1443</v>
      </c>
      <c r="B183" s="6">
        <v>177.57</v>
      </c>
      <c r="D183" s="15" t="str">
        <f t="shared" si="4"/>
        <v>3320794158             02C00000000177570{   01   Academic Accel</v>
      </c>
      <c r="E183" s="15"/>
      <c r="F183" s="15" t="str">
        <f t="shared" si="5"/>
        <v>3320794158             04C00000000177570{   01   Academic Accel</v>
      </c>
    </row>
    <row r="184" spans="1:6" x14ac:dyDescent="0.25">
      <c r="A184" s="9" t="s">
        <v>1444</v>
      </c>
      <c r="B184" s="6">
        <v>97.44</v>
      </c>
      <c r="D184" s="15" t="str">
        <f t="shared" si="4"/>
        <v>3321194158             02C00000000097440{   01   Academic Accel</v>
      </c>
      <c r="E184" s="15"/>
      <c r="F184" s="15" t="str">
        <f t="shared" si="5"/>
        <v>3321194158             04C00000000097440{   01   Academic Accel</v>
      </c>
    </row>
    <row r="185" spans="1:6" x14ac:dyDescent="0.25">
      <c r="A185" s="9" t="s">
        <v>1445</v>
      </c>
      <c r="B185" s="6">
        <v>149.41</v>
      </c>
      <c r="D185" s="15" t="str">
        <f t="shared" si="4"/>
        <v>3321294158             02C00000000149410{   01   Academic Accel</v>
      </c>
      <c r="E185" s="15"/>
      <c r="F185" s="15" t="str">
        <f t="shared" si="5"/>
        <v>3321294158             04C00000000149410{   01   Academic Accel</v>
      </c>
    </row>
    <row r="186" spans="1:6" x14ac:dyDescent="0.25">
      <c r="A186" s="9" t="s">
        <v>1446</v>
      </c>
      <c r="B186" s="6">
        <v>7057.13</v>
      </c>
      <c r="D186" s="15" t="str">
        <f t="shared" si="4"/>
        <v>3400294158             02C00000007057130{   01   Academic Accel</v>
      </c>
      <c r="E186" s="15"/>
      <c r="F186" s="15" t="str">
        <f t="shared" si="5"/>
        <v>3400294158             04C00000007057130{   01   Academic Accel</v>
      </c>
    </row>
    <row r="187" spans="1:6" x14ac:dyDescent="0.25">
      <c r="A187" s="9" t="s">
        <v>1447</v>
      </c>
      <c r="B187" s="6">
        <v>10744.850000000002</v>
      </c>
      <c r="D187" s="15" t="str">
        <f t="shared" si="4"/>
        <v>3400394158             02C00000010744850{   01   Academic Accel</v>
      </c>
      <c r="E187" s="15"/>
      <c r="F187" s="15" t="str">
        <f t="shared" si="5"/>
        <v>3400394158             04C00000010744850{   01   Academic Accel</v>
      </c>
    </row>
    <row r="188" spans="1:6" x14ac:dyDescent="0.25">
      <c r="A188" s="9" t="s">
        <v>1448</v>
      </c>
      <c r="B188" s="6">
        <v>9233.3799999999974</v>
      </c>
      <c r="D188" s="15" t="str">
        <f t="shared" si="4"/>
        <v>3403394158             02C00000009233380{   01   Academic Accel</v>
      </c>
      <c r="E188" s="15"/>
      <c r="F188" s="15" t="str">
        <f t="shared" si="5"/>
        <v>3403394158             04C00000009233380{   01   Academic Accel</v>
      </c>
    </row>
    <row r="189" spans="1:6" x14ac:dyDescent="0.25">
      <c r="A189" s="9" t="s">
        <v>1449</v>
      </c>
      <c r="B189" s="6">
        <v>7817.2</v>
      </c>
      <c r="D189" s="15" t="str">
        <f t="shared" si="4"/>
        <v>3411194158             02C00000007817200{   01   Academic Accel</v>
      </c>
      <c r="E189" s="15"/>
      <c r="F189" s="15" t="str">
        <f t="shared" si="5"/>
        <v>3411194158             04C00000007817200{   01   Academic Accel</v>
      </c>
    </row>
    <row r="190" spans="1:6" x14ac:dyDescent="0.25">
      <c r="A190" s="9" t="s">
        <v>1450</v>
      </c>
      <c r="B190" s="6">
        <v>1017.75</v>
      </c>
      <c r="D190" s="15" t="str">
        <f t="shared" si="4"/>
        <v>3430794158             02C00000001017750{   01   Academic Accel</v>
      </c>
      <c r="E190" s="15"/>
      <c r="F190" s="15" t="str">
        <f t="shared" si="5"/>
        <v>3430794158             04C00000001017750{   01   Academic Accel</v>
      </c>
    </row>
    <row r="191" spans="1:6" x14ac:dyDescent="0.25">
      <c r="A191" s="9" t="s">
        <v>1451</v>
      </c>
      <c r="B191" s="6">
        <v>313.99</v>
      </c>
      <c r="D191" s="15" t="str">
        <f t="shared" si="4"/>
        <v>3440194158             02C00000000313990{   01   Academic Accel</v>
      </c>
      <c r="E191" s="15"/>
      <c r="F191" s="15" t="str">
        <f t="shared" si="5"/>
        <v>3440194158             04C00000000313990{   01   Academic Accel</v>
      </c>
    </row>
    <row r="192" spans="1:6" x14ac:dyDescent="0.25">
      <c r="A192" s="9" t="s">
        <v>1452</v>
      </c>
      <c r="B192" s="6">
        <v>1216.97</v>
      </c>
      <c r="D192" s="15" t="str">
        <f t="shared" si="4"/>
        <v>3440294158             02C00000001216970{   01   Academic Accel</v>
      </c>
      <c r="E192" s="15"/>
      <c r="F192" s="15" t="str">
        <f t="shared" si="5"/>
        <v>3440294158             04C00000001216970{   01   Academic Accel</v>
      </c>
    </row>
    <row r="193" spans="1:6" x14ac:dyDescent="0.25">
      <c r="A193" s="9" t="s">
        <v>1453</v>
      </c>
      <c r="B193" s="6">
        <v>363.79</v>
      </c>
      <c r="D193" s="15" t="str">
        <f t="shared" si="4"/>
        <v>3480194158             02C00000000363790{   01   Academic Accel</v>
      </c>
      <c r="E193" s="15"/>
      <c r="F193" s="15" t="str">
        <f t="shared" si="5"/>
        <v>3480194158             04C00000000363790{   01   Academic Accel</v>
      </c>
    </row>
    <row r="194" spans="1:6" x14ac:dyDescent="0.25">
      <c r="A194" s="9" t="s">
        <v>1454</v>
      </c>
      <c r="B194" s="6">
        <v>324.81</v>
      </c>
      <c r="D194" s="15" t="str">
        <f t="shared" si="4"/>
        <v>3497994158             02C00000000324810{   01   Academic Accel</v>
      </c>
      <c r="E194" s="15"/>
      <c r="F194" s="15" t="str">
        <f t="shared" si="5"/>
        <v>3497994158             04C00000000324810{   01   Academic Accel</v>
      </c>
    </row>
    <row r="195" spans="1:6" x14ac:dyDescent="0.25">
      <c r="A195" s="9" t="s">
        <v>1455</v>
      </c>
      <c r="B195" s="6">
        <v>721.09</v>
      </c>
      <c r="D195" s="15" t="str">
        <f t="shared" si="4"/>
        <v>3520094158             02C00000000721090{   01   Academic Accel</v>
      </c>
      <c r="E195" s="15"/>
      <c r="F195" s="15" t="str">
        <f t="shared" si="5"/>
        <v>3520094158             04C00000000721090{   01   Academic Accel</v>
      </c>
    </row>
    <row r="196" spans="1:6" x14ac:dyDescent="0.25">
      <c r="A196" s="9" t="s">
        <v>1456</v>
      </c>
      <c r="B196" s="6">
        <v>7652.6299999999992</v>
      </c>
      <c r="D196" s="15" t="str">
        <f t="shared" si="4"/>
        <v>3614094158             02C00000007652630{   01   Academic Accel</v>
      </c>
      <c r="E196" s="15"/>
      <c r="F196" s="15" t="str">
        <f t="shared" si="5"/>
        <v>3614094158             04C00000007652630{   01   Academic Accel</v>
      </c>
    </row>
    <row r="197" spans="1:6" x14ac:dyDescent="0.25">
      <c r="A197" s="9" t="s">
        <v>1457</v>
      </c>
      <c r="B197" s="6">
        <v>1548.28</v>
      </c>
      <c r="D197" s="15" t="str">
        <f t="shared" ref="D197:D254" si="6">IF($B197&lt;0,+$A197&amp;"94158             04C"&amp;RIGHT(FIXED(100000000000000-ROUND($B197,2)*1000,0,TRUE),14)&amp;"}   02 Academic Accel",+$A197&amp;"94158             02C"&amp;RIGHT(FIXED(100000000000000+ROUND($B197,2)*1000,0,TRUE),14)&amp;"{   01   Academic Accel")</f>
        <v>3625094158             02C00000001548280{   01   Academic Accel</v>
      </c>
      <c r="E197" s="15"/>
      <c r="F197" s="15" t="str">
        <f t="shared" ref="F197:F254" si="7">IF($B197&lt;0,+$A197&amp;"94158             04C"&amp;RIGHT(FIXED(100000000000000-ROUND($B197,2)*1000,0,TRUE),14)&amp;"}   02 Academic Accel",+$A197&amp;"94158             04C"&amp;RIGHT(FIXED(100000000000000+ROUND($B197,2)*1000,0,TRUE),14)&amp;"{   01   Academic Accel")</f>
        <v>3625094158             04C00000001548280{   01   Academic Accel</v>
      </c>
    </row>
    <row r="198" spans="1:6" x14ac:dyDescent="0.25">
      <c r="A198" s="9" t="s">
        <v>1458</v>
      </c>
      <c r="B198" s="6">
        <v>342.14</v>
      </c>
      <c r="D198" s="15" t="str">
        <f t="shared" si="6"/>
        <v>3630094158             02C00000000342140{   01   Academic Accel</v>
      </c>
      <c r="E198" s="15"/>
      <c r="F198" s="15" t="str">
        <f t="shared" si="7"/>
        <v>3630094158             04C00000000342140{   01   Academic Accel</v>
      </c>
    </row>
    <row r="199" spans="1:6" x14ac:dyDescent="0.25">
      <c r="A199" s="9" t="s">
        <v>1459</v>
      </c>
      <c r="B199" s="6">
        <v>894.32</v>
      </c>
      <c r="D199" s="15" t="str">
        <f t="shared" si="6"/>
        <v>3640094158             02C00000000894320{   01   Academic Accel</v>
      </c>
      <c r="E199" s="15"/>
      <c r="F199" s="15" t="str">
        <f t="shared" si="7"/>
        <v>3640094158             04C00000000894320{   01   Academic Accel</v>
      </c>
    </row>
    <row r="200" spans="1:6" x14ac:dyDescent="0.25">
      <c r="A200" s="9" t="s">
        <v>1460</v>
      </c>
      <c r="B200" s="6">
        <v>168.9</v>
      </c>
      <c r="D200" s="15" t="str">
        <f t="shared" si="6"/>
        <v>3640194158             02C00000000168900{   01   Academic Accel</v>
      </c>
      <c r="E200" s="15"/>
      <c r="F200" s="15" t="str">
        <f t="shared" si="7"/>
        <v>3640194158             04C00000000168900{   01   Academic Accel</v>
      </c>
    </row>
    <row r="201" spans="1:6" x14ac:dyDescent="0.25">
      <c r="A201" s="9" t="s">
        <v>1461</v>
      </c>
      <c r="B201" s="6">
        <v>10.83</v>
      </c>
      <c r="D201" s="15" t="str">
        <f t="shared" si="6"/>
        <v>3640294158             02C00000000010830{   01   Academic Accel</v>
      </c>
      <c r="E201" s="15"/>
      <c r="F201" s="15" t="str">
        <f t="shared" si="7"/>
        <v>3640294158             04C00000000010830{   01   Academic Accel</v>
      </c>
    </row>
    <row r="202" spans="1:6" x14ac:dyDescent="0.25">
      <c r="A202" s="9" t="s">
        <v>1462</v>
      </c>
      <c r="B202" s="6">
        <v>18999.459999999995</v>
      </c>
      <c r="D202" s="15" t="str">
        <f t="shared" si="6"/>
        <v>3750194158             02C00000018999460{   01   Academic Accel</v>
      </c>
      <c r="E202" s="15"/>
      <c r="F202" s="15" t="str">
        <f t="shared" si="7"/>
        <v>3750194158             04C00000018999460{   01   Academic Accel</v>
      </c>
    </row>
    <row r="203" spans="1:6" x14ac:dyDescent="0.25">
      <c r="A203" s="9" t="s">
        <v>1463</v>
      </c>
      <c r="B203" s="6">
        <v>3581.62</v>
      </c>
      <c r="D203" s="15" t="str">
        <f t="shared" si="6"/>
        <v>3750294158             02C00000003581620{   01   Academic Accel</v>
      </c>
      <c r="E203" s="15"/>
      <c r="F203" s="15" t="str">
        <f t="shared" si="7"/>
        <v>3750294158             04C00000003581620{   01   Academic Accel</v>
      </c>
    </row>
    <row r="204" spans="1:6" x14ac:dyDescent="0.25">
      <c r="A204" s="9" t="s">
        <v>1464</v>
      </c>
      <c r="B204" s="6">
        <v>1879.59</v>
      </c>
      <c r="D204" s="15" t="str">
        <f t="shared" si="6"/>
        <v>3750394158             02C00000001879590{   01   Academic Accel</v>
      </c>
      <c r="E204" s="15"/>
      <c r="F204" s="15" t="str">
        <f t="shared" si="7"/>
        <v>3750394158             04C00000001879590{   01   Academic Accel</v>
      </c>
    </row>
    <row r="205" spans="1:6" x14ac:dyDescent="0.25">
      <c r="A205" s="9" t="s">
        <v>1465</v>
      </c>
      <c r="B205" s="6">
        <v>3629.25</v>
      </c>
      <c r="D205" s="15" t="str">
        <f t="shared" si="6"/>
        <v>3750494158             02C00000003629250{   01   Academic Accel</v>
      </c>
      <c r="E205" s="15"/>
      <c r="F205" s="15" t="str">
        <f t="shared" si="7"/>
        <v>3750494158             04C00000003629250{   01   Academic Accel</v>
      </c>
    </row>
    <row r="206" spans="1:6" x14ac:dyDescent="0.25">
      <c r="A206" s="9" t="s">
        <v>1466</v>
      </c>
      <c r="B206" s="6">
        <v>768.73</v>
      </c>
      <c r="D206" s="15" t="str">
        <f t="shared" si="6"/>
        <v>3750594158             02C00000000768730{   01   Academic Accel</v>
      </c>
      <c r="E206" s="15"/>
      <c r="F206" s="15" t="str">
        <f t="shared" si="7"/>
        <v>3750594158             04C00000000768730{   01   Academic Accel</v>
      </c>
    </row>
    <row r="207" spans="1:6" x14ac:dyDescent="0.25">
      <c r="A207" s="9" t="s">
        <v>1467</v>
      </c>
      <c r="B207" s="6">
        <v>2059.3200000000002</v>
      </c>
      <c r="D207" s="15" t="str">
        <f t="shared" si="6"/>
        <v>3750694158             02C00000002059320{   01   Academic Accel</v>
      </c>
      <c r="E207" s="15"/>
      <c r="F207" s="15" t="str">
        <f t="shared" si="7"/>
        <v>3750694158             04C00000002059320{   01   Academic Accel</v>
      </c>
    </row>
    <row r="208" spans="1:6" x14ac:dyDescent="0.25">
      <c r="A208" s="9" t="s">
        <v>1468</v>
      </c>
      <c r="B208" s="6">
        <v>519.70000000000005</v>
      </c>
      <c r="D208" s="15" t="str">
        <f t="shared" si="6"/>
        <v>3750794158             02C00000000519700{   01   Academic Accel</v>
      </c>
      <c r="E208" s="15"/>
      <c r="F208" s="15" t="str">
        <f t="shared" si="7"/>
        <v>3750794158             04C00000000519700{   01   Academic Accel</v>
      </c>
    </row>
    <row r="209" spans="1:6" x14ac:dyDescent="0.25">
      <c r="A209" s="9" t="s">
        <v>1469</v>
      </c>
      <c r="B209" s="6">
        <v>3029.43</v>
      </c>
      <c r="D209" s="15" t="str">
        <f t="shared" si="6"/>
        <v>3826794158             02C00000003029430{   01   Academic Accel</v>
      </c>
      <c r="E209" s="15"/>
      <c r="F209" s="15" t="str">
        <f t="shared" si="7"/>
        <v>3826794158             04C00000003029430{   01   Academic Accel</v>
      </c>
    </row>
    <row r="210" spans="1:6" x14ac:dyDescent="0.25">
      <c r="A210" s="9" t="s">
        <v>1470</v>
      </c>
      <c r="B210" s="6">
        <v>872.67</v>
      </c>
      <c r="D210" s="15" t="str">
        <f t="shared" si="6"/>
        <v>3830094158             02C00000000872670{   01   Academic Accel</v>
      </c>
      <c r="E210" s="15"/>
      <c r="F210" s="15" t="str">
        <f t="shared" si="7"/>
        <v>3830094158             04C00000000872670{   01   Academic Accel</v>
      </c>
    </row>
    <row r="211" spans="1:6" x14ac:dyDescent="0.25">
      <c r="A211" s="9" t="s">
        <v>1471</v>
      </c>
      <c r="B211" s="6">
        <v>236.03</v>
      </c>
      <c r="D211" s="15" t="str">
        <f t="shared" si="6"/>
        <v>3830694158             02C00000000236030{   01   Academic Accel</v>
      </c>
      <c r="E211" s="15"/>
      <c r="F211" s="15" t="str">
        <f t="shared" si="7"/>
        <v>3830694158             04C00000000236030{   01   Academic Accel</v>
      </c>
    </row>
    <row r="212" spans="1:6" x14ac:dyDescent="0.25">
      <c r="A212" s="9" t="s">
        <v>1472</v>
      </c>
      <c r="B212" s="6">
        <v>25.99</v>
      </c>
      <c r="D212" s="15" t="str">
        <f t="shared" si="6"/>
        <v>3832094158             02C00000000025990{   01   Academic Accel</v>
      </c>
      <c r="E212" s="15"/>
      <c r="F212" s="15" t="str">
        <f t="shared" si="7"/>
        <v>3832094158             04C00000000025990{   01   Academic Accel</v>
      </c>
    </row>
    <row r="213" spans="1:6" x14ac:dyDescent="0.25">
      <c r="A213" s="9" t="s">
        <v>1473</v>
      </c>
      <c r="B213" s="6">
        <v>36.81</v>
      </c>
      <c r="D213" s="15" t="str">
        <f t="shared" si="6"/>
        <v>3832494158             02C00000000036810{   01   Academic Accel</v>
      </c>
      <c r="E213" s="15"/>
      <c r="F213" s="15" t="str">
        <f t="shared" si="7"/>
        <v>3832494158             04C00000000036810{   01   Academic Accel</v>
      </c>
    </row>
    <row r="214" spans="1:6" x14ac:dyDescent="0.25">
      <c r="A214" s="9" t="s">
        <v>1474</v>
      </c>
      <c r="B214" s="6">
        <v>589</v>
      </c>
      <c r="D214" s="15" t="str">
        <f t="shared" si="6"/>
        <v>3900394158             02C00000000589000{   01   Academic Accel</v>
      </c>
      <c r="E214" s="15"/>
      <c r="F214" s="15" t="str">
        <f t="shared" si="7"/>
        <v>3900394158             04C00000000589000{   01   Academic Accel</v>
      </c>
    </row>
    <row r="215" spans="1:6" x14ac:dyDescent="0.25">
      <c r="A215" s="9" t="s">
        <v>1475</v>
      </c>
      <c r="B215" s="6">
        <v>20157.960000000003</v>
      </c>
      <c r="D215" s="15" t="str">
        <f t="shared" si="6"/>
        <v>3900794158             02C00000020157960{   01   Academic Accel</v>
      </c>
      <c r="E215" s="15"/>
      <c r="F215" s="15" t="str">
        <f t="shared" si="7"/>
        <v>3900794158             04C00000020157960{   01   Academic Accel</v>
      </c>
    </row>
    <row r="216" spans="1:6" x14ac:dyDescent="0.25">
      <c r="A216" s="9" t="s">
        <v>1476</v>
      </c>
      <c r="B216" s="6">
        <v>3103.06</v>
      </c>
      <c r="D216" s="15" t="str">
        <f t="shared" si="6"/>
        <v>3909094158             02C00000003103060{   01   Academic Accel</v>
      </c>
      <c r="E216" s="15"/>
      <c r="F216" s="15" t="str">
        <f t="shared" si="7"/>
        <v>3909094158             04C00000003103060{   01   Academic Accel</v>
      </c>
    </row>
    <row r="217" spans="1:6" x14ac:dyDescent="0.25">
      <c r="A217" s="9" t="s">
        <v>1477</v>
      </c>
      <c r="B217" s="6">
        <v>2581.1799999999998</v>
      </c>
      <c r="D217" s="15" t="str">
        <f t="shared" si="6"/>
        <v>3911994158             02C00000002581180{   01   Academic Accel</v>
      </c>
      <c r="E217" s="15"/>
      <c r="F217" s="15" t="str">
        <f t="shared" si="7"/>
        <v>3911994158             04C00000002581180{   01   Academic Accel</v>
      </c>
    </row>
    <row r="218" spans="1:6" x14ac:dyDescent="0.25">
      <c r="A218" s="9" t="s">
        <v>1478</v>
      </c>
      <c r="B218" s="6">
        <v>1530.96</v>
      </c>
      <c r="D218" s="15" t="str">
        <f t="shared" si="6"/>
        <v>3912094158             02C00000001530960{   01   Academic Accel</v>
      </c>
      <c r="E218" s="15"/>
      <c r="F218" s="15" t="str">
        <f t="shared" si="7"/>
        <v>3912094158             04C00000001530960{   01   Academic Accel</v>
      </c>
    </row>
    <row r="219" spans="1:6" x14ac:dyDescent="0.25">
      <c r="A219" s="9" t="s">
        <v>1479</v>
      </c>
      <c r="B219" s="6">
        <v>517.53</v>
      </c>
      <c r="D219" s="15" t="str">
        <f t="shared" si="6"/>
        <v>3920094158             02C00000000517530{   01   Academic Accel</v>
      </c>
      <c r="E219" s="15"/>
      <c r="F219" s="15" t="str">
        <f t="shared" si="7"/>
        <v>3920094158             04C00000000517530{   01   Academic Accel</v>
      </c>
    </row>
    <row r="220" spans="1:6" x14ac:dyDescent="0.25">
      <c r="A220" s="9" t="s">
        <v>1480</v>
      </c>
      <c r="B220" s="6">
        <v>1829.7900000000002</v>
      </c>
      <c r="D220" s="15" t="str">
        <f t="shared" si="6"/>
        <v>3920194158             02C00000001829790{   01   Academic Accel</v>
      </c>
      <c r="E220" s="15"/>
      <c r="F220" s="15" t="str">
        <f t="shared" si="7"/>
        <v>3920194158             04C00000001829790{   01   Academic Accel</v>
      </c>
    </row>
    <row r="221" spans="1:6" x14ac:dyDescent="0.25">
      <c r="A221" s="9" t="s">
        <v>1481</v>
      </c>
      <c r="B221" s="6">
        <v>1299.26</v>
      </c>
      <c r="D221" s="15" t="str">
        <f t="shared" si="6"/>
        <v>3920294158             02C00000001299260{   01   Academic Accel</v>
      </c>
      <c r="E221" s="15"/>
      <c r="F221" s="15" t="str">
        <f t="shared" si="7"/>
        <v>3920294158             04C00000001299260{   01   Academic Accel</v>
      </c>
    </row>
    <row r="222" spans="1:6" x14ac:dyDescent="0.25">
      <c r="A222" s="9" t="s">
        <v>1482</v>
      </c>
      <c r="B222" s="6">
        <v>233.87</v>
      </c>
      <c r="D222" s="15" t="str">
        <f t="shared" si="6"/>
        <v>3920394158             02C00000000233870{   01   Academic Accel</v>
      </c>
      <c r="E222" s="15"/>
      <c r="F222" s="15" t="str">
        <f t="shared" si="7"/>
        <v>3920394158             04C00000000233870{   01   Academic Accel</v>
      </c>
    </row>
    <row r="223" spans="1:6" x14ac:dyDescent="0.25">
      <c r="A223" s="9" t="s">
        <v>1483</v>
      </c>
      <c r="B223" s="6">
        <v>1318.75</v>
      </c>
      <c r="D223" s="15" t="str">
        <f t="shared" si="6"/>
        <v>3920494158             02C00000001318750{   01   Academic Accel</v>
      </c>
      <c r="E223" s="15"/>
      <c r="F223" s="15" t="str">
        <f t="shared" si="7"/>
        <v>3920494158             04C00000001318750{   01   Academic Accel</v>
      </c>
    </row>
    <row r="224" spans="1:6" x14ac:dyDescent="0.25">
      <c r="A224" s="9" t="s">
        <v>1484</v>
      </c>
      <c r="B224" s="6">
        <v>186.23</v>
      </c>
      <c r="D224" s="15" t="str">
        <f t="shared" si="6"/>
        <v>3920594158             02C00000000186230{   01   Academic Accel</v>
      </c>
      <c r="E224" s="15"/>
      <c r="F224" s="15" t="str">
        <f t="shared" si="7"/>
        <v>3920594158             04C00000000186230{   01   Academic Accel</v>
      </c>
    </row>
    <row r="225" spans="1:6" x14ac:dyDescent="0.25">
      <c r="A225" s="9" t="s">
        <v>1485</v>
      </c>
      <c r="B225" s="6">
        <v>4469.4399999999996</v>
      </c>
      <c r="D225" s="15" t="str">
        <f t="shared" si="6"/>
        <v>3920794158             02C00000004469440{   01   Academic Accel</v>
      </c>
      <c r="E225" s="15"/>
      <c r="F225" s="15" t="str">
        <f t="shared" si="7"/>
        <v>3920794158             04C00000004469440{   01   Academic Accel</v>
      </c>
    </row>
    <row r="226" spans="1:6" x14ac:dyDescent="0.25">
      <c r="A226" s="9" t="s">
        <v>1486</v>
      </c>
      <c r="B226" s="6">
        <v>3417.04</v>
      </c>
      <c r="D226" s="15" t="str">
        <f t="shared" si="6"/>
        <v>3920894158             02C00000003417040{   01   Academic Accel</v>
      </c>
      <c r="E226" s="15"/>
      <c r="F226" s="15" t="str">
        <f t="shared" si="7"/>
        <v>3920894158             04C00000003417040{   01   Academic Accel</v>
      </c>
    </row>
    <row r="227" spans="1:6" x14ac:dyDescent="0.25">
      <c r="A227" s="9" t="s">
        <v>1487</v>
      </c>
      <c r="B227" s="6">
        <v>874.83</v>
      </c>
      <c r="D227" s="15" t="str">
        <f t="shared" si="6"/>
        <v>3920994158             02C00000000874830{   01   Academic Accel</v>
      </c>
      <c r="E227" s="15"/>
      <c r="F227" s="15" t="str">
        <f t="shared" si="7"/>
        <v>3920994158             04C00000000874830{   01   Academic Accel</v>
      </c>
    </row>
    <row r="228" spans="1:6" x14ac:dyDescent="0.25">
      <c r="A228" s="9" t="s">
        <v>1488</v>
      </c>
      <c r="B228" s="6">
        <v>10.83</v>
      </c>
      <c r="D228" s="15" t="str">
        <f t="shared" si="6"/>
        <v>0115894158             02C00000000010830{   01   Academic Accel</v>
      </c>
      <c r="E228" s="15"/>
      <c r="F228" s="15" t="str">
        <f t="shared" si="7"/>
        <v>0115894158             04C00000000010830{   01   Academic Accel</v>
      </c>
    </row>
    <row r="229" spans="1:6" x14ac:dyDescent="0.25">
      <c r="A229" s="9" t="s">
        <v>1489</v>
      </c>
      <c r="B229" s="6">
        <v>303.16000000000003</v>
      </c>
      <c r="D229" s="15" t="str">
        <f t="shared" si="6"/>
        <v>0242094158             02C00000000303160{   01   Academic Accel</v>
      </c>
      <c r="E229" s="15"/>
      <c r="F229" s="15" t="str">
        <f t="shared" si="7"/>
        <v>0242094158             04C00000000303160{   01   Academic Accel</v>
      </c>
    </row>
    <row r="230" spans="1:6" x14ac:dyDescent="0.25">
      <c r="A230" s="9" t="s">
        <v>1490</v>
      </c>
      <c r="B230" s="6">
        <v>10.83</v>
      </c>
      <c r="D230" s="15" t="str">
        <f t="shared" si="6"/>
        <v>1007094158             02C00000000010830{   01   Academic Accel</v>
      </c>
      <c r="E230" s="15"/>
      <c r="F230" s="15" t="str">
        <f t="shared" si="7"/>
        <v>1007094158             04C00000000010830{   01   Academic Accel</v>
      </c>
    </row>
    <row r="231" spans="1:6" x14ac:dyDescent="0.25">
      <c r="A231" s="9" t="s">
        <v>1491</v>
      </c>
      <c r="B231" s="6">
        <v>240.36</v>
      </c>
      <c r="D231" s="15" t="str">
        <f t="shared" si="6"/>
        <v>1407794158             02C00000000240360{   01   Academic Accel</v>
      </c>
      <c r="E231" s="15"/>
      <c r="F231" s="15" t="str">
        <f t="shared" si="7"/>
        <v>1407794158             04C00000000240360{   01   Academic Accel</v>
      </c>
    </row>
    <row r="232" spans="1:6" x14ac:dyDescent="0.25">
      <c r="A232" s="9" t="s">
        <v>1492</v>
      </c>
      <c r="B232" s="6">
        <v>8.66</v>
      </c>
      <c r="D232" s="15" t="str">
        <f t="shared" si="6"/>
        <v>1409794158             02C00000000008660{   01   Academic Accel</v>
      </c>
      <c r="E232" s="15"/>
      <c r="F232" s="15" t="str">
        <f t="shared" si="7"/>
        <v>1409794158             04C00000000008660{   01   Academic Accel</v>
      </c>
    </row>
    <row r="233" spans="1:6" x14ac:dyDescent="0.25">
      <c r="A233" s="9" t="s">
        <v>1493</v>
      </c>
      <c r="B233" s="6">
        <v>25.99</v>
      </c>
      <c r="D233" s="15" t="str">
        <f t="shared" si="6"/>
        <v>1411794158             02C00000000025990{   01   Academic Accel</v>
      </c>
      <c r="E233" s="15"/>
      <c r="F233" s="15" t="str">
        <f t="shared" si="7"/>
        <v>1411794158             04C00000000025990{   01   Academic Accel</v>
      </c>
    </row>
    <row r="234" spans="1:6" x14ac:dyDescent="0.25">
      <c r="A234" s="9" t="s">
        <v>1494</v>
      </c>
      <c r="B234" s="6">
        <v>19.489999999999998</v>
      </c>
      <c r="D234" s="15" t="str">
        <f t="shared" si="6"/>
        <v>1440094158             02C00000000019490{   01   Academic Accel</v>
      </c>
      <c r="E234" s="15"/>
      <c r="F234" s="15" t="str">
        <f t="shared" si="7"/>
        <v>1440094158             04C00000000019490{   01   Academic Accel</v>
      </c>
    </row>
    <row r="235" spans="1:6" x14ac:dyDescent="0.25">
      <c r="A235" s="9" t="s">
        <v>1495</v>
      </c>
      <c r="B235" s="6">
        <v>10.83</v>
      </c>
      <c r="D235" s="15" t="str">
        <f t="shared" si="6"/>
        <v>1790394158             02C00000000010830{   01   Academic Accel</v>
      </c>
      <c r="E235" s="15"/>
      <c r="F235" s="15" t="str">
        <f t="shared" si="7"/>
        <v>1790394158             04C00000000010830{   01   Academic Accel</v>
      </c>
    </row>
    <row r="236" spans="1:6" x14ac:dyDescent="0.25">
      <c r="A236" s="9" t="s">
        <v>1496</v>
      </c>
      <c r="B236" s="6">
        <v>45.47</v>
      </c>
      <c r="D236" s="15" t="str">
        <f t="shared" si="6"/>
        <v>1790594158             02C00000000045470{   01   Academic Accel</v>
      </c>
      <c r="E236" s="15"/>
      <c r="F236" s="15" t="str">
        <f t="shared" si="7"/>
        <v>1790594158             04C00000000045470{   01   Academic Accel</v>
      </c>
    </row>
    <row r="237" spans="1:6" x14ac:dyDescent="0.25">
      <c r="A237" s="9" t="s">
        <v>1497</v>
      </c>
      <c r="B237" s="6">
        <v>25.99</v>
      </c>
      <c r="D237" s="15" t="str">
        <f t="shared" si="6"/>
        <v>1790694158             02C00000000025990{   01   Academic Accel</v>
      </c>
      <c r="E237" s="15"/>
      <c r="F237" s="15" t="str">
        <f t="shared" si="7"/>
        <v>1790694158             04C00000000025990{   01   Academic Accel</v>
      </c>
    </row>
    <row r="238" spans="1:6" x14ac:dyDescent="0.25">
      <c r="A238" s="9" t="s">
        <v>1498</v>
      </c>
      <c r="B238" s="6">
        <v>77.959999999999994</v>
      </c>
      <c r="D238" s="15" t="str">
        <f t="shared" si="6"/>
        <v>2040694158             02C00000000077960{   01   Academic Accel</v>
      </c>
      <c r="E238" s="15"/>
      <c r="F238" s="15" t="str">
        <f t="shared" si="7"/>
        <v>2040694158             04C00000000077960{   01   Academic Accel</v>
      </c>
    </row>
    <row r="239" spans="1:6" x14ac:dyDescent="0.25">
      <c r="A239" s="9" t="s">
        <v>1499</v>
      </c>
      <c r="B239" s="6">
        <v>32.479999999999997</v>
      </c>
      <c r="D239" s="15" t="str">
        <f t="shared" si="6"/>
        <v>2120694158             02C00000000032480{   01   Academic Accel</v>
      </c>
      <c r="E239" s="15"/>
      <c r="F239" s="15" t="str">
        <f t="shared" si="7"/>
        <v>2120694158             04C00000000032480{   01   Academic Accel</v>
      </c>
    </row>
    <row r="240" spans="1:6" x14ac:dyDescent="0.25">
      <c r="A240" s="9" t="s">
        <v>1500</v>
      </c>
      <c r="B240" s="6">
        <v>54.14</v>
      </c>
      <c r="D240" s="15" t="str">
        <f t="shared" si="6"/>
        <v>2122694158             02C00000000054140{   01   Academic Accel</v>
      </c>
      <c r="E240" s="15"/>
      <c r="F240" s="15" t="str">
        <f t="shared" si="7"/>
        <v>2122694158             04C00000000054140{   01   Academic Accel</v>
      </c>
    </row>
    <row r="241" spans="1:6" x14ac:dyDescent="0.25">
      <c r="A241" s="9" t="s">
        <v>1501</v>
      </c>
      <c r="B241" s="6">
        <v>205.72</v>
      </c>
      <c r="D241" s="15" t="str">
        <f t="shared" si="6"/>
        <v>2130194158             02C00000000205720{   01   Academic Accel</v>
      </c>
      <c r="E241" s="15"/>
      <c r="F241" s="15" t="str">
        <f t="shared" si="7"/>
        <v>2130194158             04C00000000205720{   01   Academic Accel</v>
      </c>
    </row>
    <row r="242" spans="1:6" x14ac:dyDescent="0.25">
      <c r="A242" s="9" t="s">
        <v>1502</v>
      </c>
      <c r="B242" s="6">
        <v>45.47</v>
      </c>
      <c r="D242" s="15" t="str">
        <f t="shared" si="6"/>
        <v>2200994158             02C00000000045470{   01   Academic Accel</v>
      </c>
      <c r="E242" s="15"/>
      <c r="F242" s="15" t="str">
        <f t="shared" si="7"/>
        <v>2200994158             04C00000000045470{   01   Academic Accel</v>
      </c>
    </row>
    <row r="243" spans="1:6" x14ac:dyDescent="0.25">
      <c r="A243" s="9" t="s">
        <v>1503</v>
      </c>
      <c r="B243" s="6">
        <v>8.66</v>
      </c>
      <c r="D243" s="15" t="str">
        <f t="shared" si="6"/>
        <v>2210594158             02C00000000008660{   01   Academic Accel</v>
      </c>
      <c r="E243" s="15"/>
      <c r="F243" s="15" t="str">
        <f t="shared" si="7"/>
        <v>2210594158             04C00000000008660{   01   Academic Accel</v>
      </c>
    </row>
    <row r="244" spans="1:6" x14ac:dyDescent="0.25">
      <c r="A244" s="9" t="s">
        <v>1504</v>
      </c>
      <c r="B244" s="6">
        <v>8.66</v>
      </c>
      <c r="D244" s="15" t="str">
        <f t="shared" si="6"/>
        <v>2220094158             02C00000000008660{   01   Academic Accel</v>
      </c>
      <c r="E244" s="15"/>
      <c r="F244" s="15" t="str">
        <f t="shared" si="7"/>
        <v>2220094158             04C00000000008660{   01   Academic Accel</v>
      </c>
    </row>
    <row r="245" spans="1:6" x14ac:dyDescent="0.25">
      <c r="A245" s="9" t="s">
        <v>1505</v>
      </c>
      <c r="B245" s="6">
        <v>381.12</v>
      </c>
      <c r="D245" s="15" t="str">
        <f t="shared" si="6"/>
        <v>2516094158             02C00000000381120{   01   Academic Accel</v>
      </c>
      <c r="E245" s="15"/>
      <c r="F245" s="15" t="str">
        <f t="shared" si="7"/>
        <v>2516094158             04C00000000381120{   01   Academic Accel</v>
      </c>
    </row>
    <row r="246" spans="1:6" x14ac:dyDescent="0.25">
      <c r="A246" s="9" t="s">
        <v>1506</v>
      </c>
      <c r="B246" s="6">
        <v>86.62</v>
      </c>
      <c r="D246" s="15" t="str">
        <f t="shared" si="6"/>
        <v>2605994158             02C00000000086620{   01   Academic Accel</v>
      </c>
      <c r="E246" s="15"/>
      <c r="F246" s="15" t="str">
        <f t="shared" si="7"/>
        <v>2605994158             04C00000000086620{   01   Academic Accel</v>
      </c>
    </row>
    <row r="247" spans="1:6" x14ac:dyDescent="0.25">
      <c r="A247" s="9" t="s">
        <v>1507</v>
      </c>
      <c r="B247" s="6">
        <v>129.93</v>
      </c>
      <c r="D247" s="15" t="str">
        <f t="shared" si="6"/>
        <v>2793194158             02C00000000129930{   01   Academic Accel</v>
      </c>
      <c r="E247" s="15"/>
      <c r="F247" s="15" t="str">
        <f t="shared" si="7"/>
        <v>2793194158             04C00000000129930{   01   Academic Accel</v>
      </c>
    </row>
    <row r="248" spans="1:6" x14ac:dyDescent="0.25">
      <c r="A248" s="9" t="s">
        <v>1508</v>
      </c>
      <c r="B248" s="6">
        <v>95.27000000000001</v>
      </c>
      <c r="D248" s="15" t="str">
        <f t="shared" si="6"/>
        <v>2980194158             02C00000000095270{   01   Academic Accel</v>
      </c>
      <c r="E248" s="15"/>
      <c r="F248" s="15" t="str">
        <f t="shared" si="7"/>
        <v>2980194158             04C00000000095270{   01   Academic Accel</v>
      </c>
    </row>
    <row r="249" spans="1:6" x14ac:dyDescent="0.25">
      <c r="A249" s="9" t="s">
        <v>1509</v>
      </c>
      <c r="B249" s="6">
        <v>21.65</v>
      </c>
      <c r="D249" s="15" t="str">
        <f t="shared" si="6"/>
        <v>3307094158             02C00000000021650{   01   Academic Accel</v>
      </c>
      <c r="E249" s="15"/>
      <c r="F249" s="15" t="str">
        <f t="shared" si="7"/>
        <v>3307094158             04C00000000021650{   01   Academic Accel</v>
      </c>
    </row>
    <row r="250" spans="1:6" x14ac:dyDescent="0.25">
      <c r="A250" s="9" t="s">
        <v>1510</v>
      </c>
      <c r="B250" s="6">
        <v>21.65</v>
      </c>
      <c r="D250" s="15" t="str">
        <f t="shared" si="6"/>
        <v>3320694158             02C00000000021650{   01   Academic Accel</v>
      </c>
      <c r="E250" s="15"/>
      <c r="F250" s="15" t="str">
        <f t="shared" si="7"/>
        <v>3320694158             04C00000000021650{   01   Academic Accel</v>
      </c>
    </row>
    <row r="251" spans="1:6" x14ac:dyDescent="0.25">
      <c r="A251" s="9" t="s">
        <v>1511</v>
      </c>
      <c r="B251" s="6">
        <v>8.66</v>
      </c>
      <c r="D251" s="15" t="str">
        <f t="shared" si="6"/>
        <v>3497594158             02C00000000008660{   01   Academic Accel</v>
      </c>
      <c r="E251" s="15"/>
      <c r="F251" s="15" t="str">
        <f t="shared" si="7"/>
        <v>3497594158             04C00000000008660{   01   Academic Accel</v>
      </c>
    </row>
    <row r="252" spans="1:6" x14ac:dyDescent="0.25">
      <c r="A252" s="9" t="s">
        <v>1512</v>
      </c>
      <c r="B252" s="6">
        <v>368.12</v>
      </c>
      <c r="D252" s="15" t="str">
        <f t="shared" si="6"/>
        <v>3830194158             02C00000000368120{   01   Academic Accel</v>
      </c>
      <c r="E252" s="15"/>
      <c r="F252" s="15" t="str">
        <f t="shared" si="7"/>
        <v>3830194158             04C00000000368120{   01   Academic Accel</v>
      </c>
    </row>
    <row r="253" spans="1:6" x14ac:dyDescent="0.25">
      <c r="A253" s="9" t="s">
        <v>1513</v>
      </c>
      <c r="B253" s="6">
        <v>233.87</v>
      </c>
      <c r="D253" s="15" t="str">
        <f t="shared" si="6"/>
        <v>3830294158             02C00000000233870{   01   Academic Accel</v>
      </c>
      <c r="E253" s="15"/>
      <c r="F253" s="15" t="str">
        <f t="shared" si="7"/>
        <v>3830294158             04C00000000233870{   01   Academic Accel</v>
      </c>
    </row>
    <row r="254" spans="1:6" x14ac:dyDescent="0.25">
      <c r="A254" s="9" t="s">
        <v>1514</v>
      </c>
      <c r="B254" s="6">
        <v>19.489999999999998</v>
      </c>
      <c r="D254" s="15" t="str">
        <f t="shared" si="6"/>
        <v>3832294158             02C00000000019490{   01   Academic Accel</v>
      </c>
      <c r="E254" s="15"/>
      <c r="F254" s="15" t="str">
        <f t="shared" si="7"/>
        <v>3832294158             04C00000000019490{   01   Academic Accel</v>
      </c>
    </row>
    <row r="255" spans="1:6" x14ac:dyDescent="0.25">
      <c r="A255" s="9" t="s">
        <v>1007</v>
      </c>
      <c r="B255" s="6">
        <v>1354543.9999999998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8CA80F99A363543890B7E4EA92730FA" ma:contentTypeVersion="13" ma:contentTypeDescription="Create a new document." ma:contentTypeScope="" ma:versionID="e7e0f5e51c5e225fc71babddc6c0870a">
  <xsd:schema xmlns:xsd="http://www.w3.org/2001/XMLSchema" xmlns:xs="http://www.w3.org/2001/XMLSchema" xmlns:p="http://schemas.microsoft.com/office/2006/metadata/properties" xmlns:ns3="c013ecc5-9bbc-4278-958b-9640e036b2b7" xmlns:ns4="5a6cf6ab-02dd-4773-b92b-805b2e60f145" targetNamespace="http://schemas.microsoft.com/office/2006/metadata/properties" ma:root="true" ma:fieldsID="e8732a21f2264be64cdadb910ed91022" ns3:_="" ns4:_="">
    <xsd:import namespace="c013ecc5-9bbc-4278-958b-9640e036b2b7"/>
    <xsd:import namespace="5a6cf6ab-02dd-4773-b92b-805b2e60f14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EventHashCode" minOccurs="0"/>
                <xsd:element ref="ns3:MediaServiceGenerationTime"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13ecc5-9bbc-4278-958b-9640e036b2b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MediaServiceLocation" ma:internalName="MediaServiceLocation"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a6cf6ab-02dd-4773-b92b-805b2e60f145"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B3B7845-E132-46EB-84CB-4E1776B1A5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13ecc5-9bbc-4278-958b-9640e036b2b7"/>
    <ds:schemaRef ds:uri="5a6cf6ab-02dd-4773-b92b-805b2e60f14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26A5A52-53C7-4D24-9514-8F2F3B0FB84A}">
  <ds:schemaRefs>
    <ds:schemaRef ds:uri="http://schemas.microsoft.com/sharepoint/v3/contenttype/forms"/>
  </ds:schemaRefs>
</ds:datastoreItem>
</file>

<file path=customXml/itemProps3.xml><?xml version="1.0" encoding="utf-8"?>
<ds:datastoreItem xmlns:ds="http://schemas.openxmlformats.org/officeDocument/2006/customXml" ds:itemID="{3E899F42-704D-4B19-98B0-8F21EB62F238}">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c013ecc5-9bbc-4278-958b-9640e036b2b7"/>
    <ds:schemaRef ds:uri="5a6cf6ab-02dd-4773-b92b-805b2e60f145"/>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Narrative</vt:lpstr>
      <vt:lpstr>Academic Accel Incentive Award</vt:lpstr>
      <vt:lpstr>Data</vt:lpstr>
      <vt:lpstr>Business Rules</vt:lpstr>
      <vt:lpstr>AcademicAccel for 2018-19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Lance Sisco</dc:creator>
  <cp:lastModifiedBy>Eileen Frimberger</cp:lastModifiedBy>
  <dcterms:created xsi:type="dcterms:W3CDTF">2019-08-20T16:58:17Z</dcterms:created>
  <dcterms:modified xsi:type="dcterms:W3CDTF">2020-03-09T20:07:14Z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0x010100E8CA80F99A363543890B7E4EA92730FA</vt:lpwstr>
  </property>
</Properties>
</file>