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S:\Apportionment_NEW\Apportionment Funding\Monthly Apport Data\2324\After Exit 30% RS\"/>
    </mc:Choice>
  </mc:AlternateContent>
  <xr:revisionPtr revIDLastSave="0" documentId="8_{3103EBD9-A346-468E-A71A-60D904FAB837}" xr6:coauthVersionLast="47" xr6:coauthVersionMax="47" xr10:uidLastSave="{00000000-0000-0000-0000-000000000000}"/>
  <bookViews>
    <workbookView xWindow="28680" yWindow="-1770" windowWidth="29040" windowHeight="17640" xr2:uid="{4E7A48DF-60CD-4E07-BCE2-CDEBABAB5696}"/>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71" i="1" l="1"/>
  <c r="J171" i="1"/>
  <c r="L171" i="1" s="1"/>
  <c r="N171" i="1" s="1"/>
  <c r="C171" i="1"/>
  <c r="K170" i="1"/>
  <c r="J170" i="1"/>
  <c r="L170" i="1" s="1"/>
  <c r="N170" i="1" s="1"/>
  <c r="C170" i="1"/>
  <c r="L169" i="1"/>
  <c r="N169" i="1" s="1"/>
  <c r="K169" i="1"/>
  <c r="J169" i="1"/>
  <c r="C169" i="1"/>
  <c r="K168" i="1"/>
  <c r="L168" i="1" s="1"/>
  <c r="N168" i="1" s="1"/>
  <c r="J168" i="1"/>
  <c r="K167" i="1"/>
  <c r="L167" i="1" s="1"/>
  <c r="N167" i="1" s="1"/>
  <c r="J167" i="1"/>
  <c r="K166" i="1"/>
  <c r="L166" i="1" s="1"/>
  <c r="N166" i="1" s="1"/>
  <c r="J166" i="1"/>
  <c r="K165" i="1"/>
  <c r="L165" i="1" s="1"/>
  <c r="N165" i="1" s="1"/>
  <c r="J165" i="1"/>
  <c r="K164" i="1"/>
  <c r="L164" i="1" s="1"/>
  <c r="N164" i="1" s="1"/>
  <c r="J164" i="1"/>
  <c r="C164" i="1"/>
  <c r="L163" i="1"/>
  <c r="N163" i="1" s="1"/>
  <c r="K163" i="1"/>
  <c r="J163" i="1"/>
  <c r="L162" i="1"/>
  <c r="N162" i="1" s="1"/>
  <c r="K162" i="1"/>
  <c r="J162" i="1"/>
  <c r="C162" i="1"/>
  <c r="K161" i="1"/>
  <c r="J161" i="1"/>
  <c r="L161" i="1" s="1"/>
  <c r="N161" i="1" s="1"/>
  <c r="K160" i="1"/>
  <c r="J160" i="1"/>
  <c r="L160" i="1" s="1"/>
  <c r="N160" i="1" s="1"/>
  <c r="C160" i="1"/>
  <c r="K159" i="1"/>
  <c r="J159" i="1"/>
  <c r="L159" i="1" s="1"/>
  <c r="N159" i="1" s="1"/>
  <c r="K158" i="1"/>
  <c r="J158" i="1"/>
  <c r="L158" i="1" s="1"/>
  <c r="N158" i="1" s="1"/>
  <c r="C158" i="1"/>
  <c r="K157" i="1"/>
  <c r="L157" i="1" s="1"/>
  <c r="N157" i="1" s="1"/>
  <c r="J157" i="1"/>
  <c r="K156" i="1"/>
  <c r="L156" i="1" s="1"/>
  <c r="N156" i="1" s="1"/>
  <c r="J156" i="1"/>
  <c r="K155" i="1"/>
  <c r="L155" i="1" s="1"/>
  <c r="N155" i="1" s="1"/>
  <c r="J155" i="1"/>
  <c r="K154" i="1"/>
  <c r="L154" i="1" s="1"/>
  <c r="N154" i="1" s="1"/>
  <c r="J154" i="1"/>
  <c r="K153" i="1"/>
  <c r="L153" i="1" s="1"/>
  <c r="N153" i="1" s="1"/>
  <c r="J153" i="1"/>
  <c r="K152" i="1"/>
  <c r="L152" i="1" s="1"/>
  <c r="N152" i="1" s="1"/>
  <c r="J152" i="1"/>
  <c r="K151" i="1"/>
  <c r="L151" i="1" s="1"/>
  <c r="N151" i="1" s="1"/>
  <c r="J151" i="1"/>
  <c r="K150" i="1"/>
  <c r="L150" i="1" s="1"/>
  <c r="N150" i="1" s="1"/>
  <c r="J150" i="1"/>
  <c r="K149" i="1"/>
  <c r="L149" i="1" s="1"/>
  <c r="N149" i="1" s="1"/>
  <c r="J149" i="1"/>
  <c r="K148" i="1"/>
  <c r="J148" i="1"/>
  <c r="L148" i="1" s="1"/>
  <c r="N148" i="1" s="1"/>
  <c r="K147" i="1"/>
  <c r="L147" i="1" s="1"/>
  <c r="N147" i="1" s="1"/>
  <c r="J147" i="1"/>
  <c r="K146" i="1"/>
  <c r="J146" i="1"/>
  <c r="L146" i="1" s="1"/>
  <c r="N146" i="1" s="1"/>
  <c r="K145" i="1"/>
  <c r="L145" i="1" s="1"/>
  <c r="N145" i="1" s="1"/>
  <c r="J145" i="1"/>
  <c r="K144" i="1"/>
  <c r="J144" i="1"/>
  <c r="L144" i="1" s="1"/>
  <c r="N144" i="1" s="1"/>
  <c r="K143" i="1"/>
  <c r="L143" i="1" s="1"/>
  <c r="N143" i="1" s="1"/>
  <c r="J143" i="1"/>
  <c r="K142" i="1"/>
  <c r="J142" i="1"/>
  <c r="L142" i="1" s="1"/>
  <c r="N142" i="1" s="1"/>
  <c r="K141" i="1"/>
  <c r="L141" i="1" s="1"/>
  <c r="N141" i="1" s="1"/>
  <c r="J141" i="1"/>
  <c r="K140" i="1"/>
  <c r="J140" i="1"/>
  <c r="L140" i="1" s="1"/>
  <c r="N140" i="1" s="1"/>
  <c r="K139" i="1"/>
  <c r="L139" i="1" s="1"/>
  <c r="N139" i="1" s="1"/>
  <c r="J139" i="1"/>
  <c r="C139" i="1"/>
  <c r="L138" i="1"/>
  <c r="N138" i="1" s="1"/>
  <c r="K138" i="1"/>
  <c r="J138" i="1"/>
  <c r="C138" i="1"/>
  <c r="K137" i="1"/>
  <c r="J137" i="1"/>
  <c r="L137" i="1" s="1"/>
  <c r="N137" i="1" s="1"/>
  <c r="C137" i="1"/>
  <c r="K136" i="1"/>
  <c r="J136" i="1"/>
  <c r="L136" i="1" s="1"/>
  <c r="N136" i="1" s="1"/>
  <c r="K135" i="1"/>
  <c r="J135" i="1"/>
  <c r="L135" i="1" s="1"/>
  <c r="N135" i="1" s="1"/>
  <c r="K134" i="1"/>
  <c r="J134" i="1"/>
  <c r="L134" i="1" s="1"/>
  <c r="N134" i="1" s="1"/>
  <c r="K133" i="1"/>
  <c r="J133" i="1"/>
  <c r="L133" i="1" s="1"/>
  <c r="N133" i="1" s="1"/>
  <c r="K132" i="1"/>
  <c r="J132" i="1"/>
  <c r="L132" i="1" s="1"/>
  <c r="N132" i="1" s="1"/>
  <c r="K131" i="1"/>
  <c r="J131" i="1"/>
  <c r="L131" i="1" s="1"/>
  <c r="N131" i="1" s="1"/>
  <c r="K130" i="1"/>
  <c r="J130" i="1"/>
  <c r="L130" i="1" s="1"/>
  <c r="N130" i="1" s="1"/>
  <c r="K129" i="1"/>
  <c r="J129" i="1"/>
  <c r="L129" i="1" s="1"/>
  <c r="N129" i="1" s="1"/>
  <c r="K128" i="1"/>
  <c r="J128" i="1"/>
  <c r="L128" i="1" s="1"/>
  <c r="N128" i="1" s="1"/>
  <c r="K127" i="1"/>
  <c r="J127" i="1"/>
  <c r="L127" i="1" s="1"/>
  <c r="N127" i="1" s="1"/>
  <c r="K126" i="1"/>
  <c r="J126" i="1"/>
  <c r="L126" i="1" s="1"/>
  <c r="N126" i="1" s="1"/>
  <c r="K125" i="1"/>
  <c r="J125" i="1"/>
  <c r="L125" i="1" s="1"/>
  <c r="N125" i="1" s="1"/>
  <c r="K124" i="1"/>
  <c r="J124" i="1"/>
  <c r="L124" i="1" s="1"/>
  <c r="N124" i="1" s="1"/>
  <c r="K123" i="1"/>
  <c r="J123" i="1"/>
  <c r="L123" i="1" s="1"/>
  <c r="N123" i="1" s="1"/>
  <c r="K122" i="1"/>
  <c r="J122" i="1"/>
  <c r="L122" i="1" s="1"/>
  <c r="N122" i="1" s="1"/>
  <c r="K121" i="1"/>
  <c r="J121" i="1"/>
  <c r="L121" i="1" s="1"/>
  <c r="N121" i="1" s="1"/>
  <c r="K120" i="1"/>
  <c r="J120" i="1"/>
  <c r="L120" i="1" s="1"/>
  <c r="N120" i="1" s="1"/>
  <c r="K119" i="1"/>
  <c r="J119" i="1"/>
  <c r="L119" i="1" s="1"/>
  <c r="N119" i="1" s="1"/>
  <c r="K118" i="1"/>
  <c r="J118" i="1"/>
  <c r="L118" i="1" s="1"/>
  <c r="N118" i="1" s="1"/>
  <c r="K117" i="1"/>
  <c r="J117" i="1"/>
  <c r="L117" i="1" s="1"/>
  <c r="N117" i="1" s="1"/>
  <c r="K116" i="1"/>
  <c r="J116" i="1"/>
  <c r="L116" i="1" s="1"/>
  <c r="N116" i="1" s="1"/>
  <c r="C116" i="1"/>
  <c r="K115" i="1"/>
  <c r="L115" i="1" s="1"/>
  <c r="N115" i="1" s="1"/>
  <c r="J115" i="1"/>
  <c r="K114" i="1"/>
  <c r="L114" i="1" s="1"/>
  <c r="N114" i="1" s="1"/>
  <c r="J114" i="1"/>
  <c r="K113" i="1"/>
  <c r="L113" i="1" s="1"/>
  <c r="N113" i="1" s="1"/>
  <c r="J113" i="1"/>
  <c r="K112" i="1"/>
  <c r="L112" i="1" s="1"/>
  <c r="N112" i="1" s="1"/>
  <c r="J112" i="1"/>
  <c r="C112" i="1"/>
  <c r="L111" i="1"/>
  <c r="N111" i="1" s="1"/>
  <c r="K111" i="1"/>
  <c r="J111" i="1"/>
  <c r="L110" i="1"/>
  <c r="N110" i="1" s="1"/>
  <c r="K110" i="1"/>
  <c r="J110" i="1"/>
  <c r="L109" i="1"/>
  <c r="N109" i="1" s="1"/>
  <c r="K109" i="1"/>
  <c r="J109" i="1"/>
  <c r="L108" i="1"/>
  <c r="N108" i="1" s="1"/>
  <c r="K108" i="1"/>
  <c r="J108" i="1"/>
  <c r="L107" i="1"/>
  <c r="N107" i="1" s="1"/>
  <c r="K107" i="1"/>
  <c r="J107" i="1"/>
  <c r="L106" i="1"/>
  <c r="N106" i="1" s="1"/>
  <c r="K106" i="1"/>
  <c r="J106" i="1"/>
  <c r="L105" i="1"/>
  <c r="N105" i="1" s="1"/>
  <c r="K105" i="1"/>
  <c r="J105" i="1"/>
  <c r="L104" i="1"/>
  <c r="N104" i="1" s="1"/>
  <c r="K104" i="1"/>
  <c r="J104" i="1"/>
  <c r="L103" i="1"/>
  <c r="N103" i="1" s="1"/>
  <c r="K103" i="1"/>
  <c r="J103" i="1"/>
  <c r="L102" i="1"/>
  <c r="N102" i="1" s="1"/>
  <c r="K102" i="1"/>
  <c r="J102" i="1"/>
  <c r="L101" i="1"/>
  <c r="N101" i="1" s="1"/>
  <c r="K101" i="1"/>
  <c r="J101" i="1"/>
  <c r="L100" i="1"/>
  <c r="N100" i="1" s="1"/>
  <c r="K100" i="1"/>
  <c r="J100" i="1"/>
  <c r="L99" i="1"/>
  <c r="N99" i="1" s="1"/>
  <c r="K99" i="1"/>
  <c r="J99" i="1"/>
  <c r="L98" i="1"/>
  <c r="N98" i="1" s="1"/>
  <c r="K98" i="1"/>
  <c r="J98" i="1"/>
  <c r="L97" i="1"/>
  <c r="N97" i="1" s="1"/>
  <c r="K97" i="1"/>
  <c r="J97" i="1"/>
  <c r="L96" i="1"/>
  <c r="N96" i="1" s="1"/>
  <c r="K96" i="1"/>
  <c r="J96" i="1"/>
  <c r="L95" i="1"/>
  <c r="N95" i="1" s="1"/>
  <c r="K95" i="1"/>
  <c r="J95" i="1"/>
  <c r="L94" i="1"/>
  <c r="N94" i="1" s="1"/>
  <c r="K94" i="1"/>
  <c r="J94" i="1"/>
  <c r="L93" i="1"/>
  <c r="N93" i="1" s="1"/>
  <c r="K93" i="1"/>
  <c r="J93" i="1"/>
  <c r="L92" i="1"/>
  <c r="N92" i="1" s="1"/>
  <c r="K92" i="1"/>
  <c r="J92" i="1"/>
  <c r="C92" i="1"/>
  <c r="K91" i="1"/>
  <c r="J91" i="1"/>
  <c r="L91" i="1" s="1"/>
  <c r="N91" i="1" s="1"/>
  <c r="K90" i="1"/>
  <c r="J90" i="1"/>
  <c r="L90" i="1" s="1"/>
  <c r="N90" i="1" s="1"/>
  <c r="K89" i="1"/>
  <c r="J89" i="1"/>
  <c r="L89" i="1" s="1"/>
  <c r="N89" i="1" s="1"/>
  <c r="K88" i="1"/>
  <c r="J88" i="1"/>
  <c r="L88" i="1" s="1"/>
  <c r="N88" i="1" s="1"/>
  <c r="K87" i="1"/>
  <c r="J87" i="1"/>
  <c r="L87" i="1" s="1"/>
  <c r="N87" i="1" s="1"/>
  <c r="K86" i="1"/>
  <c r="J86" i="1"/>
  <c r="L86" i="1" s="1"/>
  <c r="N86" i="1" s="1"/>
  <c r="C86" i="1"/>
  <c r="K85" i="1"/>
  <c r="J85" i="1"/>
  <c r="L85" i="1" s="1"/>
  <c r="N85" i="1" s="1"/>
  <c r="K84" i="1"/>
  <c r="J84" i="1"/>
  <c r="L84" i="1" s="1"/>
  <c r="N84" i="1" s="1"/>
  <c r="K83" i="1"/>
  <c r="J83" i="1"/>
  <c r="L83" i="1" s="1"/>
  <c r="N83" i="1" s="1"/>
  <c r="K82" i="1"/>
  <c r="J82" i="1"/>
  <c r="L82" i="1" s="1"/>
  <c r="N82" i="1" s="1"/>
  <c r="C82" i="1"/>
  <c r="K81" i="1"/>
  <c r="L81" i="1" s="1"/>
  <c r="N81" i="1" s="1"/>
  <c r="J81" i="1"/>
  <c r="K80" i="1"/>
  <c r="J80" i="1"/>
  <c r="L80" i="1" s="1"/>
  <c r="N80" i="1" s="1"/>
  <c r="C80" i="1"/>
  <c r="L79" i="1"/>
  <c r="N79" i="1" s="1"/>
  <c r="K79" i="1"/>
  <c r="J79" i="1"/>
  <c r="L78" i="1"/>
  <c r="N78" i="1" s="1"/>
  <c r="K78" i="1"/>
  <c r="J78" i="1"/>
  <c r="L77" i="1"/>
  <c r="N77" i="1" s="1"/>
  <c r="K77" i="1"/>
  <c r="J77" i="1"/>
  <c r="L76" i="1"/>
  <c r="N76" i="1" s="1"/>
  <c r="K76" i="1"/>
  <c r="J76" i="1"/>
  <c r="L75" i="1"/>
  <c r="N75" i="1" s="1"/>
  <c r="K75" i="1"/>
  <c r="J75" i="1"/>
  <c r="L74" i="1"/>
  <c r="N74" i="1" s="1"/>
  <c r="K74" i="1"/>
  <c r="J74" i="1"/>
  <c r="L73" i="1"/>
  <c r="N73" i="1" s="1"/>
  <c r="K73" i="1"/>
  <c r="J73" i="1"/>
  <c r="L72" i="1"/>
  <c r="N72" i="1" s="1"/>
  <c r="K72" i="1"/>
  <c r="J72" i="1"/>
  <c r="C72" i="1"/>
  <c r="K71" i="1"/>
  <c r="J71" i="1"/>
  <c r="L71" i="1" s="1"/>
  <c r="N71" i="1" s="1"/>
  <c r="K70" i="1"/>
  <c r="J70" i="1"/>
  <c r="L70" i="1" s="1"/>
  <c r="N70" i="1" s="1"/>
  <c r="K69" i="1"/>
  <c r="J69" i="1"/>
  <c r="L69" i="1" s="1"/>
  <c r="N69" i="1" s="1"/>
  <c r="C69" i="1"/>
  <c r="K68" i="1"/>
  <c r="J68" i="1"/>
  <c r="L68" i="1" s="1"/>
  <c r="N68" i="1" s="1"/>
  <c r="K67" i="1"/>
  <c r="J67" i="1"/>
  <c r="L67" i="1" s="1"/>
  <c r="N67" i="1" s="1"/>
  <c r="K66" i="1"/>
  <c r="J66" i="1"/>
  <c r="L66" i="1" s="1"/>
  <c r="N66" i="1" s="1"/>
  <c r="C66" i="1"/>
  <c r="K65" i="1"/>
  <c r="J65" i="1"/>
  <c r="L65" i="1" s="1"/>
  <c r="N65" i="1" s="1"/>
  <c r="K64" i="1"/>
  <c r="L64" i="1" s="1"/>
  <c r="N64" i="1" s="1"/>
  <c r="J64" i="1"/>
  <c r="K63" i="1"/>
  <c r="J63" i="1"/>
  <c r="L63" i="1" s="1"/>
  <c r="N63" i="1" s="1"/>
  <c r="C63" i="1"/>
  <c r="L62" i="1"/>
  <c r="N62" i="1" s="1"/>
  <c r="K62" i="1"/>
  <c r="J62" i="1"/>
  <c r="L61" i="1"/>
  <c r="N61" i="1" s="1"/>
  <c r="K61" i="1"/>
  <c r="J61" i="1"/>
  <c r="L60" i="1"/>
  <c r="N60" i="1" s="1"/>
  <c r="K60" i="1"/>
  <c r="J60" i="1"/>
  <c r="L59" i="1"/>
  <c r="N59" i="1" s="1"/>
  <c r="K59" i="1"/>
  <c r="J59" i="1"/>
  <c r="L58" i="1"/>
  <c r="N58" i="1" s="1"/>
  <c r="K58" i="1"/>
  <c r="J58" i="1"/>
  <c r="L57" i="1"/>
  <c r="N57" i="1" s="1"/>
  <c r="K57" i="1"/>
  <c r="J57" i="1"/>
  <c r="L56" i="1"/>
  <c r="N56" i="1" s="1"/>
  <c r="K56" i="1"/>
  <c r="J56" i="1"/>
  <c r="L55" i="1"/>
  <c r="N55" i="1" s="1"/>
  <c r="K55" i="1"/>
  <c r="J55" i="1"/>
  <c r="L54" i="1"/>
  <c r="N54" i="1" s="1"/>
  <c r="K54" i="1"/>
  <c r="J54" i="1"/>
  <c r="L53" i="1"/>
  <c r="N53" i="1" s="1"/>
  <c r="K53" i="1"/>
  <c r="J53" i="1"/>
  <c r="L52" i="1"/>
  <c r="N52" i="1" s="1"/>
  <c r="K52" i="1"/>
  <c r="J52" i="1"/>
  <c r="L51" i="1"/>
  <c r="N51" i="1" s="1"/>
  <c r="K51" i="1"/>
  <c r="J51" i="1"/>
  <c r="L50" i="1"/>
  <c r="N50" i="1" s="1"/>
  <c r="K50" i="1"/>
  <c r="J50" i="1"/>
  <c r="L49" i="1"/>
  <c r="N49" i="1" s="1"/>
  <c r="K49" i="1"/>
  <c r="J49" i="1"/>
  <c r="L48" i="1"/>
  <c r="N48" i="1" s="1"/>
  <c r="K48" i="1"/>
  <c r="J48" i="1"/>
  <c r="L47" i="1"/>
  <c r="N47" i="1" s="1"/>
  <c r="K47" i="1"/>
  <c r="J47" i="1"/>
  <c r="L46" i="1"/>
  <c r="N46" i="1" s="1"/>
  <c r="K46" i="1"/>
  <c r="J46" i="1"/>
  <c r="L45" i="1"/>
  <c r="N45" i="1" s="1"/>
  <c r="K45" i="1"/>
  <c r="J45" i="1"/>
  <c r="L44" i="1"/>
  <c r="N44" i="1" s="1"/>
  <c r="K44" i="1"/>
  <c r="J44" i="1"/>
  <c r="L43" i="1"/>
  <c r="N43" i="1" s="1"/>
  <c r="K43" i="1"/>
  <c r="J43" i="1"/>
  <c r="C43" i="1"/>
  <c r="K42" i="1"/>
  <c r="J42" i="1"/>
  <c r="L42" i="1" s="1"/>
  <c r="N42" i="1" s="1"/>
  <c r="K41" i="1"/>
  <c r="J41" i="1"/>
  <c r="L41" i="1" s="1"/>
  <c r="N41" i="1" s="1"/>
  <c r="K40" i="1"/>
  <c r="J40" i="1"/>
  <c r="L40" i="1" s="1"/>
  <c r="N40" i="1" s="1"/>
  <c r="K39" i="1"/>
  <c r="J39" i="1"/>
  <c r="L39" i="1" s="1"/>
  <c r="N39" i="1" s="1"/>
  <c r="C39" i="1"/>
  <c r="K38" i="1"/>
  <c r="J38" i="1"/>
  <c r="L38" i="1" s="1"/>
  <c r="N38" i="1" s="1"/>
  <c r="K37" i="1"/>
  <c r="J37" i="1"/>
  <c r="L37" i="1" s="1"/>
  <c r="N37" i="1" s="1"/>
  <c r="K36" i="1"/>
  <c r="J36" i="1"/>
  <c r="L36" i="1" s="1"/>
  <c r="N36" i="1" s="1"/>
  <c r="K35" i="1"/>
  <c r="J35" i="1"/>
  <c r="L35" i="1" s="1"/>
  <c r="N35" i="1" s="1"/>
  <c r="K34" i="1"/>
  <c r="J34" i="1"/>
  <c r="L34" i="1" s="1"/>
  <c r="N34" i="1" s="1"/>
  <c r="K33" i="1"/>
  <c r="J33" i="1"/>
  <c r="L33" i="1" s="1"/>
  <c r="N33" i="1" s="1"/>
  <c r="K32" i="1"/>
  <c r="J32" i="1"/>
  <c r="L32" i="1" s="1"/>
  <c r="N32" i="1" s="1"/>
  <c r="C32" i="1"/>
  <c r="K31" i="1"/>
  <c r="L31" i="1" s="1"/>
  <c r="N31" i="1" s="1"/>
  <c r="J31" i="1"/>
  <c r="K30" i="1"/>
  <c r="J30" i="1"/>
  <c r="L30" i="1" s="1"/>
  <c r="N30" i="1" s="1"/>
  <c r="C30" i="1"/>
  <c r="L29" i="1"/>
  <c r="N29" i="1" s="1"/>
  <c r="K29" i="1"/>
  <c r="J29" i="1"/>
  <c r="L28" i="1"/>
  <c r="N28" i="1" s="1"/>
  <c r="K28" i="1"/>
  <c r="J28" i="1"/>
  <c r="L27" i="1"/>
  <c r="N27" i="1" s="1"/>
  <c r="K27" i="1"/>
  <c r="J27" i="1"/>
  <c r="C27" i="1"/>
  <c r="K26" i="1"/>
  <c r="J26" i="1"/>
  <c r="L26" i="1" s="1"/>
  <c r="N26" i="1" s="1"/>
  <c r="K25" i="1"/>
  <c r="J25" i="1"/>
  <c r="L25" i="1" s="1"/>
  <c r="N25" i="1" s="1"/>
  <c r="K24" i="1"/>
  <c r="J24" i="1"/>
  <c r="L24" i="1" s="1"/>
  <c r="N24" i="1" s="1"/>
  <c r="K23" i="1"/>
  <c r="J23" i="1"/>
  <c r="L23" i="1" s="1"/>
  <c r="N23" i="1" s="1"/>
  <c r="K22" i="1"/>
  <c r="J22" i="1"/>
  <c r="L22" i="1" s="1"/>
  <c r="N22" i="1" s="1"/>
  <c r="K21" i="1"/>
  <c r="J21" i="1"/>
  <c r="L21" i="1" s="1"/>
  <c r="N21" i="1" s="1"/>
  <c r="K20" i="1"/>
  <c r="J20" i="1"/>
  <c r="L20" i="1" s="1"/>
  <c r="N20" i="1" s="1"/>
  <c r="K19" i="1"/>
  <c r="J19" i="1"/>
  <c r="L19" i="1" s="1"/>
  <c r="N19" i="1" s="1"/>
  <c r="C19" i="1"/>
  <c r="K18" i="1"/>
  <c r="J18" i="1"/>
  <c r="L18" i="1" s="1"/>
  <c r="N18" i="1" s="1"/>
  <c r="K17" i="1"/>
  <c r="J17" i="1"/>
  <c r="L17" i="1" s="1"/>
  <c r="N17" i="1" s="1"/>
  <c r="K16" i="1"/>
  <c r="J16" i="1"/>
  <c r="L16" i="1" s="1"/>
  <c r="N16" i="1" s="1"/>
  <c r="K15" i="1"/>
  <c r="J15" i="1"/>
  <c r="L15" i="1" s="1"/>
  <c r="N15" i="1" s="1"/>
  <c r="K14" i="1"/>
  <c r="J14" i="1"/>
  <c r="L14" i="1" s="1"/>
  <c r="N14" i="1" s="1"/>
  <c r="K13" i="1"/>
  <c r="K12" i="1" s="1"/>
  <c r="J13" i="1"/>
  <c r="J12" i="1" s="1"/>
  <c r="C13" i="1"/>
  <c r="M12" i="1"/>
  <c r="I12" i="1"/>
  <c r="H12" i="1"/>
  <c r="G12" i="1"/>
  <c r="F12" i="1"/>
  <c r="E12" i="1"/>
  <c r="D12" i="1"/>
  <c r="L13" i="1" l="1"/>
  <c r="L12" i="1" l="1"/>
  <c r="N12" i="1" s="1"/>
  <c r="N13" i="1"/>
</calcChain>
</file>

<file path=xl/sharedStrings.xml><?xml version="1.0" encoding="utf-8"?>
<sst xmlns="http://schemas.openxmlformats.org/spreadsheetml/2006/main" count="316" uniqueCount="311">
  <si>
    <t>Additional 30% Allocated for Summer Running Start Quarter</t>
  </si>
  <si>
    <t>●</t>
  </si>
  <si>
    <t xml:space="preserve">$3,000,000 has been allocated to fund the After Exit Running Start enrollment, as well as provide an additional 30% to the July and August standard Running Start enrollment. The funding is limited to the amount provided in this proviso. </t>
  </si>
  <si>
    <t>The table below shows the Running Start enrollment reported by districts on their July and August P223s. The monthly July and August FTE has been calculated as an AAFTE and the additional 30% applied.</t>
  </si>
  <si>
    <t>These funds have been allocated in the district apportionment, under the Revenue code: 3100-10.</t>
  </si>
  <si>
    <t>2023-24 Running Start rates (updated after 2024 legislative session):</t>
  </si>
  <si>
    <t>Nonvocational RS:</t>
  </si>
  <si>
    <t>Vocational RS:</t>
  </si>
  <si>
    <t>July</t>
  </si>
  <si>
    <t>August</t>
  </si>
  <si>
    <t>CCDDD</t>
  </si>
  <si>
    <t>District</t>
  </si>
  <si>
    <t>HC</t>
  </si>
  <si>
    <t>RS NonVoc FTE</t>
  </si>
  <si>
    <t>RS Voc FTE</t>
  </si>
  <si>
    <t>RS NonVoc AAFTE</t>
  </si>
  <si>
    <t>RS Voc AAFTE</t>
  </si>
  <si>
    <t>Total Add'l 30% Payment</t>
  </si>
  <si>
    <t>Previously Paid Amount</t>
  </si>
  <si>
    <t>August Payment</t>
  </si>
  <si>
    <t>14005</t>
  </si>
  <si>
    <t>21226</t>
  </si>
  <si>
    <t>Adna</t>
  </si>
  <si>
    <t>29103</t>
  </si>
  <si>
    <t>Anacortes</t>
  </si>
  <si>
    <t>31016</t>
  </si>
  <si>
    <t>Arlington</t>
  </si>
  <si>
    <t>17408</t>
  </si>
  <si>
    <t>Auburn</t>
  </si>
  <si>
    <t>18303</t>
  </si>
  <si>
    <t>Bainbridge</t>
  </si>
  <si>
    <t>06119</t>
  </si>
  <si>
    <t>17405</t>
  </si>
  <si>
    <t>Bellevue</t>
  </si>
  <si>
    <t>37501</t>
  </si>
  <si>
    <t>Bellingham</t>
  </si>
  <si>
    <t>27403</t>
  </si>
  <si>
    <t>Bethel</t>
  </si>
  <si>
    <t>20203</t>
  </si>
  <si>
    <t>Bickleton</t>
  </si>
  <si>
    <t>37503</t>
  </si>
  <si>
    <t>Blaine</t>
  </si>
  <si>
    <t>21234</t>
  </si>
  <si>
    <t>Boistfort</t>
  </si>
  <si>
    <t>18100</t>
  </si>
  <si>
    <t>Bremerton</t>
  </si>
  <si>
    <t>29100</t>
  </si>
  <si>
    <t>04222</t>
  </si>
  <si>
    <t>Cashmere</t>
  </si>
  <si>
    <t>18401</t>
  </si>
  <si>
    <t>Central Kitsap</t>
  </si>
  <si>
    <t>32356</t>
  </si>
  <si>
    <t>21401</t>
  </si>
  <si>
    <t>Centralia</t>
  </si>
  <si>
    <t>21302</t>
  </si>
  <si>
    <t>32360</t>
  </si>
  <si>
    <t>Cheney</t>
  </si>
  <si>
    <t>33036</t>
  </si>
  <si>
    <t>Chewelah</t>
  </si>
  <si>
    <t>27901</t>
  </si>
  <si>
    <t>Chief Leschi Tribal</t>
  </si>
  <si>
    <t>02250</t>
  </si>
  <si>
    <t>Clarkston</t>
  </si>
  <si>
    <t>27400</t>
  </si>
  <si>
    <t>Clover Park</t>
  </si>
  <si>
    <t>38300</t>
  </si>
  <si>
    <t>Colfax</t>
  </si>
  <si>
    <t>36400</t>
  </si>
  <si>
    <t>33115</t>
  </si>
  <si>
    <t>Colville</t>
  </si>
  <si>
    <t>15204</t>
  </si>
  <si>
    <t>Coupeville</t>
  </si>
  <si>
    <t>05313</t>
  </si>
  <si>
    <t>Crescent</t>
  </si>
  <si>
    <t>31330</t>
  </si>
  <si>
    <t>32414</t>
  </si>
  <si>
    <t>Deer Park</t>
  </si>
  <si>
    <t>32361</t>
  </si>
  <si>
    <t>East Valley (Spok</t>
  </si>
  <si>
    <t>39090</t>
  </si>
  <si>
    <t>East Valley (Yak)</t>
  </si>
  <si>
    <t>09206</t>
  </si>
  <si>
    <t>Eastmont</t>
  </si>
  <si>
    <t>27404</t>
  </si>
  <si>
    <t>Eatonville</t>
  </si>
  <si>
    <t>31015</t>
  </si>
  <si>
    <t>Edmonds</t>
  </si>
  <si>
    <t>19401</t>
  </si>
  <si>
    <t>Ellensburg</t>
  </si>
  <si>
    <t>17216</t>
  </si>
  <si>
    <t>Enumclaw</t>
  </si>
  <si>
    <t>13165</t>
  </si>
  <si>
    <t>Ephrata</t>
  </si>
  <si>
    <t>31002</t>
  </si>
  <si>
    <t>Everett</t>
  </si>
  <si>
    <t>06114</t>
  </si>
  <si>
    <t>Evergreen (Clark)</t>
  </si>
  <si>
    <t>17210</t>
  </si>
  <si>
    <t>Federal Way</t>
  </si>
  <si>
    <t>37502</t>
  </si>
  <si>
    <t>Ferndale</t>
  </si>
  <si>
    <t>03053</t>
  </si>
  <si>
    <t>Finley</t>
  </si>
  <si>
    <t>38302</t>
  </si>
  <si>
    <t>Garfield</t>
  </si>
  <si>
    <t>20404</t>
  </si>
  <si>
    <t>Goldendale</t>
  </si>
  <si>
    <t>13301</t>
  </si>
  <si>
    <t>Grand Coulee Dam</t>
  </si>
  <si>
    <t>39200</t>
  </si>
  <si>
    <t>Grandview</t>
  </si>
  <si>
    <t>31332</t>
  </si>
  <si>
    <t>Granite Falls</t>
  </si>
  <si>
    <t>22204</t>
  </si>
  <si>
    <t>39203</t>
  </si>
  <si>
    <t>Highland</t>
  </si>
  <si>
    <t>17401</t>
  </si>
  <si>
    <t>Highline</t>
  </si>
  <si>
    <t>06098</t>
  </si>
  <si>
    <t>14028</t>
  </si>
  <si>
    <t>Hoquiam</t>
  </si>
  <si>
    <t>17411</t>
  </si>
  <si>
    <t>Issaquah</t>
  </si>
  <si>
    <t>08458</t>
  </si>
  <si>
    <t>03017</t>
  </si>
  <si>
    <t>Kennewick</t>
  </si>
  <si>
    <t>17415</t>
  </si>
  <si>
    <t>Kent</t>
  </si>
  <si>
    <t>19403</t>
  </si>
  <si>
    <t>06101</t>
  </si>
  <si>
    <t>Lacenter</t>
  </si>
  <si>
    <t>04129</t>
  </si>
  <si>
    <t>Lake Chelan</t>
  </si>
  <si>
    <t>31004</t>
  </si>
  <si>
    <t>Lake Stevens</t>
  </si>
  <si>
    <t>17937</t>
  </si>
  <si>
    <t>Lake Wa Inst Tech</t>
  </si>
  <si>
    <t>17414</t>
  </si>
  <si>
    <t>Lake Washington</t>
  </si>
  <si>
    <t>31306</t>
  </si>
  <si>
    <t>Lakewood</t>
  </si>
  <si>
    <t>32362</t>
  </si>
  <si>
    <t>Liberty</t>
  </si>
  <si>
    <t>08122</t>
  </si>
  <si>
    <t>37504</t>
  </si>
  <si>
    <t>Lynden</t>
  </si>
  <si>
    <t>39120</t>
  </si>
  <si>
    <t>04019</t>
  </si>
  <si>
    <t>Manson</t>
  </si>
  <si>
    <t>31025</t>
  </si>
  <si>
    <t>Marysville</t>
  </si>
  <si>
    <t>32354</t>
  </si>
  <si>
    <t>Mead</t>
  </si>
  <si>
    <t>17400</t>
  </si>
  <si>
    <t>37505</t>
  </si>
  <si>
    <t>Meridian</t>
  </si>
  <si>
    <t>31103</t>
  </si>
  <si>
    <t>Monroe</t>
  </si>
  <si>
    <t>14066</t>
  </si>
  <si>
    <t>Montesano</t>
  </si>
  <si>
    <t>21214</t>
  </si>
  <si>
    <t>Morton</t>
  </si>
  <si>
    <t>13161</t>
  </si>
  <si>
    <t>Moses Lake</t>
  </si>
  <si>
    <t>21206</t>
  </si>
  <si>
    <t>37507</t>
  </si>
  <si>
    <t>Mount Baker</t>
  </si>
  <si>
    <t>17903</t>
  </si>
  <si>
    <t>Muckleshoot Tribal</t>
  </si>
  <si>
    <t>31006</t>
  </si>
  <si>
    <t>Mukilteo</t>
  </si>
  <si>
    <t>21014</t>
  </si>
  <si>
    <t>Napavine</t>
  </si>
  <si>
    <t>25155</t>
  </si>
  <si>
    <t>Naselle Grays Riv</t>
  </si>
  <si>
    <t>26056</t>
  </si>
  <si>
    <t>Newport</t>
  </si>
  <si>
    <t>32325</t>
  </si>
  <si>
    <t>Nine Mile Falls</t>
  </si>
  <si>
    <t>37506</t>
  </si>
  <si>
    <t>Nooksack Valley</t>
  </si>
  <si>
    <t>14064</t>
  </si>
  <si>
    <t>North Beach</t>
  </si>
  <si>
    <t>11051</t>
  </si>
  <si>
    <t>North Franklin</t>
  </si>
  <si>
    <t>18400</t>
  </si>
  <si>
    <t>North Kitsap</t>
  </si>
  <si>
    <t>23403</t>
  </si>
  <si>
    <t>North Mason</t>
  </si>
  <si>
    <t>25200</t>
  </si>
  <si>
    <t>North River</t>
  </si>
  <si>
    <t>34003</t>
  </si>
  <si>
    <t>North Thurston</t>
  </si>
  <si>
    <t>17417</t>
  </si>
  <si>
    <t>Northshore</t>
  </si>
  <si>
    <t>15201</t>
  </si>
  <si>
    <t>Oak Harbor</t>
  </si>
  <si>
    <t>14172</t>
  </si>
  <si>
    <t>Ocosta</t>
  </si>
  <si>
    <t>22105</t>
  </si>
  <si>
    <t>Odessa</t>
  </si>
  <si>
    <t>34111</t>
  </si>
  <si>
    <t>Olympia</t>
  </si>
  <si>
    <t>24019</t>
  </si>
  <si>
    <t>21300</t>
  </si>
  <si>
    <t>Onalaska</t>
  </si>
  <si>
    <t>27344</t>
  </si>
  <si>
    <t>Orting</t>
  </si>
  <si>
    <t>01147</t>
  </si>
  <si>
    <t>Othello</t>
  </si>
  <si>
    <t>11001</t>
  </si>
  <si>
    <t>24122</t>
  </si>
  <si>
    <t>Pateros</t>
  </si>
  <si>
    <t>05121</t>
  </si>
  <si>
    <t>Port Angeles</t>
  </si>
  <si>
    <t>03116</t>
  </si>
  <si>
    <t>Prosser</t>
  </si>
  <si>
    <t>27003</t>
  </si>
  <si>
    <t>Puyallup</t>
  </si>
  <si>
    <t>05402</t>
  </si>
  <si>
    <t>Quillayute Valley</t>
  </si>
  <si>
    <t>13144</t>
  </si>
  <si>
    <t>Quincy</t>
  </si>
  <si>
    <t>34307</t>
  </si>
  <si>
    <t>Rainier</t>
  </si>
  <si>
    <t>22009</t>
  </si>
  <si>
    <t>Reardan</t>
  </si>
  <si>
    <t>17403</t>
  </si>
  <si>
    <t>Renton</t>
  </si>
  <si>
    <t>17941</t>
  </si>
  <si>
    <t>Renton TC</t>
  </si>
  <si>
    <t>03400</t>
  </si>
  <si>
    <t>Richland</t>
  </si>
  <si>
    <t>06122</t>
  </si>
  <si>
    <t>Ridgefield</t>
  </si>
  <si>
    <t>32416</t>
  </si>
  <si>
    <t>Riverside</t>
  </si>
  <si>
    <t>17407</t>
  </si>
  <si>
    <t>Riverview</t>
  </si>
  <si>
    <t>34401</t>
  </si>
  <si>
    <t>Rochester</t>
  </si>
  <si>
    <t>38320</t>
  </si>
  <si>
    <t>Rosalia</t>
  </si>
  <si>
    <t>17001</t>
  </si>
  <si>
    <t>Seattle</t>
  </si>
  <si>
    <t>29101</t>
  </si>
  <si>
    <t>Sedro Woolley</t>
  </si>
  <si>
    <t>39119</t>
  </si>
  <si>
    <t>Selah</t>
  </si>
  <si>
    <t>26070</t>
  </si>
  <si>
    <t>Selkirk</t>
  </si>
  <si>
    <t>23309</t>
  </si>
  <si>
    <t>17412</t>
  </si>
  <si>
    <t>31201</t>
  </si>
  <si>
    <t>17410</t>
  </si>
  <si>
    <t>Snoqualmie Valley</t>
  </si>
  <si>
    <t>13156</t>
  </si>
  <si>
    <t>Soap Lake</t>
  </si>
  <si>
    <t>25118</t>
  </si>
  <si>
    <t>South Bend</t>
  </si>
  <si>
    <t>18402</t>
  </si>
  <si>
    <t>South Kitsap</t>
  </si>
  <si>
    <t>15206</t>
  </si>
  <si>
    <t>South Whidbey</t>
  </si>
  <si>
    <t>32081</t>
  </si>
  <si>
    <t>Spokane</t>
  </si>
  <si>
    <t>31401</t>
  </si>
  <si>
    <t>Stanwood</t>
  </si>
  <si>
    <t>27001</t>
  </si>
  <si>
    <t>Steilacoom Hist.</t>
  </si>
  <si>
    <t>30303</t>
  </si>
  <si>
    <t>Stevenson-Carson</t>
  </si>
  <si>
    <t>27320</t>
  </si>
  <si>
    <t>Sumner</t>
  </si>
  <si>
    <t>27010</t>
  </si>
  <si>
    <t>Tacoma</t>
  </si>
  <si>
    <t>17409</t>
  </si>
  <si>
    <t>Tahoma</t>
  </si>
  <si>
    <t>38265</t>
  </si>
  <si>
    <t>Tekoa</t>
  </si>
  <si>
    <t>34402</t>
  </si>
  <si>
    <t>Tenino</t>
  </si>
  <si>
    <t>21237</t>
  </si>
  <si>
    <t>Toledo</t>
  </si>
  <si>
    <t>08130</t>
  </si>
  <si>
    <t>Toutle Lake</t>
  </si>
  <si>
    <t>34033</t>
  </si>
  <si>
    <t>Tumwater</t>
  </si>
  <si>
    <t>27083</t>
  </si>
  <si>
    <t>University Place</t>
  </si>
  <si>
    <t>06037</t>
  </si>
  <si>
    <t>36401</t>
  </si>
  <si>
    <t>Waitsburg</t>
  </si>
  <si>
    <t>36140</t>
  </si>
  <si>
    <t>04246</t>
  </si>
  <si>
    <t>Wenatchee</t>
  </si>
  <si>
    <t>32363</t>
  </si>
  <si>
    <t>39208</t>
  </si>
  <si>
    <t>West Valley (Yak)</t>
  </si>
  <si>
    <t>21303</t>
  </si>
  <si>
    <t>27416</t>
  </si>
  <si>
    <t>White River</t>
  </si>
  <si>
    <t>20405</t>
  </si>
  <si>
    <t>White Salmon</t>
  </si>
  <si>
    <t>25160</t>
  </si>
  <si>
    <t>Willapa Valley</t>
  </si>
  <si>
    <t>08404</t>
  </si>
  <si>
    <t>Woodland</t>
  </si>
  <si>
    <t>39007</t>
  </si>
  <si>
    <t>34002</t>
  </si>
  <si>
    <t>39205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</si>
</sst>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5" x14ac:knownFonts="1">
    <font>
      <sz val="11"/>
      <color theme="1"/>
      <name val="Aptos Narrow"/>
      <family val="2"/>
      <scheme val="minor"/>
    </font>
    <font>
      <sz val="11"/>
      <color theme="1"/>
      <name val="Aptos Narrow"/>
      <family val="2"/>
      <scheme val="minor"/>
    </font>
    <font>
      <sz val="11"/>
      <color theme="1"/>
      <name val="Calibri"/>
      <family val="2"/>
    </font>
    <font>
      <b/>
      <sz val="14"/>
      <color theme="1"/>
      <name val="Calibri"/>
      <family val="2"/>
    </font>
    <font>
      <b/>
      <sz val="11"/>
      <color theme="1"/>
      <name val="Calibri"/>
      <family val="2"/>
    </font>
  </fonts>
  <fills count="2">
    <fill>
      <patternFill patternType="none"/>
    </fill>
    <fill>
      <patternFill patternType="gray125"/>
    </fill>
  </fills>
  <borders count="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s>
  <cellStyleXfs count="2">
    <xf numFmtId="0" fontId="0" fillId="0" borderId="0"/>
    <xf numFmtId="43" fontId="1" fillId="0" borderId="0" applyFont="0" applyFill="0" applyBorder="0" applyAlignment="0" applyProtection="0"/>
  </cellStyleXfs>
  <cellXfs count="26">
    <xf numFmtId="0" fontId="0" fillId="0" borderId="0" xfId="0"/>
    <xf numFmtId="0" fontId="2" fillId="0" borderId="0" xfId="0" applyFont="1"/>
    <xf numFmtId="0" fontId="3" fillId="0" borderId="0" xfId="0" applyFont="1"/>
    <xf numFmtId="43" fontId="2" fillId="0" borderId="0" xfId="1" applyFont="1"/>
    <xf numFmtId="0" fontId="2" fillId="0" borderId="0" xfId="0" applyFont="1" applyAlignment="1">
      <alignment horizontal="center" vertical="center"/>
    </xf>
    <xf numFmtId="0" fontId="2" fillId="0" borderId="0" xfId="0" applyFont="1" applyAlignment="1">
      <alignment horizontal="left" wrapText="1"/>
    </xf>
    <xf numFmtId="0" fontId="4" fillId="0" borderId="0" xfId="0" applyFont="1"/>
    <xf numFmtId="0" fontId="2" fillId="0" borderId="0" xfId="0" applyFont="1" applyAlignment="1">
      <alignment horizontal="right"/>
    </xf>
    <xf numFmtId="43" fontId="2" fillId="0" borderId="0" xfId="1" applyFont="1" applyAlignment="1"/>
    <xf numFmtId="43" fontId="2" fillId="0" borderId="0" xfId="1" applyFont="1" applyAlignment="1">
      <alignment vertical="center" wrapText="1"/>
    </xf>
    <xf numFmtId="164" fontId="4" fillId="0" borderId="0" xfId="1" applyNumberFormat="1" applyFont="1" applyAlignment="1">
      <alignment horizontal="center" wrapText="1"/>
    </xf>
    <xf numFmtId="43" fontId="4" fillId="0" borderId="0" xfId="1" applyFont="1" applyAlignment="1">
      <alignment horizontal="center" wrapText="1"/>
    </xf>
    <xf numFmtId="43" fontId="4" fillId="0" borderId="0" xfId="0" applyNumberFormat="1" applyFont="1"/>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xf numFmtId="0" fontId="4" fillId="0" borderId="1" xfId="0" applyFont="1" applyBorder="1"/>
    <xf numFmtId="0" fontId="4" fillId="0" borderId="2" xfId="0" applyFont="1" applyBorder="1"/>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0" fillId="0" borderId="0" xfId="0" applyAlignment="1">
      <alignment horizontal="center"/>
    </xf>
    <xf numFmtId="0" fontId="2" fillId="0" borderId="0" xfId="0" applyFont="1" applyAlignment="1">
      <alignment horizontal="left"/>
    </xf>
    <xf numFmtId="164" fontId="2" fillId="0" borderId="0" xfId="1" applyNumberFormat="1" applyFont="1"/>
    <xf numFmtId="43" fontId="2" fillId="0" borderId="0" xfId="0" applyNumberFormat="1" applyFont="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S:\Apportionment_NEW\Enrollment\Extracts\23-24\New%20Schools%20and%20Rosetta\Rosetta%202023-24.xlsx" TargetMode="External"/><Relationship Id="rId1" Type="http://schemas.openxmlformats.org/officeDocument/2006/relationships/externalLinkPath" Target="/Apportionment_NEW/Enrollment/Extracts/23-24/New%20Schools%20and%20Rosetta/Rosetta%202023-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unty"/>
      <sheetName val="CCDDD - CEDARS - ESD"/>
      <sheetName val="Schools"/>
      <sheetName val="Non Instructional Locations"/>
    </sheetNames>
    <sheetDataSet>
      <sheetData sheetId="0"/>
      <sheetData sheetId="1">
        <row r="2">
          <cell r="C2" t="str">
            <v>14005</v>
          </cell>
          <cell r="D2" t="str">
            <v>Aberdeen</v>
          </cell>
        </row>
        <row r="3">
          <cell r="C3" t="str">
            <v>21226</v>
          </cell>
          <cell r="D3" t="str">
            <v>Adna</v>
          </cell>
        </row>
        <row r="4">
          <cell r="C4" t="str">
            <v>22017</v>
          </cell>
          <cell r="D4" t="str">
            <v>Almira</v>
          </cell>
        </row>
        <row r="5">
          <cell r="C5" t="str">
            <v>29103</v>
          </cell>
          <cell r="D5" t="str">
            <v>Anacortes</v>
          </cell>
        </row>
        <row r="6">
          <cell r="C6" t="str">
            <v>31016</v>
          </cell>
          <cell r="D6" t="str">
            <v>Arlington</v>
          </cell>
        </row>
        <row r="7">
          <cell r="C7" t="str">
            <v>02420</v>
          </cell>
          <cell r="D7" t="str">
            <v>Asotin-Anatone</v>
          </cell>
        </row>
        <row r="8">
          <cell r="C8" t="str">
            <v>17408</v>
          </cell>
          <cell r="D8" t="str">
            <v>Auburn</v>
          </cell>
        </row>
        <row r="9">
          <cell r="C9" t="str">
            <v>18303</v>
          </cell>
          <cell r="D9" t="str">
            <v>Bainbridge</v>
          </cell>
        </row>
        <row r="10">
          <cell r="C10" t="str">
            <v>06119</v>
          </cell>
          <cell r="D10" t="str">
            <v>Battle Ground</v>
          </cell>
        </row>
        <row r="11">
          <cell r="C11" t="str">
            <v>17405</v>
          </cell>
          <cell r="D11" t="str">
            <v>Bellevue</v>
          </cell>
        </row>
        <row r="12">
          <cell r="C12" t="str">
            <v>37501</v>
          </cell>
          <cell r="D12" t="str">
            <v>Bellingham</v>
          </cell>
        </row>
        <row r="13">
          <cell r="C13" t="str">
            <v>01122</v>
          </cell>
          <cell r="D13" t="str">
            <v>Benge</v>
          </cell>
        </row>
        <row r="14">
          <cell r="C14" t="str">
            <v>27403</v>
          </cell>
          <cell r="D14" t="str">
            <v>Bethel</v>
          </cell>
        </row>
        <row r="15">
          <cell r="C15" t="str">
            <v>20203</v>
          </cell>
          <cell r="D15" t="str">
            <v>Bickleton</v>
          </cell>
        </row>
        <row r="16">
          <cell r="C16" t="str">
            <v>37503</v>
          </cell>
          <cell r="D16" t="str">
            <v>Blaine</v>
          </cell>
        </row>
        <row r="17">
          <cell r="C17" t="str">
            <v>21234</v>
          </cell>
          <cell r="D17" t="str">
            <v>Boistfort</v>
          </cell>
        </row>
        <row r="18">
          <cell r="C18" t="str">
            <v>18100</v>
          </cell>
          <cell r="D18" t="str">
            <v>Bremerton</v>
          </cell>
        </row>
        <row r="19">
          <cell r="C19" t="str">
            <v>24111</v>
          </cell>
          <cell r="D19" t="str">
            <v>Brewster</v>
          </cell>
        </row>
        <row r="20">
          <cell r="C20" t="str">
            <v>09075</v>
          </cell>
          <cell r="D20" t="str">
            <v>Bridgeport</v>
          </cell>
        </row>
        <row r="21">
          <cell r="C21" t="str">
            <v>16046</v>
          </cell>
          <cell r="D21" t="str">
            <v>Brinnon</v>
          </cell>
        </row>
        <row r="22">
          <cell r="C22" t="str">
            <v>29100</v>
          </cell>
          <cell r="D22" t="str">
            <v>Burlington Edison</v>
          </cell>
        </row>
        <row r="23">
          <cell r="C23" t="str">
            <v>06117</v>
          </cell>
          <cell r="D23" t="str">
            <v>Camas</v>
          </cell>
        </row>
        <row r="24">
          <cell r="C24" t="str">
            <v>05401</v>
          </cell>
          <cell r="D24" t="str">
            <v>Cape Flattery</v>
          </cell>
        </row>
        <row r="25">
          <cell r="C25" t="str">
            <v>27019</v>
          </cell>
          <cell r="D25" t="str">
            <v>Carbonado</v>
          </cell>
        </row>
        <row r="26">
          <cell r="C26" t="str">
            <v>04228</v>
          </cell>
          <cell r="D26" t="str">
            <v>Cascade</v>
          </cell>
        </row>
        <row r="27">
          <cell r="C27" t="str">
            <v>04222</v>
          </cell>
          <cell r="D27" t="str">
            <v>Cashmere</v>
          </cell>
        </row>
        <row r="28">
          <cell r="C28" t="str">
            <v>08401</v>
          </cell>
          <cell r="D28" t="str">
            <v>Castle Rock</v>
          </cell>
        </row>
        <row r="29">
          <cell r="C29" t="str">
            <v>20215</v>
          </cell>
          <cell r="D29" t="str">
            <v>Centerville</v>
          </cell>
        </row>
        <row r="30">
          <cell r="C30" t="str">
            <v>18401</v>
          </cell>
          <cell r="D30" t="str">
            <v>Central Kitsap</v>
          </cell>
        </row>
        <row r="31">
          <cell r="C31" t="str">
            <v>32356</v>
          </cell>
          <cell r="D31" t="str">
            <v>Central Valley</v>
          </cell>
        </row>
        <row r="32">
          <cell r="C32" t="str">
            <v>21401</v>
          </cell>
          <cell r="D32" t="str">
            <v>Centralia</v>
          </cell>
        </row>
        <row r="33">
          <cell r="C33" t="str">
            <v>21302</v>
          </cell>
          <cell r="D33" t="str">
            <v>Chehalis</v>
          </cell>
        </row>
        <row r="34">
          <cell r="C34" t="str">
            <v>32360</v>
          </cell>
          <cell r="D34" t="str">
            <v>Cheney</v>
          </cell>
        </row>
        <row r="35">
          <cell r="C35" t="str">
            <v>33036</v>
          </cell>
          <cell r="D35" t="str">
            <v>Chewelah</v>
          </cell>
        </row>
        <row r="36">
          <cell r="C36" t="str">
            <v>16049</v>
          </cell>
          <cell r="D36" t="str">
            <v>Chimacum</v>
          </cell>
        </row>
        <row r="37">
          <cell r="C37" t="str">
            <v>02250</v>
          </cell>
          <cell r="D37" t="str">
            <v>Clarkston</v>
          </cell>
        </row>
        <row r="38">
          <cell r="C38" t="str">
            <v>19404</v>
          </cell>
          <cell r="D38" t="str">
            <v>Cle Elum-Roslyn</v>
          </cell>
        </row>
        <row r="39">
          <cell r="C39" t="str">
            <v>27400</v>
          </cell>
          <cell r="D39" t="str">
            <v>Clover Park</v>
          </cell>
        </row>
        <row r="40">
          <cell r="C40" t="str">
            <v>38300</v>
          </cell>
          <cell r="D40" t="str">
            <v>Colfax</v>
          </cell>
        </row>
        <row r="41">
          <cell r="C41" t="str">
            <v>36250</v>
          </cell>
          <cell r="D41" t="str">
            <v>College Place</v>
          </cell>
        </row>
        <row r="42">
          <cell r="C42" t="str">
            <v>38306</v>
          </cell>
          <cell r="D42" t="str">
            <v>Colton</v>
          </cell>
        </row>
        <row r="43">
          <cell r="C43" t="str">
            <v>33206</v>
          </cell>
          <cell r="D43" t="str">
            <v>Columbia (Stev)</v>
          </cell>
        </row>
        <row r="44">
          <cell r="C44" t="str">
            <v>36400</v>
          </cell>
          <cell r="D44" t="str">
            <v>Columbia (Walla)</v>
          </cell>
        </row>
        <row r="45">
          <cell r="C45" t="str">
            <v>33115</v>
          </cell>
          <cell r="D45" t="str">
            <v>Colville</v>
          </cell>
        </row>
        <row r="46">
          <cell r="C46" t="str">
            <v>29011</v>
          </cell>
          <cell r="D46" t="str">
            <v>Concrete</v>
          </cell>
        </row>
        <row r="47">
          <cell r="C47" t="str">
            <v>29317</v>
          </cell>
          <cell r="D47" t="str">
            <v>Conway</v>
          </cell>
        </row>
        <row r="48">
          <cell r="C48" t="str">
            <v>14099</v>
          </cell>
          <cell r="D48" t="str">
            <v>Cosmopolis</v>
          </cell>
        </row>
        <row r="49">
          <cell r="C49" t="str">
            <v>13151</v>
          </cell>
          <cell r="D49" t="str">
            <v>Coulee/Hartline</v>
          </cell>
        </row>
        <row r="50">
          <cell r="C50" t="str">
            <v>15204</v>
          </cell>
          <cell r="D50" t="str">
            <v>Coupeville</v>
          </cell>
        </row>
        <row r="51">
          <cell r="C51" t="str">
            <v>05313</v>
          </cell>
          <cell r="D51" t="str">
            <v>Crescent</v>
          </cell>
        </row>
        <row r="52">
          <cell r="C52" t="str">
            <v>22073</v>
          </cell>
          <cell r="D52" t="str">
            <v>Creston</v>
          </cell>
        </row>
        <row r="53">
          <cell r="C53" t="str">
            <v>10050</v>
          </cell>
          <cell r="D53" t="str">
            <v>Curlew</v>
          </cell>
        </row>
        <row r="54">
          <cell r="C54" t="str">
            <v>26059</v>
          </cell>
          <cell r="D54" t="str">
            <v>Cusick</v>
          </cell>
        </row>
        <row r="55">
          <cell r="C55" t="str">
            <v>19007</v>
          </cell>
          <cell r="D55" t="str">
            <v>Damman</v>
          </cell>
        </row>
        <row r="56">
          <cell r="C56" t="str">
            <v>31330</v>
          </cell>
          <cell r="D56" t="str">
            <v>Darrington</v>
          </cell>
        </row>
        <row r="57">
          <cell r="C57" t="str">
            <v>22207</v>
          </cell>
          <cell r="D57" t="str">
            <v>Davenport</v>
          </cell>
        </row>
        <row r="58">
          <cell r="C58" t="str">
            <v>07002</v>
          </cell>
          <cell r="D58" t="str">
            <v>Dayton</v>
          </cell>
        </row>
        <row r="59">
          <cell r="C59" t="str">
            <v>32414</v>
          </cell>
          <cell r="D59" t="str">
            <v>Deer Park</v>
          </cell>
        </row>
        <row r="60">
          <cell r="C60" t="str">
            <v>27343</v>
          </cell>
          <cell r="D60" t="str">
            <v>Dieringer</v>
          </cell>
        </row>
        <row r="61">
          <cell r="C61" t="str">
            <v>36101</v>
          </cell>
          <cell r="D61" t="str">
            <v>Dixie</v>
          </cell>
        </row>
        <row r="62">
          <cell r="C62" t="str">
            <v>32361</v>
          </cell>
          <cell r="D62" t="str">
            <v>East Valley (Spok</v>
          </cell>
        </row>
        <row r="63">
          <cell r="C63" t="str">
            <v>39090</v>
          </cell>
          <cell r="D63" t="str">
            <v>East Valley (Yak)</v>
          </cell>
        </row>
        <row r="64">
          <cell r="C64" t="str">
            <v>09206</v>
          </cell>
          <cell r="D64" t="str">
            <v>Eastmont</v>
          </cell>
        </row>
        <row r="65">
          <cell r="C65" t="str">
            <v>19028</v>
          </cell>
          <cell r="D65" t="str">
            <v>Easton</v>
          </cell>
        </row>
        <row r="66">
          <cell r="C66" t="str">
            <v>27404</v>
          </cell>
          <cell r="D66" t="str">
            <v>Eatonville</v>
          </cell>
        </row>
        <row r="67">
          <cell r="C67" t="str">
            <v>31015</v>
          </cell>
          <cell r="D67" t="str">
            <v>Edmonds</v>
          </cell>
        </row>
        <row r="68">
          <cell r="C68" t="str">
            <v>19401</v>
          </cell>
          <cell r="D68" t="str">
            <v>Ellensburg</v>
          </cell>
        </row>
        <row r="69">
          <cell r="C69" t="str">
            <v>14068</v>
          </cell>
          <cell r="D69" t="str">
            <v>Elma</v>
          </cell>
        </row>
        <row r="70">
          <cell r="C70" t="str">
            <v>38308</v>
          </cell>
          <cell r="D70" t="str">
            <v>Endicott</v>
          </cell>
        </row>
        <row r="71">
          <cell r="C71" t="str">
            <v>04127</v>
          </cell>
          <cell r="D71" t="str">
            <v>Entiat</v>
          </cell>
        </row>
        <row r="72">
          <cell r="C72" t="str">
            <v>17216</v>
          </cell>
          <cell r="D72" t="str">
            <v>Enumclaw</v>
          </cell>
        </row>
        <row r="73">
          <cell r="C73" t="str">
            <v>13165</v>
          </cell>
          <cell r="D73" t="str">
            <v>Ephrata</v>
          </cell>
        </row>
        <row r="74">
          <cell r="C74" t="str">
            <v>21036</v>
          </cell>
          <cell r="D74" t="str">
            <v>Evaline</v>
          </cell>
        </row>
        <row r="75">
          <cell r="C75" t="str">
            <v>31002</v>
          </cell>
          <cell r="D75" t="str">
            <v>Everett</v>
          </cell>
        </row>
        <row r="76">
          <cell r="C76" t="str">
            <v>06114</v>
          </cell>
          <cell r="D76" t="str">
            <v>Evergreen (Clark)</v>
          </cell>
        </row>
        <row r="77">
          <cell r="C77" t="str">
            <v>33205</v>
          </cell>
          <cell r="D77" t="str">
            <v>Evergreen (Stev)</v>
          </cell>
        </row>
        <row r="78">
          <cell r="C78" t="str">
            <v>17210</v>
          </cell>
          <cell r="D78" t="str">
            <v>Federal Way</v>
          </cell>
        </row>
        <row r="79">
          <cell r="C79" t="str">
            <v>37502</v>
          </cell>
          <cell r="D79" t="str">
            <v>Ferndale</v>
          </cell>
        </row>
        <row r="80">
          <cell r="C80" t="str">
            <v>27417</v>
          </cell>
          <cell r="D80" t="str">
            <v>Fife</v>
          </cell>
        </row>
        <row r="81">
          <cell r="C81" t="str">
            <v>03053</v>
          </cell>
          <cell r="D81" t="str">
            <v>Finley</v>
          </cell>
        </row>
        <row r="82">
          <cell r="C82" t="str">
            <v>27402</v>
          </cell>
          <cell r="D82" t="str">
            <v>Franklin Pierce</v>
          </cell>
        </row>
        <row r="83">
          <cell r="C83" t="str">
            <v>32358</v>
          </cell>
          <cell r="D83" t="str">
            <v>Freeman</v>
          </cell>
        </row>
        <row r="84">
          <cell r="C84" t="str">
            <v>38302</v>
          </cell>
          <cell r="D84" t="str">
            <v>Garfield</v>
          </cell>
        </row>
        <row r="85">
          <cell r="C85" t="str">
            <v>20401</v>
          </cell>
          <cell r="D85" t="str">
            <v>Glenwood</v>
          </cell>
        </row>
        <row r="86">
          <cell r="C86" t="str">
            <v>20404</v>
          </cell>
          <cell r="D86" t="str">
            <v>Goldendale</v>
          </cell>
        </row>
        <row r="87">
          <cell r="C87" t="str">
            <v>13301</v>
          </cell>
          <cell r="D87" t="str">
            <v>Grand Coulee Dam</v>
          </cell>
        </row>
        <row r="88">
          <cell r="C88" t="str">
            <v>39200</v>
          </cell>
          <cell r="D88" t="str">
            <v>Grandview</v>
          </cell>
        </row>
        <row r="89">
          <cell r="C89" t="str">
            <v>39204</v>
          </cell>
          <cell r="D89" t="str">
            <v>Granger</v>
          </cell>
        </row>
        <row r="90">
          <cell r="C90" t="str">
            <v>31332</v>
          </cell>
          <cell r="D90" t="str">
            <v>Granite Falls</v>
          </cell>
        </row>
        <row r="91">
          <cell r="C91" t="str">
            <v>23054</v>
          </cell>
          <cell r="D91" t="str">
            <v>Grapeview</v>
          </cell>
        </row>
        <row r="92">
          <cell r="C92" t="str">
            <v>32312</v>
          </cell>
          <cell r="D92" t="str">
            <v>Great Northern</v>
          </cell>
        </row>
        <row r="93">
          <cell r="C93" t="str">
            <v>06103</v>
          </cell>
          <cell r="D93" t="str">
            <v>Green Mountain</v>
          </cell>
        </row>
        <row r="94">
          <cell r="C94" t="str">
            <v>34324</v>
          </cell>
          <cell r="D94" t="str">
            <v>Griffin</v>
          </cell>
        </row>
        <row r="95">
          <cell r="C95" t="str">
            <v>22204</v>
          </cell>
          <cell r="D95" t="str">
            <v>Harrington</v>
          </cell>
        </row>
        <row r="96">
          <cell r="C96" t="str">
            <v>39203</v>
          </cell>
          <cell r="D96" t="str">
            <v>Highland</v>
          </cell>
        </row>
        <row r="97">
          <cell r="C97" t="str">
            <v>17401</v>
          </cell>
          <cell r="D97" t="str">
            <v>Highline</v>
          </cell>
        </row>
        <row r="98">
          <cell r="C98" t="str">
            <v>06098</v>
          </cell>
          <cell r="D98" t="str">
            <v>Hockinson</v>
          </cell>
        </row>
        <row r="99">
          <cell r="C99" t="str">
            <v>23404</v>
          </cell>
          <cell r="D99" t="str">
            <v>Hood Canal</v>
          </cell>
        </row>
        <row r="100">
          <cell r="C100" t="str">
            <v>14028</v>
          </cell>
          <cell r="D100" t="str">
            <v>Hoquiam</v>
          </cell>
        </row>
        <row r="101">
          <cell r="C101" t="str">
            <v>10070</v>
          </cell>
          <cell r="D101" t="str">
            <v>Inchelium</v>
          </cell>
        </row>
        <row r="102">
          <cell r="C102" t="str">
            <v>31063</v>
          </cell>
          <cell r="D102" t="str">
            <v>Index</v>
          </cell>
        </row>
        <row r="103">
          <cell r="C103" t="str">
            <v>17411</v>
          </cell>
          <cell r="D103" t="str">
            <v>Issaquah</v>
          </cell>
        </row>
        <row r="104">
          <cell r="C104" t="str">
            <v>11056</v>
          </cell>
          <cell r="D104" t="str">
            <v>Kahlotus</v>
          </cell>
        </row>
        <row r="105">
          <cell r="C105" t="str">
            <v>08402</v>
          </cell>
          <cell r="D105" t="str">
            <v>Kalama</v>
          </cell>
        </row>
        <row r="106">
          <cell r="C106" t="str">
            <v>10003</v>
          </cell>
          <cell r="D106" t="str">
            <v>Keller</v>
          </cell>
        </row>
        <row r="107">
          <cell r="C107" t="str">
            <v>08458</v>
          </cell>
          <cell r="D107" t="str">
            <v>Kelso</v>
          </cell>
        </row>
        <row r="108">
          <cell r="C108" t="str">
            <v>03017</v>
          </cell>
          <cell r="D108" t="str">
            <v>Kennewick</v>
          </cell>
        </row>
        <row r="109">
          <cell r="C109" t="str">
            <v>17415</v>
          </cell>
          <cell r="D109" t="str">
            <v>Kent</v>
          </cell>
        </row>
        <row r="110">
          <cell r="C110" t="str">
            <v>33212</v>
          </cell>
          <cell r="D110" t="str">
            <v>Kettle Falls</v>
          </cell>
        </row>
        <row r="111">
          <cell r="C111" t="str">
            <v>03052</v>
          </cell>
          <cell r="D111" t="str">
            <v>Kiona Benton</v>
          </cell>
        </row>
        <row r="112">
          <cell r="C112" t="str">
            <v>19403</v>
          </cell>
          <cell r="D112" t="str">
            <v>Kittitas</v>
          </cell>
        </row>
        <row r="113">
          <cell r="C113" t="str">
            <v>20402</v>
          </cell>
          <cell r="D113" t="str">
            <v>Klickitat</v>
          </cell>
        </row>
        <row r="114">
          <cell r="C114" t="str">
            <v>06101</v>
          </cell>
          <cell r="D114" t="str">
            <v>Lacenter</v>
          </cell>
        </row>
        <row r="115">
          <cell r="C115" t="str">
            <v>29311</v>
          </cell>
          <cell r="D115" t="str">
            <v>La Conner</v>
          </cell>
        </row>
        <row r="116">
          <cell r="C116" t="str">
            <v>38126</v>
          </cell>
          <cell r="D116" t="str">
            <v>Lacrosse Joint</v>
          </cell>
        </row>
        <row r="117">
          <cell r="C117" t="str">
            <v>04129</v>
          </cell>
          <cell r="D117" t="str">
            <v>Lake Chelan</v>
          </cell>
        </row>
        <row r="118">
          <cell r="C118" t="str">
            <v>14097</v>
          </cell>
          <cell r="D118" t="str">
            <v>Quinault</v>
          </cell>
        </row>
        <row r="119">
          <cell r="C119" t="str">
            <v>31004</v>
          </cell>
          <cell r="D119" t="str">
            <v>Lake Stevens</v>
          </cell>
        </row>
        <row r="120">
          <cell r="C120" t="str">
            <v>17414</v>
          </cell>
          <cell r="D120" t="str">
            <v>Lake Washington</v>
          </cell>
        </row>
        <row r="121">
          <cell r="C121" t="str">
            <v>31306</v>
          </cell>
          <cell r="D121" t="str">
            <v>Lakewood</v>
          </cell>
        </row>
        <row r="122">
          <cell r="C122" t="str">
            <v>38264</v>
          </cell>
          <cell r="D122" t="str">
            <v>Lamont</v>
          </cell>
        </row>
        <row r="123">
          <cell r="C123" t="str">
            <v>32362</v>
          </cell>
          <cell r="D123" t="str">
            <v>Liberty</v>
          </cell>
        </row>
        <row r="124">
          <cell r="C124" t="str">
            <v>01158</v>
          </cell>
          <cell r="D124" t="str">
            <v>Lind</v>
          </cell>
        </row>
        <row r="125">
          <cell r="C125" t="str">
            <v>08122</v>
          </cell>
          <cell r="D125" t="str">
            <v>Longview</v>
          </cell>
        </row>
        <row r="126">
          <cell r="C126" t="str">
            <v>33183</v>
          </cell>
          <cell r="D126" t="str">
            <v>Loon Lake</v>
          </cell>
        </row>
        <row r="127">
          <cell r="C127" t="str">
            <v>28144</v>
          </cell>
          <cell r="D127" t="str">
            <v>Lopez</v>
          </cell>
        </row>
        <row r="128">
          <cell r="C128" t="str">
            <v>20406</v>
          </cell>
          <cell r="D128" t="str">
            <v>Lyle</v>
          </cell>
        </row>
        <row r="129">
          <cell r="C129" t="str">
            <v>37504</v>
          </cell>
          <cell r="D129" t="str">
            <v>Lynden</v>
          </cell>
        </row>
        <row r="130">
          <cell r="C130" t="str">
            <v>39120</v>
          </cell>
          <cell r="D130" t="str">
            <v>Mabton</v>
          </cell>
        </row>
        <row r="131">
          <cell r="C131" t="str">
            <v>09207</v>
          </cell>
          <cell r="D131" t="str">
            <v>Mansfield</v>
          </cell>
        </row>
        <row r="132">
          <cell r="C132" t="str">
            <v>04019</v>
          </cell>
          <cell r="D132" t="str">
            <v>Manson</v>
          </cell>
        </row>
        <row r="133">
          <cell r="C133" t="str">
            <v>23311</v>
          </cell>
          <cell r="D133" t="str">
            <v>Mary M Knight</v>
          </cell>
        </row>
        <row r="134">
          <cell r="C134" t="str">
            <v>33207</v>
          </cell>
          <cell r="D134" t="str">
            <v>Mary Walker</v>
          </cell>
        </row>
        <row r="135">
          <cell r="C135" t="str">
            <v>31025</v>
          </cell>
          <cell r="D135" t="str">
            <v>Marysville</v>
          </cell>
        </row>
        <row r="136">
          <cell r="C136" t="str">
            <v>14065</v>
          </cell>
          <cell r="D136" t="str">
            <v>Mc Cleary</v>
          </cell>
        </row>
        <row r="137">
          <cell r="C137" t="str">
            <v>32354</v>
          </cell>
          <cell r="D137" t="str">
            <v>Mead</v>
          </cell>
        </row>
        <row r="138">
          <cell r="C138" t="str">
            <v>32326</v>
          </cell>
          <cell r="D138" t="str">
            <v>Medical Lake</v>
          </cell>
        </row>
        <row r="139">
          <cell r="C139" t="str">
            <v>17400</v>
          </cell>
          <cell r="D139" t="str">
            <v>Mercer Island</v>
          </cell>
        </row>
        <row r="140">
          <cell r="C140" t="str">
            <v>37505</v>
          </cell>
          <cell r="D140" t="str">
            <v>Meridian</v>
          </cell>
        </row>
        <row r="141">
          <cell r="C141" t="str">
            <v>24350</v>
          </cell>
          <cell r="D141" t="str">
            <v>Methow Valley</v>
          </cell>
        </row>
        <row r="142">
          <cell r="C142" t="str">
            <v>30031</v>
          </cell>
          <cell r="D142" t="str">
            <v>Mill A</v>
          </cell>
        </row>
        <row r="143">
          <cell r="C143" t="str">
            <v>31103</v>
          </cell>
          <cell r="D143" t="str">
            <v>Monroe</v>
          </cell>
        </row>
        <row r="144">
          <cell r="C144" t="str">
            <v>14066</v>
          </cell>
          <cell r="D144" t="str">
            <v>Montesano</v>
          </cell>
        </row>
        <row r="145">
          <cell r="C145" t="str">
            <v>21214</v>
          </cell>
          <cell r="D145" t="str">
            <v>Morton</v>
          </cell>
        </row>
        <row r="146">
          <cell r="C146" t="str">
            <v>13161</v>
          </cell>
          <cell r="D146" t="str">
            <v>Moses Lake</v>
          </cell>
        </row>
        <row r="147">
          <cell r="C147" t="str">
            <v>21206</v>
          </cell>
          <cell r="D147" t="str">
            <v>Mossyrock</v>
          </cell>
        </row>
        <row r="148">
          <cell r="C148" t="str">
            <v>39209</v>
          </cell>
          <cell r="D148" t="str">
            <v>Mount Adams</v>
          </cell>
        </row>
        <row r="149">
          <cell r="C149" t="str">
            <v>37507</v>
          </cell>
          <cell r="D149" t="str">
            <v>Mount Baker</v>
          </cell>
        </row>
        <row r="150">
          <cell r="C150" t="str">
            <v>30029</v>
          </cell>
          <cell r="D150" t="str">
            <v>Mount Pleasant</v>
          </cell>
        </row>
        <row r="151">
          <cell r="C151" t="str">
            <v>29320</v>
          </cell>
          <cell r="D151" t="str">
            <v>Mt Vernon</v>
          </cell>
        </row>
        <row r="152">
          <cell r="C152" t="str">
            <v>31006</v>
          </cell>
          <cell r="D152" t="str">
            <v>Mukilteo</v>
          </cell>
        </row>
        <row r="153">
          <cell r="C153" t="str">
            <v>39003</v>
          </cell>
          <cell r="D153" t="str">
            <v>Naches Valley</v>
          </cell>
        </row>
        <row r="154">
          <cell r="C154" t="str">
            <v>21014</v>
          </cell>
          <cell r="D154" t="str">
            <v>Napavine</v>
          </cell>
        </row>
        <row r="155">
          <cell r="C155" t="str">
            <v>25155</v>
          </cell>
          <cell r="D155" t="str">
            <v>Naselle Grays Riv</v>
          </cell>
        </row>
        <row r="156">
          <cell r="C156" t="str">
            <v>24014</v>
          </cell>
          <cell r="D156" t="str">
            <v>Nespelem</v>
          </cell>
        </row>
        <row r="157">
          <cell r="C157" t="str">
            <v>26056</v>
          </cell>
          <cell r="D157" t="str">
            <v>Newport</v>
          </cell>
        </row>
        <row r="158">
          <cell r="C158" t="str">
            <v>32325</v>
          </cell>
          <cell r="D158" t="str">
            <v>Nine Mile Falls</v>
          </cell>
        </row>
        <row r="159">
          <cell r="C159" t="str">
            <v>37506</v>
          </cell>
          <cell r="D159" t="str">
            <v>Nooksack Valley</v>
          </cell>
        </row>
        <row r="160">
          <cell r="C160" t="str">
            <v>14064</v>
          </cell>
          <cell r="D160" t="str">
            <v>North Beach</v>
          </cell>
        </row>
        <row r="161">
          <cell r="C161" t="str">
            <v>11051</v>
          </cell>
          <cell r="D161" t="str">
            <v>North Franklin</v>
          </cell>
        </row>
        <row r="162">
          <cell r="C162" t="str">
            <v>18400</v>
          </cell>
          <cell r="D162" t="str">
            <v>North Kitsap</v>
          </cell>
        </row>
        <row r="163">
          <cell r="C163" t="str">
            <v>23403</v>
          </cell>
          <cell r="D163" t="str">
            <v>North Mason</v>
          </cell>
        </row>
        <row r="164">
          <cell r="C164" t="str">
            <v>25200</v>
          </cell>
          <cell r="D164" t="str">
            <v>North River</v>
          </cell>
        </row>
        <row r="165">
          <cell r="C165" t="str">
            <v>34003</v>
          </cell>
          <cell r="D165" t="str">
            <v>North Thurston</v>
          </cell>
        </row>
        <row r="166">
          <cell r="C166" t="str">
            <v>33211</v>
          </cell>
          <cell r="D166" t="str">
            <v>Northport</v>
          </cell>
        </row>
        <row r="167">
          <cell r="C167" t="str">
            <v>17417</v>
          </cell>
          <cell r="D167" t="str">
            <v>Northshore</v>
          </cell>
        </row>
        <row r="168">
          <cell r="C168" t="str">
            <v>15201</v>
          </cell>
          <cell r="D168" t="str">
            <v>Oak Harbor</v>
          </cell>
        </row>
        <row r="169">
          <cell r="C169" t="str">
            <v>38324</v>
          </cell>
          <cell r="D169" t="str">
            <v>Oakesdale</v>
          </cell>
        </row>
        <row r="170">
          <cell r="C170" t="str">
            <v>14400</v>
          </cell>
          <cell r="D170" t="str">
            <v>Oakville</v>
          </cell>
        </row>
        <row r="171">
          <cell r="C171" t="str">
            <v>25101</v>
          </cell>
          <cell r="D171" t="str">
            <v>Ocean Beach</v>
          </cell>
        </row>
        <row r="172">
          <cell r="C172" t="str">
            <v>14172</v>
          </cell>
          <cell r="D172" t="str">
            <v>Ocosta</v>
          </cell>
        </row>
        <row r="173">
          <cell r="C173" t="str">
            <v>22105</v>
          </cell>
          <cell r="D173" t="str">
            <v>Odessa</v>
          </cell>
        </row>
        <row r="174">
          <cell r="C174" t="str">
            <v>24105</v>
          </cell>
          <cell r="D174" t="str">
            <v>Okanogan</v>
          </cell>
        </row>
        <row r="175">
          <cell r="C175" t="str">
            <v>34111</v>
          </cell>
          <cell r="D175" t="str">
            <v>Olympia</v>
          </cell>
        </row>
        <row r="176">
          <cell r="C176" t="str">
            <v>24019</v>
          </cell>
          <cell r="D176" t="str">
            <v>Omak</v>
          </cell>
        </row>
        <row r="177">
          <cell r="C177" t="str">
            <v>21300</v>
          </cell>
          <cell r="D177" t="str">
            <v>Onalaska</v>
          </cell>
        </row>
        <row r="178">
          <cell r="C178" t="str">
            <v>33030</v>
          </cell>
          <cell r="D178" t="str">
            <v>Onion Creek</v>
          </cell>
        </row>
        <row r="179">
          <cell r="C179" t="str">
            <v>28137</v>
          </cell>
          <cell r="D179" t="str">
            <v>Orcas</v>
          </cell>
        </row>
        <row r="180">
          <cell r="C180" t="str">
            <v>32123</v>
          </cell>
          <cell r="D180" t="str">
            <v>Orchard Prairie</v>
          </cell>
        </row>
        <row r="181">
          <cell r="C181" t="str">
            <v>10065</v>
          </cell>
          <cell r="D181" t="str">
            <v>Orient</v>
          </cell>
        </row>
        <row r="182">
          <cell r="C182" t="str">
            <v>09013</v>
          </cell>
          <cell r="D182" t="str">
            <v>Orondo</v>
          </cell>
        </row>
        <row r="183">
          <cell r="C183" t="str">
            <v>24410</v>
          </cell>
          <cell r="D183" t="str">
            <v>Oroville</v>
          </cell>
        </row>
        <row r="184">
          <cell r="C184" t="str">
            <v>27344</v>
          </cell>
          <cell r="D184" t="str">
            <v>Orting</v>
          </cell>
        </row>
        <row r="185">
          <cell r="C185" t="str">
            <v>01147</v>
          </cell>
          <cell r="D185" t="str">
            <v>Othello</v>
          </cell>
        </row>
        <row r="186">
          <cell r="C186" t="str">
            <v>09102</v>
          </cell>
          <cell r="D186" t="str">
            <v>Palisades</v>
          </cell>
        </row>
        <row r="187">
          <cell r="C187" t="str">
            <v>38301</v>
          </cell>
          <cell r="D187" t="str">
            <v>Palouse</v>
          </cell>
        </row>
        <row r="188">
          <cell r="C188" t="str">
            <v>11001</v>
          </cell>
          <cell r="D188" t="str">
            <v>Pasco</v>
          </cell>
        </row>
        <row r="189">
          <cell r="C189" t="str">
            <v>24122</v>
          </cell>
          <cell r="D189" t="str">
            <v>Pateros</v>
          </cell>
        </row>
        <row r="190">
          <cell r="C190" t="str">
            <v>03050</v>
          </cell>
          <cell r="D190" t="str">
            <v>Paterson</v>
          </cell>
        </row>
        <row r="191">
          <cell r="C191" t="str">
            <v>21301</v>
          </cell>
          <cell r="D191" t="str">
            <v>Pe Ell</v>
          </cell>
        </row>
        <row r="192">
          <cell r="C192" t="str">
            <v>27401</v>
          </cell>
          <cell r="D192" t="str">
            <v>Peninsula</v>
          </cell>
        </row>
        <row r="193">
          <cell r="C193" t="str">
            <v>23402</v>
          </cell>
          <cell r="D193" t="str">
            <v>Pioneer</v>
          </cell>
        </row>
        <row r="194">
          <cell r="C194" t="str">
            <v>12110</v>
          </cell>
          <cell r="D194" t="str">
            <v>Pomeroy</v>
          </cell>
        </row>
        <row r="195">
          <cell r="C195" t="str">
            <v>05121</v>
          </cell>
          <cell r="D195" t="str">
            <v>Port Angeles</v>
          </cell>
        </row>
        <row r="196">
          <cell r="C196" t="str">
            <v>16050</v>
          </cell>
          <cell r="D196" t="str">
            <v>Port Townsend</v>
          </cell>
        </row>
        <row r="197">
          <cell r="C197" t="str">
            <v>36402</v>
          </cell>
          <cell r="D197" t="str">
            <v>Prescott</v>
          </cell>
        </row>
        <row r="198">
          <cell r="C198" t="str">
            <v>03116</v>
          </cell>
          <cell r="D198" t="str">
            <v>Prosser</v>
          </cell>
        </row>
        <row r="199">
          <cell r="C199" t="str">
            <v>38267</v>
          </cell>
          <cell r="D199" t="str">
            <v>Pullman</v>
          </cell>
        </row>
        <row r="200">
          <cell r="C200" t="str">
            <v>27003</v>
          </cell>
          <cell r="D200" t="str">
            <v>Puyallup</v>
          </cell>
        </row>
        <row r="201">
          <cell r="C201" t="str">
            <v>16020</v>
          </cell>
          <cell r="D201" t="str">
            <v>Queets-Clearwater</v>
          </cell>
        </row>
        <row r="202">
          <cell r="C202" t="str">
            <v>16048</v>
          </cell>
          <cell r="D202" t="str">
            <v>Quilcene</v>
          </cell>
        </row>
        <row r="203">
          <cell r="C203" t="str">
            <v>05402</v>
          </cell>
          <cell r="D203" t="str">
            <v>Quillayute Valley</v>
          </cell>
        </row>
        <row r="204">
          <cell r="C204" t="str">
            <v>13144</v>
          </cell>
          <cell r="D204" t="str">
            <v>Quincy</v>
          </cell>
        </row>
        <row r="205">
          <cell r="C205" t="str">
            <v>34307</v>
          </cell>
          <cell r="D205" t="str">
            <v>Rainier</v>
          </cell>
        </row>
        <row r="206">
          <cell r="C206" t="str">
            <v>25116</v>
          </cell>
          <cell r="D206" t="str">
            <v>Raymond</v>
          </cell>
        </row>
        <row r="207">
          <cell r="C207" t="str">
            <v>22009</v>
          </cell>
          <cell r="D207" t="str">
            <v>Reardan</v>
          </cell>
        </row>
        <row r="208">
          <cell r="C208" t="str">
            <v>17403</v>
          </cell>
          <cell r="D208" t="str">
            <v>Renton</v>
          </cell>
        </row>
        <row r="209">
          <cell r="C209" t="str">
            <v>10309</v>
          </cell>
          <cell r="D209" t="str">
            <v>Republic</v>
          </cell>
        </row>
        <row r="210">
          <cell r="C210" t="str">
            <v>03400</v>
          </cell>
          <cell r="D210" t="str">
            <v>Richland</v>
          </cell>
        </row>
        <row r="211">
          <cell r="C211" t="str">
            <v>06122</v>
          </cell>
          <cell r="D211" t="str">
            <v>Ridgefield</v>
          </cell>
        </row>
        <row r="212">
          <cell r="C212" t="str">
            <v>01160</v>
          </cell>
          <cell r="D212" t="str">
            <v>Ritzville</v>
          </cell>
        </row>
        <row r="213">
          <cell r="C213" t="str">
            <v>32416</v>
          </cell>
          <cell r="D213" t="str">
            <v>Riverside</v>
          </cell>
        </row>
        <row r="214">
          <cell r="C214" t="str">
            <v>17407</v>
          </cell>
          <cell r="D214" t="str">
            <v>Riverview</v>
          </cell>
        </row>
        <row r="215">
          <cell r="C215" t="str">
            <v>34401</v>
          </cell>
          <cell r="D215" t="str">
            <v>Rochester</v>
          </cell>
        </row>
        <row r="216">
          <cell r="C216" t="str">
            <v>20403</v>
          </cell>
          <cell r="D216" t="str">
            <v>Roosevelt</v>
          </cell>
        </row>
        <row r="217">
          <cell r="C217" t="str">
            <v>38320</v>
          </cell>
          <cell r="D217" t="str">
            <v>Rosalia</v>
          </cell>
        </row>
        <row r="218">
          <cell r="C218" t="str">
            <v>13160</v>
          </cell>
          <cell r="D218" t="str">
            <v>Royal</v>
          </cell>
        </row>
        <row r="219">
          <cell r="C219" t="str">
            <v>28149</v>
          </cell>
          <cell r="D219" t="str">
            <v>San Juan</v>
          </cell>
        </row>
        <row r="220">
          <cell r="C220" t="str">
            <v>14104</v>
          </cell>
          <cell r="D220" t="str">
            <v>Satsop</v>
          </cell>
        </row>
        <row r="221">
          <cell r="C221" t="str">
            <v>17001</v>
          </cell>
          <cell r="D221" t="str">
            <v>Seattle</v>
          </cell>
        </row>
        <row r="222">
          <cell r="C222" t="str">
            <v>29101</v>
          </cell>
          <cell r="D222" t="str">
            <v>Sedro Woolley</v>
          </cell>
        </row>
        <row r="223">
          <cell r="C223" t="str">
            <v>39119</v>
          </cell>
          <cell r="D223" t="str">
            <v>Selah</v>
          </cell>
        </row>
        <row r="224">
          <cell r="C224" t="str">
            <v>26070</v>
          </cell>
          <cell r="D224" t="str">
            <v>Selkirk</v>
          </cell>
        </row>
        <row r="225">
          <cell r="C225" t="str">
            <v>05323</v>
          </cell>
          <cell r="D225" t="str">
            <v>Sequim</v>
          </cell>
        </row>
        <row r="226">
          <cell r="C226" t="str">
            <v>28010</v>
          </cell>
          <cell r="D226" t="str">
            <v>Shaw</v>
          </cell>
        </row>
        <row r="227">
          <cell r="C227" t="str">
            <v>23309</v>
          </cell>
          <cell r="D227" t="str">
            <v>Shelton</v>
          </cell>
        </row>
        <row r="228">
          <cell r="C228" t="str">
            <v>17412</v>
          </cell>
          <cell r="D228" t="str">
            <v>Shoreline</v>
          </cell>
        </row>
        <row r="229">
          <cell r="C229" t="str">
            <v>30002</v>
          </cell>
          <cell r="D229" t="str">
            <v>Skamania</v>
          </cell>
        </row>
        <row r="230">
          <cell r="C230" t="str">
            <v>17404</v>
          </cell>
          <cell r="D230" t="str">
            <v>Skykomish</v>
          </cell>
        </row>
        <row r="231">
          <cell r="C231" t="str">
            <v>31201</v>
          </cell>
          <cell r="D231" t="str">
            <v>Snohomish</v>
          </cell>
        </row>
        <row r="232">
          <cell r="C232" t="str">
            <v>17410</v>
          </cell>
          <cell r="D232" t="str">
            <v>Snoqualmie Valley</v>
          </cell>
        </row>
        <row r="233">
          <cell r="C233" t="str">
            <v>13156</v>
          </cell>
          <cell r="D233" t="str">
            <v>Soap Lake</v>
          </cell>
        </row>
        <row r="234">
          <cell r="C234" t="str">
            <v>25118</v>
          </cell>
          <cell r="D234" t="str">
            <v>South Bend</v>
          </cell>
        </row>
        <row r="235">
          <cell r="C235" t="str">
            <v>18402</v>
          </cell>
          <cell r="D235" t="str">
            <v>South Kitsap</v>
          </cell>
        </row>
        <row r="236">
          <cell r="C236" t="str">
            <v>15206</v>
          </cell>
          <cell r="D236" t="str">
            <v>South Whidbey</v>
          </cell>
        </row>
        <row r="237">
          <cell r="C237" t="str">
            <v>23042</v>
          </cell>
          <cell r="D237" t="str">
            <v>Southside</v>
          </cell>
        </row>
        <row r="238">
          <cell r="C238" t="str">
            <v>32081</v>
          </cell>
          <cell r="D238" t="str">
            <v>Spokane</v>
          </cell>
        </row>
        <row r="239">
          <cell r="C239" t="str">
            <v>22008</v>
          </cell>
          <cell r="D239" t="str">
            <v>Sprague</v>
          </cell>
        </row>
        <row r="240">
          <cell r="C240" t="str">
            <v>38322</v>
          </cell>
          <cell r="D240" t="str">
            <v>St John</v>
          </cell>
        </row>
        <row r="241">
          <cell r="C241" t="str">
            <v>31401</v>
          </cell>
          <cell r="D241" t="str">
            <v>Stanwood</v>
          </cell>
        </row>
        <row r="242">
          <cell r="C242" t="str">
            <v>11054</v>
          </cell>
          <cell r="D242" t="str">
            <v>Star</v>
          </cell>
        </row>
        <row r="243">
          <cell r="C243" t="str">
            <v>07035</v>
          </cell>
          <cell r="D243" t="str">
            <v>Starbuck</v>
          </cell>
        </row>
        <row r="244">
          <cell r="C244" t="str">
            <v>04069</v>
          </cell>
          <cell r="D244" t="str">
            <v>Stehekin</v>
          </cell>
        </row>
        <row r="245">
          <cell r="C245" t="str">
            <v>27001</v>
          </cell>
          <cell r="D245" t="str">
            <v>Steilacoom Hist.</v>
          </cell>
        </row>
        <row r="246">
          <cell r="C246" t="str">
            <v>38304</v>
          </cell>
          <cell r="D246" t="str">
            <v>Steptoe</v>
          </cell>
        </row>
        <row r="247">
          <cell r="C247" t="str">
            <v>30303</v>
          </cell>
          <cell r="D247" t="str">
            <v>Stevenson-Carson</v>
          </cell>
        </row>
        <row r="248">
          <cell r="C248" t="str">
            <v>31311</v>
          </cell>
          <cell r="D248" t="str">
            <v>Sultan</v>
          </cell>
        </row>
        <row r="249">
          <cell r="C249" t="str">
            <v>33202</v>
          </cell>
          <cell r="D249" t="str">
            <v>Summit Valley</v>
          </cell>
        </row>
        <row r="250">
          <cell r="C250" t="str">
            <v>27320</v>
          </cell>
          <cell r="D250" t="str">
            <v>Sumner</v>
          </cell>
        </row>
        <row r="251">
          <cell r="C251" t="str">
            <v>39201</v>
          </cell>
          <cell r="D251" t="str">
            <v>Sunnyside</v>
          </cell>
        </row>
        <row r="252">
          <cell r="C252" t="str">
            <v>27010</v>
          </cell>
          <cell r="D252" t="str">
            <v>Tacoma</v>
          </cell>
        </row>
        <row r="253">
          <cell r="C253" t="str">
            <v>14077</v>
          </cell>
          <cell r="D253" t="str">
            <v>Taholah</v>
          </cell>
        </row>
        <row r="254">
          <cell r="C254" t="str">
            <v>17409</v>
          </cell>
          <cell r="D254" t="str">
            <v>Tahoma</v>
          </cell>
        </row>
        <row r="255">
          <cell r="C255" t="str">
            <v>38265</v>
          </cell>
          <cell r="D255" t="str">
            <v>Tekoa</v>
          </cell>
        </row>
        <row r="256">
          <cell r="C256" t="str">
            <v>34402</v>
          </cell>
          <cell r="D256" t="str">
            <v>Tenino</v>
          </cell>
        </row>
        <row r="257">
          <cell r="C257" t="str">
            <v>19400</v>
          </cell>
          <cell r="D257" t="str">
            <v>Thorp</v>
          </cell>
        </row>
        <row r="258">
          <cell r="C258" t="str">
            <v>21237</v>
          </cell>
          <cell r="D258" t="str">
            <v>Toledo</v>
          </cell>
        </row>
        <row r="259">
          <cell r="C259" t="str">
            <v>24404</v>
          </cell>
          <cell r="D259" t="str">
            <v>Tonasket</v>
          </cell>
        </row>
        <row r="260">
          <cell r="C260" t="str">
            <v>39202</v>
          </cell>
          <cell r="D260" t="str">
            <v>Toppenish</v>
          </cell>
        </row>
        <row r="261">
          <cell r="C261" t="str">
            <v>36300</v>
          </cell>
          <cell r="D261" t="str">
            <v>Touchet</v>
          </cell>
        </row>
        <row r="262">
          <cell r="C262" t="str">
            <v>08130</v>
          </cell>
          <cell r="D262" t="str">
            <v>Toutle Lake</v>
          </cell>
        </row>
        <row r="263">
          <cell r="C263" t="str">
            <v>20400</v>
          </cell>
          <cell r="D263" t="str">
            <v>Trout Lake</v>
          </cell>
        </row>
        <row r="264">
          <cell r="C264" t="str">
            <v>17406</v>
          </cell>
          <cell r="D264" t="str">
            <v>Tukwila</v>
          </cell>
        </row>
        <row r="265">
          <cell r="C265" t="str">
            <v>34033</v>
          </cell>
          <cell r="D265" t="str">
            <v>Tumwater</v>
          </cell>
        </row>
        <row r="266">
          <cell r="C266" t="str">
            <v>39002</v>
          </cell>
          <cell r="D266" t="str">
            <v>Union Gap</v>
          </cell>
        </row>
        <row r="267">
          <cell r="C267" t="str">
            <v>27083</v>
          </cell>
          <cell r="D267" t="str">
            <v>University Place</v>
          </cell>
        </row>
        <row r="268">
          <cell r="C268" t="str">
            <v>33070</v>
          </cell>
          <cell r="D268" t="str">
            <v>Valley</v>
          </cell>
        </row>
        <row r="269">
          <cell r="C269" t="str">
            <v>06037</v>
          </cell>
          <cell r="D269" t="str">
            <v>Vancouver</v>
          </cell>
        </row>
        <row r="270">
          <cell r="C270" t="str">
            <v>17402</v>
          </cell>
          <cell r="D270" t="str">
            <v>Vashon Island</v>
          </cell>
        </row>
        <row r="271">
          <cell r="C271" t="str">
            <v>35200</v>
          </cell>
          <cell r="D271" t="str">
            <v>Wahkiakum</v>
          </cell>
        </row>
        <row r="272">
          <cell r="C272" t="str">
            <v>13073</v>
          </cell>
          <cell r="D272" t="str">
            <v>Wahluke</v>
          </cell>
        </row>
        <row r="273">
          <cell r="C273" t="str">
            <v>36401</v>
          </cell>
          <cell r="D273" t="str">
            <v>Waitsburg</v>
          </cell>
        </row>
        <row r="274">
          <cell r="C274" t="str">
            <v>36140</v>
          </cell>
          <cell r="D274" t="str">
            <v>Walla Walla</v>
          </cell>
        </row>
        <row r="275">
          <cell r="C275" t="str">
            <v>39207</v>
          </cell>
          <cell r="D275" t="str">
            <v>Wapato</v>
          </cell>
        </row>
        <row r="276">
          <cell r="C276" t="str">
            <v>13146</v>
          </cell>
          <cell r="D276" t="str">
            <v>Warden</v>
          </cell>
        </row>
        <row r="277">
          <cell r="C277" t="str">
            <v>06112</v>
          </cell>
          <cell r="D277" t="str">
            <v>Washougal</v>
          </cell>
        </row>
        <row r="278">
          <cell r="C278" t="str">
            <v>01109</v>
          </cell>
          <cell r="D278" t="str">
            <v>Washtucna</v>
          </cell>
        </row>
        <row r="279">
          <cell r="C279" t="str">
            <v>09209</v>
          </cell>
          <cell r="D279" t="str">
            <v>Waterville</v>
          </cell>
        </row>
        <row r="280">
          <cell r="C280" t="str">
            <v>33049</v>
          </cell>
          <cell r="D280" t="str">
            <v>Wellpinit</v>
          </cell>
        </row>
        <row r="281">
          <cell r="C281" t="str">
            <v>04246</v>
          </cell>
          <cell r="D281" t="str">
            <v>Wenatchee</v>
          </cell>
        </row>
        <row r="282">
          <cell r="C282" t="str">
            <v>32363</v>
          </cell>
          <cell r="D282" t="str">
            <v>West Valley (Spok</v>
          </cell>
        </row>
        <row r="283">
          <cell r="C283" t="str">
            <v>39208</v>
          </cell>
          <cell r="D283" t="str">
            <v>West Valley (Yak)</v>
          </cell>
        </row>
        <row r="284">
          <cell r="C284" t="str">
            <v>21303</v>
          </cell>
          <cell r="D284" t="str">
            <v>White Pass</v>
          </cell>
        </row>
        <row r="285">
          <cell r="C285" t="str">
            <v>27416</v>
          </cell>
          <cell r="D285" t="str">
            <v>White River</v>
          </cell>
        </row>
        <row r="286">
          <cell r="C286" t="str">
            <v>20405</v>
          </cell>
          <cell r="D286" t="str">
            <v>White Salmon</v>
          </cell>
        </row>
        <row r="287">
          <cell r="C287" t="str">
            <v>22200</v>
          </cell>
          <cell r="D287" t="str">
            <v>Wilbur</v>
          </cell>
        </row>
        <row r="288">
          <cell r="C288" t="str">
            <v>25160</v>
          </cell>
          <cell r="D288" t="str">
            <v>Willapa Valley</v>
          </cell>
        </row>
        <row r="289">
          <cell r="C289" t="str">
            <v>13167</v>
          </cell>
          <cell r="D289" t="str">
            <v>Wilson Creek</v>
          </cell>
        </row>
        <row r="290">
          <cell r="C290" t="str">
            <v>21232</v>
          </cell>
          <cell r="D290" t="str">
            <v>Winlock</v>
          </cell>
        </row>
        <row r="291">
          <cell r="C291" t="str">
            <v>14117</v>
          </cell>
          <cell r="D291" t="str">
            <v>Wishkah Valley</v>
          </cell>
        </row>
        <row r="292">
          <cell r="C292" t="str">
            <v>20094</v>
          </cell>
          <cell r="D292" t="str">
            <v>Wishram</v>
          </cell>
        </row>
        <row r="293">
          <cell r="C293" t="str">
            <v>08404</v>
          </cell>
          <cell r="D293" t="str">
            <v>Woodland</v>
          </cell>
        </row>
        <row r="294">
          <cell r="C294" t="str">
            <v>39007</v>
          </cell>
          <cell r="D294" t="str">
            <v>Yakima</v>
          </cell>
        </row>
        <row r="295">
          <cell r="C295" t="str">
            <v>34002</v>
          </cell>
          <cell r="D295" t="str">
            <v>Yelm</v>
          </cell>
        </row>
        <row r="296">
          <cell r="C296" t="str">
            <v>39205</v>
          </cell>
          <cell r="D296" t="str">
            <v>Zillah</v>
          </cell>
        </row>
        <row r="297">
          <cell r="C297" t="str">
            <v>27931</v>
          </cell>
          <cell r="D297" t="str">
            <v>Bates TC</v>
          </cell>
        </row>
        <row r="298">
          <cell r="C298" t="str">
            <v>27932</v>
          </cell>
          <cell r="D298" t="str">
            <v>Clover Park TC</v>
          </cell>
        </row>
        <row r="299">
          <cell r="C299" t="str">
            <v>17937</v>
          </cell>
          <cell r="D299" t="str">
            <v>Lake Wa Inst Tech</v>
          </cell>
        </row>
        <row r="300">
          <cell r="C300" t="str">
            <v>17941</v>
          </cell>
          <cell r="D300" t="str">
            <v>Renton TC</v>
          </cell>
        </row>
        <row r="301">
          <cell r="C301" t="str">
            <v>27901</v>
          </cell>
          <cell r="D301" t="str">
            <v>Chief Leschi Tribal</v>
          </cell>
        </row>
        <row r="302">
          <cell r="C302" t="str">
            <v>37903</v>
          </cell>
          <cell r="D302" t="str">
            <v>Lummi Tribal</v>
          </cell>
        </row>
        <row r="303">
          <cell r="C303" t="str">
            <v>17903</v>
          </cell>
          <cell r="D303" t="str">
            <v>Muckleshoot Tribal</v>
          </cell>
        </row>
        <row r="304">
          <cell r="C304" t="str">
            <v>24915</v>
          </cell>
          <cell r="D304" t="str">
            <v>Paschal Sherman Tribal</v>
          </cell>
        </row>
        <row r="305">
          <cell r="C305" t="str">
            <v>05903</v>
          </cell>
          <cell r="D305" t="str">
            <v>Quileute Tribal</v>
          </cell>
        </row>
        <row r="306">
          <cell r="C306" t="str">
            <v>18902</v>
          </cell>
          <cell r="D306" t="str">
            <v>Suquamish Tribal</v>
          </cell>
        </row>
        <row r="307">
          <cell r="C307" t="str">
            <v>34901</v>
          </cell>
          <cell r="D307" t="str">
            <v>Wa He Lut Tribal</v>
          </cell>
        </row>
        <row r="308">
          <cell r="C308" t="str">
            <v>39901</v>
          </cell>
          <cell r="D308" t="str">
            <v>Yakama Nation Tribal</v>
          </cell>
        </row>
        <row r="309">
          <cell r="C309" t="str">
            <v>06701</v>
          </cell>
          <cell r="D309" t="str">
            <v>ESA 112</v>
          </cell>
        </row>
        <row r="310">
          <cell r="C310" t="str">
            <v>18901</v>
          </cell>
          <cell r="D310" t="str">
            <v>Catalyst Charter</v>
          </cell>
        </row>
        <row r="311">
          <cell r="C311" t="str">
            <v>17919</v>
          </cell>
          <cell r="D311" t="str">
            <v>Impact Black River Charter</v>
          </cell>
        </row>
        <row r="312">
          <cell r="C312" t="str">
            <v>27902</v>
          </cell>
          <cell r="D312" t="str">
            <v>Impact Com Bay Charter</v>
          </cell>
        </row>
        <row r="313">
          <cell r="C313" t="str">
            <v>17916</v>
          </cell>
          <cell r="D313" t="str">
            <v>Impact Salish Sea Charter</v>
          </cell>
        </row>
        <row r="314">
          <cell r="C314" t="str">
            <v>17911</v>
          </cell>
          <cell r="D314" t="str">
            <v>Impact Puget Sound Charter</v>
          </cell>
        </row>
        <row r="315">
          <cell r="C315" t="str">
            <v>32903</v>
          </cell>
          <cell r="D315" t="str">
            <v>Lumen Charter</v>
          </cell>
        </row>
        <row r="316">
          <cell r="C316" t="str">
            <v>04901</v>
          </cell>
          <cell r="D316" t="str">
            <v>Pinnacle Prep Charter</v>
          </cell>
        </row>
        <row r="317">
          <cell r="C317" t="str">
            <v>32907</v>
          </cell>
          <cell r="D317" t="str">
            <v>Pride Prep Charter</v>
          </cell>
        </row>
        <row r="318">
          <cell r="C318" t="str">
            <v>38901</v>
          </cell>
          <cell r="D318" t="str">
            <v>Pullman Com Monte Charter</v>
          </cell>
        </row>
        <row r="319">
          <cell r="C319" t="str">
            <v>17908</v>
          </cell>
          <cell r="D319" t="str">
            <v>Rainier Prep Charter</v>
          </cell>
        </row>
        <row r="320">
          <cell r="C320" t="str">
            <v>17910</v>
          </cell>
          <cell r="D320" t="str">
            <v>Rainier Valley Charter</v>
          </cell>
        </row>
        <row r="321">
          <cell r="C321" t="str">
            <v>06901</v>
          </cell>
          <cell r="D321" t="str">
            <v>Rooted Schools Charter</v>
          </cell>
        </row>
        <row r="322">
          <cell r="C322" t="str">
            <v>32901</v>
          </cell>
          <cell r="D322" t="str">
            <v>Spokane Int'l Charter</v>
          </cell>
        </row>
        <row r="323">
          <cell r="C323" t="str">
            <v>17905</v>
          </cell>
          <cell r="D323" t="str">
            <v>Summit Atlas Charter</v>
          </cell>
        </row>
        <row r="324">
          <cell r="C324" t="str">
            <v>27905</v>
          </cell>
          <cell r="D324" t="str">
            <v>Summit Olympus Charter</v>
          </cell>
        </row>
        <row r="325">
          <cell r="C325" t="str">
            <v>17902</v>
          </cell>
          <cell r="D325" t="str">
            <v>Summit Sierra Charter</v>
          </cell>
        </row>
        <row r="326">
          <cell r="C326" t="str">
            <v>37902</v>
          </cell>
          <cell r="D326" t="str">
            <v>Whatcom Interg'l Charter</v>
          </cell>
        </row>
        <row r="327">
          <cell r="C327" t="str">
            <v>17917</v>
          </cell>
          <cell r="D327" t="str">
            <v>Why Not You Charter</v>
          </cell>
        </row>
        <row r="328">
          <cell r="C328" t="str">
            <v>17901</v>
          </cell>
          <cell r="D328" t="str">
            <v>First Place Charter</v>
          </cell>
        </row>
        <row r="329">
          <cell r="C329" t="str">
            <v>27904</v>
          </cell>
          <cell r="D329" t="str">
            <v>Green Dot Destiny Charter</v>
          </cell>
        </row>
        <row r="330">
          <cell r="C330" t="str">
            <v>17906</v>
          </cell>
          <cell r="D330" t="str">
            <v>Green Dot Excel Charter</v>
          </cell>
        </row>
        <row r="331">
          <cell r="C331" t="str">
            <v>27909</v>
          </cell>
          <cell r="D331" t="str">
            <v>SOAR Charter</v>
          </cell>
        </row>
        <row r="332">
          <cell r="C332" t="str">
            <v>17915</v>
          </cell>
          <cell r="D332" t="str">
            <v>Ashe Prep Charter</v>
          </cell>
        </row>
        <row r="333">
          <cell r="C333" t="str">
            <v>36901</v>
          </cell>
          <cell r="D333" t="str">
            <v>Innovation Charter</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17D08-6F4A-421A-8C9C-7E7C48353CBE}">
  <dimension ref="A1:U171"/>
  <sheetViews>
    <sheetView tabSelected="1" workbookViewId="0">
      <pane xSplit="3" ySplit="11" topLeftCell="D12" activePane="bottomRight" state="frozen"/>
      <selection pane="topRight" activeCell="D1" sqref="D1"/>
      <selection pane="bottomLeft" activeCell="A12" sqref="A12"/>
      <selection pane="bottomRight" activeCell="D12" sqref="D12"/>
    </sheetView>
  </sheetViews>
  <sheetFormatPr defaultRowHeight="14.4" x14ac:dyDescent="0.3"/>
  <cols>
    <col min="1" max="1" width="3.77734375" style="1" customWidth="1"/>
    <col min="2" max="2" width="8.88671875" style="1"/>
    <col min="3" max="3" width="20.109375" style="1" bestFit="1" customWidth="1"/>
    <col min="4" max="4" width="9.88671875" style="1" bestFit="1" customWidth="1"/>
    <col min="5" max="5" width="10.21875" style="1" bestFit="1" customWidth="1"/>
    <col min="6" max="6" width="7.6640625" style="1" bestFit="1" customWidth="1"/>
    <col min="7" max="7" width="7.6640625" style="1" customWidth="1"/>
    <col min="8" max="8" width="10.21875" style="1" customWidth="1"/>
    <col min="9" max="9" width="7.6640625" style="1" customWidth="1"/>
    <col min="10" max="11" width="10.21875" style="1" customWidth="1"/>
    <col min="12" max="12" width="12.88671875" style="1" bestFit="1" customWidth="1"/>
    <col min="13" max="13" width="13.77734375" style="1" customWidth="1"/>
    <col min="14" max="14" width="12.88671875" style="1" bestFit="1" customWidth="1"/>
    <col min="15" max="16" width="8.88671875" style="1"/>
    <col min="17" max="17" width="12.88671875" style="1" bestFit="1" customWidth="1"/>
    <col min="18" max="20" width="10.21875" style="1" bestFit="1" customWidth="1"/>
    <col min="21" max="16384" width="8.88671875" style="1"/>
  </cols>
  <sheetData>
    <row r="1" spans="1:21" ht="18" x14ac:dyDescent="0.35">
      <c r="B1" s="2" t="s">
        <v>0</v>
      </c>
      <c r="E1" s="3"/>
      <c r="F1" s="3"/>
      <c r="G1" s="3"/>
      <c r="H1" s="3"/>
      <c r="I1" s="3"/>
      <c r="J1" s="3"/>
      <c r="K1" s="3"/>
      <c r="L1" s="3"/>
    </row>
    <row r="2" spans="1:21" ht="30" customHeight="1" x14ac:dyDescent="0.3">
      <c r="A2" s="4" t="s">
        <v>1</v>
      </c>
      <c r="B2" s="5" t="s">
        <v>2</v>
      </c>
      <c r="C2" s="5"/>
      <c r="D2" s="5"/>
      <c r="E2" s="5"/>
      <c r="F2" s="5"/>
      <c r="G2" s="5"/>
      <c r="H2" s="5"/>
      <c r="I2" s="5"/>
      <c r="J2" s="5"/>
      <c r="K2" s="5"/>
      <c r="L2" s="5"/>
      <c r="M2" s="5"/>
      <c r="N2" s="5"/>
    </row>
    <row r="3" spans="1:21" ht="30" customHeight="1" x14ac:dyDescent="0.3">
      <c r="A3" s="4" t="s">
        <v>1</v>
      </c>
      <c r="B3" s="5" t="s">
        <v>3</v>
      </c>
      <c r="C3" s="5"/>
      <c r="D3" s="5"/>
      <c r="E3" s="5"/>
      <c r="F3" s="5"/>
      <c r="G3" s="5"/>
      <c r="H3" s="5"/>
      <c r="I3" s="5"/>
      <c r="J3" s="5"/>
      <c r="K3" s="5"/>
      <c r="L3" s="5"/>
      <c r="M3" s="5"/>
      <c r="N3" s="5"/>
    </row>
    <row r="4" spans="1:21" x14ac:dyDescent="0.3">
      <c r="A4" s="4" t="s">
        <v>1</v>
      </c>
      <c r="B4" s="1" t="s">
        <v>4</v>
      </c>
      <c r="E4" s="3"/>
      <c r="F4" s="3"/>
      <c r="G4" s="3"/>
      <c r="H4" s="3"/>
      <c r="I4" s="3"/>
      <c r="J4" s="3"/>
      <c r="K4" s="3"/>
      <c r="L4" s="3"/>
    </row>
    <row r="5" spans="1:21" x14ac:dyDescent="0.3">
      <c r="E5" s="3"/>
      <c r="F5" s="3"/>
      <c r="G5" s="3"/>
      <c r="H5" s="3"/>
      <c r="I5" s="3"/>
      <c r="J5" s="3"/>
      <c r="K5" s="3"/>
      <c r="L5" s="3"/>
    </row>
    <row r="6" spans="1:21" x14ac:dyDescent="0.3">
      <c r="B6" s="6" t="s">
        <v>5</v>
      </c>
      <c r="L6"/>
    </row>
    <row r="7" spans="1:21" x14ac:dyDescent="0.3">
      <c r="C7" s="7" t="s">
        <v>6</v>
      </c>
      <c r="D7" s="8">
        <v>9597.4599999999991</v>
      </c>
      <c r="L7"/>
    </row>
    <row r="8" spans="1:21" x14ac:dyDescent="0.3">
      <c r="C8" s="7" t="s">
        <v>7</v>
      </c>
      <c r="D8" s="9">
        <v>10486.16</v>
      </c>
      <c r="E8" s="8"/>
      <c r="L8"/>
      <c r="M8"/>
      <c r="N8"/>
      <c r="O8"/>
      <c r="P8"/>
      <c r="Q8"/>
      <c r="R8"/>
    </row>
    <row r="9" spans="1:21" ht="15" thickBot="1" x14ac:dyDescent="0.35">
      <c r="D9" s="10"/>
      <c r="E9" s="11"/>
      <c r="F9" s="11"/>
      <c r="G9" s="10"/>
      <c r="H9" s="11"/>
      <c r="I9" s="11"/>
      <c r="J9" s="11"/>
      <c r="K9" s="11"/>
      <c r="L9" s="11"/>
      <c r="M9" s="11"/>
      <c r="N9" s="12"/>
      <c r="O9"/>
      <c r="P9"/>
      <c r="Q9"/>
      <c r="R9"/>
    </row>
    <row r="10" spans="1:21" ht="15" thickBot="1" x14ac:dyDescent="0.35">
      <c r="D10" s="13" t="s">
        <v>8</v>
      </c>
      <c r="E10" s="14"/>
      <c r="F10" s="14"/>
      <c r="G10" s="13" t="s">
        <v>9</v>
      </c>
      <c r="H10" s="14"/>
      <c r="I10" s="15"/>
      <c r="J10" s="16"/>
      <c r="K10" s="16"/>
      <c r="L10" s="6"/>
      <c r="M10"/>
      <c r="N10"/>
      <c r="O10"/>
      <c r="P10"/>
      <c r="Q10"/>
      <c r="R10"/>
    </row>
    <row r="11" spans="1:21" ht="30" customHeight="1" thickBot="1" x14ac:dyDescent="0.35">
      <c r="B11" s="17" t="s">
        <v>10</v>
      </c>
      <c r="C11" s="18" t="s">
        <v>11</v>
      </c>
      <c r="D11" s="19" t="s">
        <v>12</v>
      </c>
      <c r="E11" s="20" t="s">
        <v>13</v>
      </c>
      <c r="F11" s="20" t="s">
        <v>14</v>
      </c>
      <c r="G11" s="19" t="s">
        <v>12</v>
      </c>
      <c r="H11" s="20" t="s">
        <v>13</v>
      </c>
      <c r="I11" s="21" t="s">
        <v>14</v>
      </c>
      <c r="J11" s="20" t="s">
        <v>15</v>
      </c>
      <c r="K11" s="20" t="s">
        <v>16</v>
      </c>
      <c r="L11" s="19" t="s">
        <v>17</v>
      </c>
      <c r="M11" s="20" t="s">
        <v>18</v>
      </c>
      <c r="N11" s="21" t="s">
        <v>19</v>
      </c>
      <c r="O11" s="22"/>
      <c r="P11" s="22"/>
      <c r="Q11"/>
      <c r="R11"/>
    </row>
    <row r="12" spans="1:21" x14ac:dyDescent="0.3">
      <c r="D12" s="10">
        <f>SUM(D13:D996)</f>
        <v>6160</v>
      </c>
      <c r="E12" s="11">
        <f>SUM(E13:E99995)</f>
        <v>2691.3269999999998</v>
      </c>
      <c r="F12" s="11">
        <f>SUM(F13:F99995)</f>
        <v>297.79700000000003</v>
      </c>
      <c r="G12" s="10">
        <f>SUM(G13:G996)</f>
        <v>5920</v>
      </c>
      <c r="H12" s="11">
        <f>SUM(H13:H99995)</f>
        <v>2513.203</v>
      </c>
      <c r="I12" s="11">
        <f>SUM(I13:I99995)</f>
        <v>290.62700000000007</v>
      </c>
      <c r="J12" s="11">
        <f>SUM(J13:J99995)</f>
        <v>578.36000000000013</v>
      </c>
      <c r="K12" s="11">
        <f>SUM(K13:K99995)</f>
        <v>65.31</v>
      </c>
      <c r="L12" s="11">
        <f>SUM(L13:L99995)</f>
        <v>1870691.3600000003</v>
      </c>
      <c r="M12" s="11">
        <f>SUM(M13:M99995)</f>
        <v>800237.15000000049</v>
      </c>
      <c r="N12" s="12">
        <f t="shared" ref="N12:N75" si="0">+L12-M12</f>
        <v>1070454.21</v>
      </c>
      <c r="O12"/>
      <c r="P12"/>
      <c r="Q12"/>
      <c r="R12"/>
    </row>
    <row r="13" spans="1:21" x14ac:dyDescent="0.3">
      <c r="B13" s="23" t="s">
        <v>20</v>
      </c>
      <c r="C13" s="1" t="str">
        <f>VLOOKUP(B13,'[1]CCDDD - CEDARS - ESD'!$C$2:$D$333,2,0)</f>
        <v>Aberdeen</v>
      </c>
      <c r="D13" s="24">
        <v>29</v>
      </c>
      <c r="E13" s="3">
        <v>12</v>
      </c>
      <c r="F13" s="3">
        <v>0.93</v>
      </c>
      <c r="G13" s="24">
        <v>25</v>
      </c>
      <c r="H13" s="3">
        <v>10.6</v>
      </c>
      <c r="I13" s="3">
        <v>0.6</v>
      </c>
      <c r="J13" s="3">
        <f t="shared" ref="J13:K44" si="1">+ROUND(((ROUND(E13+H13,2))/9),2)</f>
        <v>2.5099999999999998</v>
      </c>
      <c r="K13" s="3">
        <f t="shared" si="1"/>
        <v>0.17</v>
      </c>
      <c r="L13" s="3">
        <f t="shared" ref="L13:L76" si="2">+ROUND((J13*($D$7*0.3)),2)+ROUND((K13*($D$8*0.3)),2)</f>
        <v>7761.68</v>
      </c>
      <c r="M13" s="3">
        <v>0</v>
      </c>
      <c r="N13" s="25">
        <f t="shared" si="0"/>
        <v>7761.68</v>
      </c>
      <c r="O13"/>
      <c r="P13"/>
      <c r="Q13"/>
      <c r="R13"/>
    </row>
    <row r="14" spans="1:21" x14ac:dyDescent="0.3">
      <c r="B14" s="1" t="s">
        <v>21</v>
      </c>
      <c r="C14" s="1" t="s">
        <v>22</v>
      </c>
      <c r="D14" s="24">
        <v>10</v>
      </c>
      <c r="E14" s="3">
        <v>2.73</v>
      </c>
      <c r="F14" s="3">
        <v>2</v>
      </c>
      <c r="G14" s="24">
        <v>10</v>
      </c>
      <c r="H14" s="3">
        <v>2.73</v>
      </c>
      <c r="I14" s="3">
        <v>2</v>
      </c>
      <c r="J14" s="3">
        <f t="shared" si="1"/>
        <v>0.61</v>
      </c>
      <c r="K14" s="3">
        <f t="shared" si="1"/>
        <v>0.44</v>
      </c>
      <c r="L14" s="3">
        <f t="shared" si="2"/>
        <v>3140.51</v>
      </c>
      <c r="M14" s="3">
        <v>1555.8600000000001</v>
      </c>
      <c r="N14" s="25">
        <f t="shared" si="0"/>
        <v>1584.65</v>
      </c>
      <c r="O14"/>
      <c r="P14"/>
      <c r="Q14"/>
      <c r="R14"/>
    </row>
    <row r="15" spans="1:21" x14ac:dyDescent="0.3">
      <c r="B15" s="1" t="s">
        <v>23</v>
      </c>
      <c r="C15" s="1" t="s">
        <v>24</v>
      </c>
      <c r="D15" s="24">
        <v>10</v>
      </c>
      <c r="E15" s="3">
        <v>4.1399999999999997</v>
      </c>
      <c r="F15" s="3">
        <v>0</v>
      </c>
      <c r="G15" s="24">
        <v>11</v>
      </c>
      <c r="H15" s="3">
        <v>4.8099999999999996</v>
      </c>
      <c r="I15" s="3">
        <v>0</v>
      </c>
      <c r="J15" s="3">
        <f t="shared" si="1"/>
        <v>0.99</v>
      </c>
      <c r="K15" s="3">
        <f t="shared" si="1"/>
        <v>0</v>
      </c>
      <c r="L15" s="3">
        <f t="shared" si="2"/>
        <v>2850.45</v>
      </c>
      <c r="M15" s="3">
        <v>1122.9000000000001</v>
      </c>
      <c r="N15" s="25">
        <f t="shared" si="0"/>
        <v>1727.5499999999997</v>
      </c>
      <c r="O15"/>
      <c r="P15"/>
      <c r="Q15"/>
      <c r="R15"/>
    </row>
    <row r="16" spans="1:21" x14ac:dyDescent="0.3">
      <c r="B16" s="1" t="s">
        <v>25</v>
      </c>
      <c r="C16" s="1" t="s">
        <v>26</v>
      </c>
      <c r="D16" s="24">
        <v>12</v>
      </c>
      <c r="E16" s="3">
        <v>5.6</v>
      </c>
      <c r="F16" s="3">
        <v>0</v>
      </c>
      <c r="G16" s="24">
        <v>16</v>
      </c>
      <c r="H16" s="3">
        <v>6.53</v>
      </c>
      <c r="I16" s="3">
        <v>0.13</v>
      </c>
      <c r="J16" s="3">
        <f t="shared" si="1"/>
        <v>1.35</v>
      </c>
      <c r="K16" s="3">
        <f t="shared" si="1"/>
        <v>0.01</v>
      </c>
      <c r="L16" s="3">
        <f t="shared" si="2"/>
        <v>3918.43</v>
      </c>
      <c r="M16" s="3">
        <v>1785.13</v>
      </c>
      <c r="N16" s="25">
        <f t="shared" si="0"/>
        <v>2133.2999999999997</v>
      </c>
      <c r="O16"/>
      <c r="P16"/>
      <c r="Q16"/>
      <c r="R16"/>
      <c r="S16"/>
      <c r="T16"/>
      <c r="U16"/>
    </row>
    <row r="17" spans="2:21" x14ac:dyDescent="0.3">
      <c r="B17" s="1" t="s">
        <v>27</v>
      </c>
      <c r="C17" s="1" t="s">
        <v>28</v>
      </c>
      <c r="D17" s="24">
        <v>145</v>
      </c>
      <c r="E17" s="3">
        <v>65.489999999999995</v>
      </c>
      <c r="F17" s="3">
        <v>11.93</v>
      </c>
      <c r="G17" s="24">
        <v>143</v>
      </c>
      <c r="H17" s="3">
        <v>63.72</v>
      </c>
      <c r="I17" s="3">
        <v>11.33</v>
      </c>
      <c r="J17" s="3">
        <f t="shared" si="1"/>
        <v>14.36</v>
      </c>
      <c r="K17" s="3">
        <f t="shared" si="1"/>
        <v>2.58</v>
      </c>
      <c r="L17" s="3">
        <f t="shared" si="2"/>
        <v>49462.15</v>
      </c>
      <c r="M17" s="3">
        <v>25144.829999999998</v>
      </c>
      <c r="N17" s="25">
        <f t="shared" si="0"/>
        <v>24317.320000000003</v>
      </c>
      <c r="O17"/>
      <c r="P17"/>
      <c r="Q17"/>
      <c r="R17"/>
      <c r="S17"/>
      <c r="T17"/>
      <c r="U17"/>
    </row>
    <row r="18" spans="2:21" x14ac:dyDescent="0.3">
      <c r="B18" s="1" t="s">
        <v>29</v>
      </c>
      <c r="C18" s="1" t="s">
        <v>30</v>
      </c>
      <c r="D18" s="24">
        <v>16</v>
      </c>
      <c r="E18" s="3">
        <v>8.27</v>
      </c>
      <c r="F18" s="3">
        <v>0.67</v>
      </c>
      <c r="G18" s="24">
        <v>17</v>
      </c>
      <c r="H18" s="3">
        <v>8.94</v>
      </c>
      <c r="I18" s="3">
        <v>0.67</v>
      </c>
      <c r="J18" s="3">
        <f t="shared" si="1"/>
        <v>1.91</v>
      </c>
      <c r="K18" s="3">
        <f t="shared" si="1"/>
        <v>0.15</v>
      </c>
      <c r="L18" s="3">
        <f t="shared" si="2"/>
        <v>5971.22</v>
      </c>
      <c r="M18" s="3">
        <v>2869.11</v>
      </c>
      <c r="N18" s="25">
        <f t="shared" si="0"/>
        <v>3102.11</v>
      </c>
      <c r="O18"/>
      <c r="P18"/>
      <c r="Q18"/>
      <c r="R18"/>
      <c r="S18"/>
      <c r="T18"/>
      <c r="U18"/>
    </row>
    <row r="19" spans="2:21" x14ac:dyDescent="0.3">
      <c r="B19" s="23" t="s">
        <v>31</v>
      </c>
      <c r="C19" s="1" t="str">
        <f>VLOOKUP(B19,'[1]CCDDD - CEDARS - ESD'!$C$2:$D$333,2,0)</f>
        <v>Battle Ground</v>
      </c>
      <c r="D19" s="24">
        <v>92</v>
      </c>
      <c r="E19" s="3">
        <v>41.53</v>
      </c>
      <c r="F19" s="3">
        <v>0.87</v>
      </c>
      <c r="G19" s="24">
        <v>0</v>
      </c>
      <c r="H19" s="3">
        <v>0</v>
      </c>
      <c r="I19" s="3">
        <v>0</v>
      </c>
      <c r="J19" s="3">
        <f t="shared" si="1"/>
        <v>4.6100000000000003</v>
      </c>
      <c r="K19" s="3">
        <f t="shared" si="1"/>
        <v>0.1</v>
      </c>
      <c r="L19" s="3">
        <f t="shared" si="2"/>
        <v>13587.87</v>
      </c>
      <c r="M19" s="3">
        <v>0</v>
      </c>
      <c r="N19" s="25">
        <f t="shared" si="0"/>
        <v>13587.87</v>
      </c>
      <c r="O19"/>
      <c r="P19"/>
      <c r="Q19"/>
      <c r="R19"/>
      <c r="S19"/>
      <c r="T19"/>
      <c r="U19"/>
    </row>
    <row r="20" spans="2:21" x14ac:dyDescent="0.3">
      <c r="B20" s="1" t="s">
        <v>32</v>
      </c>
      <c r="C20" s="1" t="s">
        <v>33</v>
      </c>
      <c r="D20" s="24">
        <v>191</v>
      </c>
      <c r="E20" s="3">
        <v>77.56</v>
      </c>
      <c r="F20" s="3">
        <v>17.059999999999999</v>
      </c>
      <c r="G20" s="24">
        <v>185</v>
      </c>
      <c r="H20" s="3">
        <v>72.73</v>
      </c>
      <c r="I20" s="3">
        <v>16.73</v>
      </c>
      <c r="J20" s="3">
        <f t="shared" si="1"/>
        <v>16.7</v>
      </c>
      <c r="K20" s="3">
        <f t="shared" si="1"/>
        <v>3.75</v>
      </c>
      <c r="L20" s="3">
        <f t="shared" si="2"/>
        <v>59880.2</v>
      </c>
      <c r="M20" s="3">
        <v>30796.14</v>
      </c>
      <c r="N20" s="25">
        <f t="shared" si="0"/>
        <v>29084.059999999998</v>
      </c>
      <c r="O20"/>
      <c r="P20"/>
      <c r="Q20"/>
      <c r="R20"/>
      <c r="S20"/>
      <c r="T20"/>
      <c r="U20"/>
    </row>
    <row r="21" spans="2:21" x14ac:dyDescent="0.3">
      <c r="B21" s="1" t="s">
        <v>34</v>
      </c>
      <c r="C21" s="1" t="s">
        <v>35</v>
      </c>
      <c r="D21" s="24">
        <v>112</v>
      </c>
      <c r="E21" s="3">
        <v>45.36</v>
      </c>
      <c r="F21" s="3">
        <v>4.29</v>
      </c>
      <c r="G21" s="24">
        <v>106</v>
      </c>
      <c r="H21" s="3">
        <v>43.51</v>
      </c>
      <c r="I21" s="3">
        <v>3.43</v>
      </c>
      <c r="J21" s="3">
        <f t="shared" si="1"/>
        <v>9.8699999999999992</v>
      </c>
      <c r="K21" s="3">
        <f t="shared" si="1"/>
        <v>0.86</v>
      </c>
      <c r="L21" s="3">
        <f t="shared" si="2"/>
        <v>31123.510000000002</v>
      </c>
      <c r="M21" s="3">
        <v>16021.37</v>
      </c>
      <c r="N21" s="25">
        <f t="shared" si="0"/>
        <v>15102.140000000001</v>
      </c>
      <c r="O21"/>
      <c r="P21"/>
      <c r="Q21"/>
      <c r="R21"/>
      <c r="S21"/>
      <c r="T21"/>
      <c r="U21"/>
    </row>
    <row r="22" spans="2:21" x14ac:dyDescent="0.3">
      <c r="B22" s="1" t="s">
        <v>36</v>
      </c>
      <c r="C22" s="1" t="s">
        <v>37</v>
      </c>
      <c r="D22" s="24">
        <v>102</v>
      </c>
      <c r="E22" s="3">
        <v>51.28</v>
      </c>
      <c r="F22" s="3">
        <v>4.24</v>
      </c>
      <c r="G22" s="24">
        <v>107</v>
      </c>
      <c r="H22" s="3">
        <v>53.63</v>
      </c>
      <c r="I22" s="3">
        <v>3.98</v>
      </c>
      <c r="J22" s="3">
        <f t="shared" si="1"/>
        <v>11.66</v>
      </c>
      <c r="K22" s="3">
        <f t="shared" si="1"/>
        <v>0.91</v>
      </c>
      <c r="L22" s="3">
        <f t="shared" si="2"/>
        <v>36434.639999999999</v>
      </c>
      <c r="M22" s="3">
        <v>17890.21</v>
      </c>
      <c r="N22" s="25">
        <f t="shared" si="0"/>
        <v>18544.43</v>
      </c>
      <c r="O22"/>
      <c r="P22"/>
      <c r="Q22"/>
      <c r="R22"/>
      <c r="S22"/>
      <c r="T22"/>
      <c r="U22"/>
    </row>
    <row r="23" spans="2:21" x14ac:dyDescent="0.3">
      <c r="B23" s="1" t="s">
        <v>38</v>
      </c>
      <c r="C23" s="1" t="s">
        <v>39</v>
      </c>
      <c r="D23" s="24">
        <v>1</v>
      </c>
      <c r="E23" s="3">
        <v>0.33</v>
      </c>
      <c r="F23" s="3">
        <v>0</v>
      </c>
      <c r="G23" s="24">
        <v>1</v>
      </c>
      <c r="H23" s="3">
        <v>0.33</v>
      </c>
      <c r="I23" s="3">
        <v>0</v>
      </c>
      <c r="J23" s="3">
        <f t="shared" si="1"/>
        <v>7.0000000000000007E-2</v>
      </c>
      <c r="K23" s="3">
        <f t="shared" si="1"/>
        <v>0</v>
      </c>
      <c r="L23" s="3">
        <f t="shared" si="2"/>
        <v>201.55</v>
      </c>
      <c r="M23" s="3">
        <v>115.17</v>
      </c>
      <c r="N23" s="25">
        <f t="shared" si="0"/>
        <v>86.38000000000001</v>
      </c>
      <c r="O23"/>
      <c r="P23"/>
      <c r="Q23"/>
      <c r="R23"/>
      <c r="S23"/>
      <c r="T23"/>
      <c r="U23"/>
    </row>
    <row r="24" spans="2:21" x14ac:dyDescent="0.3">
      <c r="B24" s="1" t="s">
        <v>40</v>
      </c>
      <c r="C24" s="1" t="s">
        <v>41</v>
      </c>
      <c r="D24" s="24">
        <v>24</v>
      </c>
      <c r="E24" s="3">
        <v>10.68</v>
      </c>
      <c r="F24" s="3">
        <v>1.78</v>
      </c>
      <c r="G24" s="24">
        <v>22</v>
      </c>
      <c r="H24" s="3">
        <v>10.35</v>
      </c>
      <c r="I24" s="3">
        <v>1.65</v>
      </c>
      <c r="J24" s="3">
        <f t="shared" si="1"/>
        <v>2.34</v>
      </c>
      <c r="K24" s="3">
        <f t="shared" si="1"/>
        <v>0.38</v>
      </c>
      <c r="L24" s="3">
        <f t="shared" si="2"/>
        <v>7932.84</v>
      </c>
      <c r="M24" s="3">
        <v>4055.46</v>
      </c>
      <c r="N24" s="25">
        <f t="shared" si="0"/>
        <v>3877.38</v>
      </c>
      <c r="O24"/>
      <c r="P24"/>
      <c r="Q24"/>
      <c r="R24"/>
      <c r="S24"/>
      <c r="T24"/>
      <c r="U24"/>
    </row>
    <row r="25" spans="2:21" x14ac:dyDescent="0.3">
      <c r="B25" s="1" t="s">
        <v>42</v>
      </c>
      <c r="C25" s="1" t="s">
        <v>43</v>
      </c>
      <c r="D25" s="24">
        <v>1</v>
      </c>
      <c r="E25" s="3">
        <v>0.67</v>
      </c>
      <c r="F25" s="3">
        <v>0</v>
      </c>
      <c r="G25" s="24">
        <v>1</v>
      </c>
      <c r="H25" s="3">
        <v>0.67</v>
      </c>
      <c r="I25" s="3">
        <v>0</v>
      </c>
      <c r="J25" s="3">
        <f t="shared" si="1"/>
        <v>0.15</v>
      </c>
      <c r="K25" s="3">
        <f t="shared" si="1"/>
        <v>0</v>
      </c>
      <c r="L25" s="3">
        <f t="shared" si="2"/>
        <v>431.89</v>
      </c>
      <c r="M25" s="3">
        <v>201.55</v>
      </c>
      <c r="N25" s="25">
        <f t="shared" si="0"/>
        <v>230.33999999999997</v>
      </c>
      <c r="O25"/>
      <c r="P25"/>
      <c r="Q25"/>
      <c r="R25"/>
      <c r="S25"/>
      <c r="T25"/>
      <c r="U25"/>
    </row>
    <row r="26" spans="2:21" x14ac:dyDescent="0.3">
      <c r="B26" s="1" t="s">
        <v>44</v>
      </c>
      <c r="C26" s="1" t="s">
        <v>45</v>
      </c>
      <c r="D26" s="24">
        <v>3</v>
      </c>
      <c r="E26" s="3">
        <v>1.33</v>
      </c>
      <c r="F26" s="3">
        <v>0.27</v>
      </c>
      <c r="G26" s="24">
        <v>12</v>
      </c>
      <c r="H26" s="3">
        <v>5.13</v>
      </c>
      <c r="I26" s="3">
        <v>0.2</v>
      </c>
      <c r="J26" s="3">
        <f t="shared" si="1"/>
        <v>0.72</v>
      </c>
      <c r="K26" s="3">
        <f t="shared" si="1"/>
        <v>0.05</v>
      </c>
      <c r="L26" s="3">
        <f t="shared" si="2"/>
        <v>2230.34</v>
      </c>
      <c r="M26" s="3">
        <v>526.27</v>
      </c>
      <c r="N26" s="25">
        <f t="shared" si="0"/>
        <v>1704.0700000000002</v>
      </c>
      <c r="O26"/>
      <c r="P26"/>
      <c r="Q26"/>
      <c r="R26"/>
      <c r="S26"/>
      <c r="T26"/>
      <c r="U26"/>
    </row>
    <row r="27" spans="2:21" x14ac:dyDescent="0.3">
      <c r="B27" s="23" t="s">
        <v>46</v>
      </c>
      <c r="C27" s="1" t="str">
        <f>VLOOKUP(B27,'[1]CCDDD - CEDARS - ESD'!$C$2:$D$333,2,0)</f>
        <v>Burlington Edison</v>
      </c>
      <c r="D27" s="24">
        <v>23</v>
      </c>
      <c r="E27" s="3">
        <v>8</v>
      </c>
      <c r="F27" s="3">
        <v>2.4500000000000002</v>
      </c>
      <c r="G27" s="24">
        <v>26</v>
      </c>
      <c r="H27" s="3">
        <v>7.99</v>
      </c>
      <c r="I27" s="3">
        <v>2.4500000000000002</v>
      </c>
      <c r="J27" s="3">
        <f t="shared" si="1"/>
        <v>1.78</v>
      </c>
      <c r="K27" s="3">
        <f t="shared" si="1"/>
        <v>0.54</v>
      </c>
      <c r="L27" s="3">
        <f t="shared" si="2"/>
        <v>6823.8</v>
      </c>
      <c r="M27" s="3">
        <v>0</v>
      </c>
      <c r="N27" s="25">
        <f t="shared" si="0"/>
        <v>6823.8</v>
      </c>
      <c r="O27"/>
      <c r="P27"/>
      <c r="Q27"/>
      <c r="R27"/>
      <c r="S27"/>
      <c r="T27"/>
      <c r="U27"/>
    </row>
    <row r="28" spans="2:21" x14ac:dyDescent="0.3">
      <c r="B28" s="1" t="s">
        <v>47</v>
      </c>
      <c r="C28" s="1" t="s">
        <v>48</v>
      </c>
      <c r="D28" s="24">
        <v>9</v>
      </c>
      <c r="E28" s="3">
        <v>4.47</v>
      </c>
      <c r="F28" s="3">
        <v>0</v>
      </c>
      <c r="G28" s="24">
        <v>9</v>
      </c>
      <c r="H28" s="3">
        <v>4.13</v>
      </c>
      <c r="I28" s="3">
        <v>0</v>
      </c>
      <c r="J28" s="3">
        <f t="shared" si="1"/>
        <v>0.96</v>
      </c>
      <c r="K28" s="3">
        <f t="shared" si="1"/>
        <v>0</v>
      </c>
      <c r="L28" s="3">
        <f t="shared" si="2"/>
        <v>2764.07</v>
      </c>
      <c r="M28" s="3">
        <v>1439.62</v>
      </c>
      <c r="N28" s="25">
        <f t="shared" si="0"/>
        <v>1324.4500000000003</v>
      </c>
      <c r="O28"/>
      <c r="P28"/>
      <c r="Q28"/>
      <c r="R28"/>
      <c r="S28"/>
      <c r="T28"/>
      <c r="U28"/>
    </row>
    <row r="29" spans="2:21" x14ac:dyDescent="0.3">
      <c r="B29" s="1" t="s">
        <v>49</v>
      </c>
      <c r="C29" s="1" t="s">
        <v>50</v>
      </c>
      <c r="D29" s="24">
        <v>80</v>
      </c>
      <c r="E29" s="3">
        <v>35.53</v>
      </c>
      <c r="F29" s="3">
        <v>1.73</v>
      </c>
      <c r="G29" s="24">
        <v>79</v>
      </c>
      <c r="H29" s="3">
        <v>34.6</v>
      </c>
      <c r="I29" s="3">
        <v>1.73</v>
      </c>
      <c r="J29" s="3">
        <f t="shared" si="1"/>
        <v>7.79</v>
      </c>
      <c r="K29" s="3">
        <f t="shared" si="1"/>
        <v>0.38</v>
      </c>
      <c r="L29" s="3">
        <f t="shared" si="2"/>
        <v>23624.68</v>
      </c>
      <c r="M29" s="3">
        <v>11970.7</v>
      </c>
      <c r="N29" s="25">
        <f t="shared" si="0"/>
        <v>11653.98</v>
      </c>
      <c r="O29"/>
      <c r="P29"/>
      <c r="Q29"/>
      <c r="R29"/>
      <c r="S29"/>
      <c r="T29"/>
      <c r="U29"/>
    </row>
    <row r="30" spans="2:21" x14ac:dyDescent="0.3">
      <c r="B30" s="23" t="s">
        <v>51</v>
      </c>
      <c r="C30" s="1" t="str">
        <f>VLOOKUP(B30,'[1]CCDDD - CEDARS - ESD'!$C$2:$D$333,2,0)</f>
        <v>Central Valley</v>
      </c>
      <c r="D30" s="24">
        <v>54</v>
      </c>
      <c r="E30" s="3">
        <v>19.850000000000001</v>
      </c>
      <c r="F30" s="3">
        <v>2.99</v>
      </c>
      <c r="G30" s="24">
        <v>54</v>
      </c>
      <c r="H30" s="3">
        <v>18.91</v>
      </c>
      <c r="I30" s="3">
        <v>2.86</v>
      </c>
      <c r="J30" s="3">
        <f t="shared" si="1"/>
        <v>4.3099999999999996</v>
      </c>
      <c r="K30" s="3">
        <f t="shared" si="1"/>
        <v>0.65</v>
      </c>
      <c r="L30" s="3">
        <f t="shared" si="2"/>
        <v>14454.32</v>
      </c>
      <c r="M30" s="3">
        <v>0</v>
      </c>
      <c r="N30" s="25">
        <f t="shared" si="0"/>
        <v>14454.32</v>
      </c>
      <c r="O30"/>
      <c r="P30"/>
      <c r="Q30"/>
      <c r="R30"/>
      <c r="S30"/>
      <c r="T30"/>
      <c r="U30"/>
    </row>
    <row r="31" spans="2:21" x14ac:dyDescent="0.3">
      <c r="B31" s="1" t="s">
        <v>52</v>
      </c>
      <c r="C31" s="1" t="s">
        <v>53</v>
      </c>
      <c r="D31" s="24">
        <v>57</v>
      </c>
      <c r="E31" s="3">
        <v>24.33</v>
      </c>
      <c r="F31" s="3">
        <v>1</v>
      </c>
      <c r="G31" s="24">
        <v>58</v>
      </c>
      <c r="H31" s="3">
        <v>24.87</v>
      </c>
      <c r="I31" s="3">
        <v>1</v>
      </c>
      <c r="J31" s="3">
        <f t="shared" si="1"/>
        <v>5.47</v>
      </c>
      <c r="K31" s="3">
        <f t="shared" si="1"/>
        <v>0.22</v>
      </c>
      <c r="L31" s="3">
        <f t="shared" si="2"/>
        <v>16441.52</v>
      </c>
      <c r="M31" s="3">
        <v>8119.98</v>
      </c>
      <c r="N31" s="25">
        <f t="shared" si="0"/>
        <v>8321.5400000000009</v>
      </c>
    </row>
    <row r="32" spans="2:21" x14ac:dyDescent="0.3">
      <c r="B32" s="23" t="s">
        <v>54</v>
      </c>
      <c r="C32" s="1" t="str">
        <f>VLOOKUP(B32,'[1]CCDDD - CEDARS - ESD'!$C$2:$D$333,2,0)</f>
        <v>Chehalis</v>
      </c>
      <c r="D32" s="24">
        <v>27</v>
      </c>
      <c r="E32" s="3">
        <v>10.27</v>
      </c>
      <c r="F32" s="3">
        <v>0.67</v>
      </c>
      <c r="G32" s="24">
        <v>27</v>
      </c>
      <c r="H32" s="3">
        <v>10.27</v>
      </c>
      <c r="I32" s="3">
        <v>0.67</v>
      </c>
      <c r="J32" s="3">
        <f t="shared" si="1"/>
        <v>2.2799999999999998</v>
      </c>
      <c r="K32" s="3">
        <f t="shared" si="1"/>
        <v>0.15</v>
      </c>
      <c r="L32" s="3">
        <f t="shared" si="2"/>
        <v>7036.54</v>
      </c>
      <c r="M32" s="3">
        <v>0</v>
      </c>
      <c r="N32" s="25">
        <f t="shared" si="0"/>
        <v>7036.54</v>
      </c>
    </row>
    <row r="33" spans="2:14" x14ac:dyDescent="0.3">
      <c r="B33" s="23" t="s">
        <v>55</v>
      </c>
      <c r="C33" s="1" t="s">
        <v>56</v>
      </c>
      <c r="D33" s="24">
        <v>0</v>
      </c>
      <c r="E33" s="3">
        <v>0</v>
      </c>
      <c r="F33" s="3">
        <v>0</v>
      </c>
      <c r="G33" s="24">
        <v>0</v>
      </c>
      <c r="H33" s="3">
        <v>0</v>
      </c>
      <c r="I33" s="3">
        <v>0</v>
      </c>
      <c r="J33" s="3">
        <f t="shared" si="1"/>
        <v>0</v>
      </c>
      <c r="K33" s="3">
        <f t="shared" si="1"/>
        <v>0</v>
      </c>
      <c r="L33" s="3">
        <f t="shared" si="2"/>
        <v>0</v>
      </c>
      <c r="M33" s="3">
        <v>0</v>
      </c>
      <c r="N33" s="25">
        <f t="shared" si="0"/>
        <v>0</v>
      </c>
    </row>
    <row r="34" spans="2:14" x14ac:dyDescent="0.3">
      <c r="B34" s="1" t="s">
        <v>57</v>
      </c>
      <c r="C34" s="1" t="s">
        <v>58</v>
      </c>
      <c r="D34" s="24">
        <v>9</v>
      </c>
      <c r="E34" s="3">
        <v>1.99</v>
      </c>
      <c r="F34" s="3">
        <v>1</v>
      </c>
      <c r="G34" s="24">
        <v>7</v>
      </c>
      <c r="H34" s="3">
        <v>1.66</v>
      </c>
      <c r="I34" s="3">
        <v>0.6</v>
      </c>
      <c r="J34" s="3">
        <f t="shared" si="1"/>
        <v>0.41</v>
      </c>
      <c r="K34" s="3">
        <f t="shared" si="1"/>
        <v>0.18</v>
      </c>
      <c r="L34" s="3">
        <f t="shared" si="2"/>
        <v>1746.74</v>
      </c>
      <c r="M34" s="3">
        <v>916.56</v>
      </c>
      <c r="N34" s="25">
        <f t="shared" si="0"/>
        <v>830.18000000000006</v>
      </c>
    </row>
    <row r="35" spans="2:14" x14ac:dyDescent="0.3">
      <c r="B35" s="1" t="s">
        <v>59</v>
      </c>
      <c r="C35" s="1" t="s">
        <v>60</v>
      </c>
      <c r="D35" s="24">
        <v>2</v>
      </c>
      <c r="E35" s="3">
        <v>1.34</v>
      </c>
      <c r="F35" s="3">
        <v>0</v>
      </c>
      <c r="G35" s="24">
        <v>2</v>
      </c>
      <c r="H35" s="3">
        <v>1.34</v>
      </c>
      <c r="I35" s="3">
        <v>0</v>
      </c>
      <c r="J35" s="3">
        <f t="shared" si="1"/>
        <v>0.3</v>
      </c>
      <c r="K35" s="3">
        <f t="shared" si="1"/>
        <v>0</v>
      </c>
      <c r="L35" s="3">
        <f t="shared" si="2"/>
        <v>863.77</v>
      </c>
      <c r="M35" s="3">
        <v>431.89</v>
      </c>
      <c r="N35" s="25">
        <f t="shared" si="0"/>
        <v>431.88</v>
      </c>
    </row>
    <row r="36" spans="2:14" x14ac:dyDescent="0.3">
      <c r="B36" s="1" t="s">
        <v>61</v>
      </c>
      <c r="C36" s="1" t="s">
        <v>62</v>
      </c>
      <c r="D36" s="24">
        <v>0</v>
      </c>
      <c r="E36" s="3">
        <v>0</v>
      </c>
      <c r="F36" s="3">
        <v>0</v>
      </c>
      <c r="G36" s="24">
        <v>0</v>
      </c>
      <c r="H36" s="3">
        <v>0</v>
      </c>
      <c r="I36" s="3">
        <v>0</v>
      </c>
      <c r="J36" s="3">
        <f t="shared" si="1"/>
        <v>0</v>
      </c>
      <c r="K36" s="3">
        <f t="shared" si="1"/>
        <v>0</v>
      </c>
      <c r="L36" s="3">
        <f t="shared" si="2"/>
        <v>0</v>
      </c>
      <c r="M36" s="3">
        <v>0</v>
      </c>
      <c r="N36" s="25">
        <f t="shared" si="0"/>
        <v>0</v>
      </c>
    </row>
    <row r="37" spans="2:14" x14ac:dyDescent="0.3">
      <c r="B37" s="23" t="s">
        <v>63</v>
      </c>
      <c r="C37" s="1" t="s">
        <v>64</v>
      </c>
      <c r="D37" s="24">
        <v>49</v>
      </c>
      <c r="E37" s="3">
        <v>22.74</v>
      </c>
      <c r="F37" s="3">
        <v>3.47</v>
      </c>
      <c r="G37" s="24">
        <v>49</v>
      </c>
      <c r="H37" s="3">
        <v>23.08</v>
      </c>
      <c r="I37" s="3">
        <v>3.81</v>
      </c>
      <c r="J37" s="3">
        <f t="shared" si="1"/>
        <v>5.09</v>
      </c>
      <c r="K37" s="3">
        <f t="shared" si="1"/>
        <v>0.81</v>
      </c>
      <c r="L37" s="3">
        <f t="shared" si="2"/>
        <v>17203.46</v>
      </c>
      <c r="M37" s="3">
        <v>8511.35</v>
      </c>
      <c r="N37" s="25">
        <f t="shared" si="0"/>
        <v>8692.1099999999988</v>
      </c>
    </row>
    <row r="38" spans="2:14" x14ac:dyDescent="0.3">
      <c r="B38" s="1" t="s">
        <v>65</v>
      </c>
      <c r="C38" s="1" t="s">
        <v>66</v>
      </c>
      <c r="D38" s="24">
        <v>1</v>
      </c>
      <c r="E38" s="3">
        <v>0.33</v>
      </c>
      <c r="F38" s="3">
        <v>0.34</v>
      </c>
      <c r="G38" s="24">
        <v>1</v>
      </c>
      <c r="H38" s="3">
        <v>0</v>
      </c>
      <c r="I38" s="3">
        <v>0.33</v>
      </c>
      <c r="J38" s="3">
        <f t="shared" si="1"/>
        <v>0.04</v>
      </c>
      <c r="K38" s="3">
        <f t="shared" si="1"/>
        <v>7.0000000000000007E-2</v>
      </c>
      <c r="L38" s="3">
        <f t="shared" si="2"/>
        <v>335.38</v>
      </c>
      <c r="M38" s="3">
        <v>241</v>
      </c>
      <c r="N38" s="25">
        <f t="shared" si="0"/>
        <v>94.38</v>
      </c>
    </row>
    <row r="39" spans="2:14" x14ac:dyDescent="0.3">
      <c r="B39" s="23" t="s">
        <v>67</v>
      </c>
      <c r="C39" s="1" t="str">
        <f>VLOOKUP(B39,'[1]CCDDD - CEDARS - ESD'!$C$2:$D$333,2,0)</f>
        <v>Columbia (Walla)</v>
      </c>
      <c r="D39" s="24">
        <v>4</v>
      </c>
      <c r="E39" s="3">
        <v>1.32</v>
      </c>
      <c r="F39" s="3">
        <v>0</v>
      </c>
      <c r="G39" s="24">
        <v>5</v>
      </c>
      <c r="H39" s="3">
        <v>1.99</v>
      </c>
      <c r="I39" s="3">
        <v>0</v>
      </c>
      <c r="J39" s="3">
        <f t="shared" si="1"/>
        <v>0.37</v>
      </c>
      <c r="K39" s="3">
        <f t="shared" si="1"/>
        <v>0</v>
      </c>
      <c r="L39" s="3">
        <f t="shared" si="2"/>
        <v>1065.32</v>
      </c>
      <c r="M39" s="3">
        <v>0</v>
      </c>
      <c r="N39" s="25">
        <f t="shared" si="0"/>
        <v>1065.32</v>
      </c>
    </row>
    <row r="40" spans="2:14" x14ac:dyDescent="0.3">
      <c r="B40" s="1" t="s">
        <v>68</v>
      </c>
      <c r="C40" s="1" t="s">
        <v>69</v>
      </c>
      <c r="D40" s="24">
        <v>3</v>
      </c>
      <c r="E40" s="3">
        <v>1.47</v>
      </c>
      <c r="F40" s="3">
        <v>0.2</v>
      </c>
      <c r="G40" s="24">
        <v>4</v>
      </c>
      <c r="H40" s="3">
        <v>1.8</v>
      </c>
      <c r="I40" s="3">
        <v>0.2</v>
      </c>
      <c r="J40" s="3">
        <f t="shared" si="1"/>
        <v>0.36</v>
      </c>
      <c r="K40" s="3">
        <f t="shared" si="1"/>
        <v>0.04</v>
      </c>
      <c r="L40" s="3">
        <f t="shared" si="2"/>
        <v>1162.3599999999999</v>
      </c>
      <c r="M40" s="3">
        <v>523.6</v>
      </c>
      <c r="N40" s="25">
        <f t="shared" si="0"/>
        <v>638.75999999999988</v>
      </c>
    </row>
    <row r="41" spans="2:14" x14ac:dyDescent="0.3">
      <c r="B41" s="1" t="s">
        <v>70</v>
      </c>
      <c r="C41" s="1" t="s">
        <v>71</v>
      </c>
      <c r="D41" s="24">
        <v>0</v>
      </c>
      <c r="E41" s="3">
        <v>0</v>
      </c>
      <c r="F41" s="3">
        <v>0</v>
      </c>
      <c r="G41" s="24">
        <v>0</v>
      </c>
      <c r="H41" s="3">
        <v>0</v>
      </c>
      <c r="I41" s="3">
        <v>0</v>
      </c>
      <c r="J41" s="3">
        <f t="shared" si="1"/>
        <v>0</v>
      </c>
      <c r="K41" s="3">
        <f t="shared" si="1"/>
        <v>0</v>
      </c>
      <c r="L41" s="3">
        <f t="shared" si="2"/>
        <v>0</v>
      </c>
      <c r="M41" s="3">
        <v>0</v>
      </c>
      <c r="N41" s="25">
        <f t="shared" si="0"/>
        <v>0</v>
      </c>
    </row>
    <row r="42" spans="2:14" x14ac:dyDescent="0.3">
      <c r="B42" s="1" t="s">
        <v>72</v>
      </c>
      <c r="C42" s="1" t="s">
        <v>73</v>
      </c>
      <c r="D42" s="24">
        <v>5</v>
      </c>
      <c r="E42" s="3">
        <v>0.67</v>
      </c>
      <c r="F42" s="3">
        <v>1</v>
      </c>
      <c r="G42" s="24">
        <v>0</v>
      </c>
      <c r="H42" s="3">
        <v>0</v>
      </c>
      <c r="I42" s="3">
        <v>0</v>
      </c>
      <c r="J42" s="3">
        <f t="shared" si="1"/>
        <v>7.0000000000000007E-2</v>
      </c>
      <c r="K42" s="3">
        <f t="shared" si="1"/>
        <v>0.11</v>
      </c>
      <c r="L42" s="3">
        <f t="shared" si="2"/>
        <v>547.59</v>
      </c>
      <c r="M42" s="3">
        <v>547.59</v>
      </c>
      <c r="N42" s="25">
        <f t="shared" si="0"/>
        <v>0</v>
      </c>
    </row>
    <row r="43" spans="2:14" x14ac:dyDescent="0.3">
      <c r="B43" s="23" t="s">
        <v>74</v>
      </c>
      <c r="C43" s="1" t="str">
        <f>VLOOKUP(B43,'[1]CCDDD - CEDARS - ESD'!$C$2:$D$333,2,0)</f>
        <v>Darrington</v>
      </c>
      <c r="D43" s="24">
        <v>0</v>
      </c>
      <c r="E43" s="3">
        <v>0</v>
      </c>
      <c r="F43" s="3">
        <v>0</v>
      </c>
      <c r="G43" s="24">
        <v>0</v>
      </c>
      <c r="H43" s="3">
        <v>0</v>
      </c>
      <c r="I43" s="3">
        <v>0</v>
      </c>
      <c r="J43" s="3">
        <f t="shared" si="1"/>
        <v>0</v>
      </c>
      <c r="K43" s="3">
        <f t="shared" si="1"/>
        <v>0</v>
      </c>
      <c r="L43" s="3">
        <f t="shared" si="2"/>
        <v>0</v>
      </c>
      <c r="M43" s="3">
        <v>0</v>
      </c>
      <c r="N43" s="25">
        <f t="shared" si="0"/>
        <v>0</v>
      </c>
    </row>
    <row r="44" spans="2:14" x14ac:dyDescent="0.3">
      <c r="B44" s="1" t="s">
        <v>75</v>
      </c>
      <c r="C44" s="1" t="s">
        <v>76</v>
      </c>
      <c r="D44" s="24">
        <v>15</v>
      </c>
      <c r="E44" s="3">
        <v>5.93</v>
      </c>
      <c r="F44" s="3">
        <v>1.07</v>
      </c>
      <c r="G44" s="24">
        <v>13</v>
      </c>
      <c r="H44" s="3">
        <v>4.7300000000000004</v>
      </c>
      <c r="I44" s="3">
        <v>1.07</v>
      </c>
      <c r="J44" s="3">
        <f t="shared" si="1"/>
        <v>1.18</v>
      </c>
      <c r="K44" s="3">
        <f t="shared" si="1"/>
        <v>0.24</v>
      </c>
      <c r="L44" s="3">
        <f t="shared" si="2"/>
        <v>4152.5</v>
      </c>
      <c r="M44" s="3">
        <v>201.55</v>
      </c>
      <c r="N44" s="25">
        <f t="shared" si="0"/>
        <v>3950.95</v>
      </c>
    </row>
    <row r="45" spans="2:14" x14ac:dyDescent="0.3">
      <c r="B45" s="23" t="s">
        <v>77</v>
      </c>
      <c r="C45" s="1" t="s">
        <v>78</v>
      </c>
      <c r="D45" s="24">
        <v>11</v>
      </c>
      <c r="E45" s="3">
        <v>4.8</v>
      </c>
      <c r="F45" s="3">
        <v>1</v>
      </c>
      <c r="G45" s="24">
        <v>12</v>
      </c>
      <c r="H45" s="3">
        <v>4.8</v>
      </c>
      <c r="I45" s="3">
        <v>1.67</v>
      </c>
      <c r="J45" s="3">
        <f t="shared" ref="J45:K76" si="3">+ROUND(((ROUND(E45+H45,2))/9),2)</f>
        <v>1.07</v>
      </c>
      <c r="K45" s="3">
        <f t="shared" si="3"/>
        <v>0.3</v>
      </c>
      <c r="L45" s="3">
        <f t="shared" si="2"/>
        <v>4024.53</v>
      </c>
      <c r="M45" s="3">
        <v>1872.04</v>
      </c>
      <c r="N45" s="25">
        <f t="shared" si="0"/>
        <v>2152.4900000000002</v>
      </c>
    </row>
    <row r="46" spans="2:14" x14ac:dyDescent="0.3">
      <c r="B46" s="1" t="s">
        <v>79</v>
      </c>
      <c r="C46" s="1" t="s">
        <v>80</v>
      </c>
      <c r="D46" s="24">
        <v>9</v>
      </c>
      <c r="E46" s="3">
        <v>3.58</v>
      </c>
      <c r="F46" s="3">
        <v>0.33</v>
      </c>
      <c r="G46" s="24">
        <v>8</v>
      </c>
      <c r="H46" s="3">
        <v>3.25</v>
      </c>
      <c r="I46" s="3">
        <v>0.33</v>
      </c>
      <c r="J46" s="3">
        <f t="shared" si="3"/>
        <v>0.76</v>
      </c>
      <c r="K46" s="3">
        <f t="shared" si="3"/>
        <v>7.0000000000000007E-2</v>
      </c>
      <c r="L46" s="3">
        <f t="shared" si="2"/>
        <v>2408.4299999999998</v>
      </c>
      <c r="M46" s="3">
        <v>1277.53</v>
      </c>
      <c r="N46" s="25">
        <f t="shared" si="0"/>
        <v>1130.8999999999999</v>
      </c>
    </row>
    <row r="47" spans="2:14" x14ac:dyDescent="0.3">
      <c r="B47" s="1" t="s">
        <v>81</v>
      </c>
      <c r="C47" s="1" t="s">
        <v>82</v>
      </c>
      <c r="D47" s="24">
        <v>51</v>
      </c>
      <c r="E47" s="3">
        <v>24.2</v>
      </c>
      <c r="F47" s="3">
        <v>1.27</v>
      </c>
      <c r="G47" s="24">
        <v>50</v>
      </c>
      <c r="H47" s="3">
        <v>23.2</v>
      </c>
      <c r="I47" s="3">
        <v>1.47</v>
      </c>
      <c r="J47" s="3">
        <f t="shared" si="3"/>
        <v>5.27</v>
      </c>
      <c r="K47" s="3">
        <f t="shared" si="3"/>
        <v>0.3</v>
      </c>
      <c r="L47" s="3">
        <f t="shared" si="2"/>
        <v>16117.33</v>
      </c>
      <c r="M47" s="3">
        <v>8185.57</v>
      </c>
      <c r="N47" s="25">
        <f t="shared" si="0"/>
        <v>7931.76</v>
      </c>
    </row>
    <row r="48" spans="2:14" x14ac:dyDescent="0.3">
      <c r="B48" s="1" t="s">
        <v>83</v>
      </c>
      <c r="C48" s="1" t="s">
        <v>84</v>
      </c>
      <c r="D48" s="24">
        <v>5</v>
      </c>
      <c r="E48" s="3">
        <v>2.8</v>
      </c>
      <c r="F48" s="3">
        <v>0</v>
      </c>
      <c r="G48" s="24">
        <v>6</v>
      </c>
      <c r="H48" s="3">
        <v>3.47</v>
      </c>
      <c r="I48" s="3">
        <v>0</v>
      </c>
      <c r="J48" s="3">
        <f t="shared" si="3"/>
        <v>0.7</v>
      </c>
      <c r="K48" s="3">
        <f t="shared" si="3"/>
        <v>0</v>
      </c>
      <c r="L48" s="3">
        <f t="shared" si="2"/>
        <v>2015.47</v>
      </c>
      <c r="M48" s="3">
        <v>892.56</v>
      </c>
      <c r="N48" s="25">
        <f t="shared" si="0"/>
        <v>1122.9100000000001</v>
      </c>
    </row>
    <row r="49" spans="2:14" x14ac:dyDescent="0.3">
      <c r="B49" s="1" t="s">
        <v>85</v>
      </c>
      <c r="C49" s="1" t="s">
        <v>86</v>
      </c>
      <c r="D49" s="24">
        <v>223</v>
      </c>
      <c r="E49" s="3">
        <v>90.956999999999994</v>
      </c>
      <c r="F49" s="3">
        <v>10.66</v>
      </c>
      <c r="G49" s="24">
        <v>226</v>
      </c>
      <c r="H49" s="3">
        <v>89.86</v>
      </c>
      <c r="I49" s="3">
        <v>10.99</v>
      </c>
      <c r="J49" s="3">
        <f t="shared" si="3"/>
        <v>20.09</v>
      </c>
      <c r="K49" s="3">
        <f t="shared" si="3"/>
        <v>2.41</v>
      </c>
      <c r="L49" s="3">
        <f t="shared" si="2"/>
        <v>65425.38</v>
      </c>
      <c r="M49" s="3">
        <v>32821.199999999997</v>
      </c>
      <c r="N49" s="25">
        <f t="shared" si="0"/>
        <v>32604.18</v>
      </c>
    </row>
    <row r="50" spans="2:14" x14ac:dyDescent="0.3">
      <c r="B50" s="1" t="s">
        <v>87</v>
      </c>
      <c r="C50" s="1" t="s">
        <v>88</v>
      </c>
      <c r="D50" s="24">
        <v>22</v>
      </c>
      <c r="E50" s="3">
        <v>13.13</v>
      </c>
      <c r="F50" s="3">
        <v>0</v>
      </c>
      <c r="G50" s="24">
        <v>12</v>
      </c>
      <c r="H50" s="3">
        <v>4.3</v>
      </c>
      <c r="I50" s="3">
        <v>0</v>
      </c>
      <c r="J50" s="3">
        <f t="shared" si="3"/>
        <v>1.94</v>
      </c>
      <c r="K50" s="3">
        <f t="shared" si="3"/>
        <v>0</v>
      </c>
      <c r="L50" s="3">
        <f t="shared" si="2"/>
        <v>5585.72</v>
      </c>
      <c r="M50" s="3">
        <v>4203.6899999999996</v>
      </c>
      <c r="N50" s="25">
        <f t="shared" si="0"/>
        <v>1382.0300000000007</v>
      </c>
    </row>
    <row r="51" spans="2:14" x14ac:dyDescent="0.3">
      <c r="B51" s="1" t="s">
        <v>89</v>
      </c>
      <c r="C51" s="1" t="s">
        <v>90</v>
      </c>
      <c r="D51" s="24">
        <v>24</v>
      </c>
      <c r="E51" s="3">
        <v>9.8699999999999992</v>
      </c>
      <c r="F51" s="3">
        <v>1.99</v>
      </c>
      <c r="G51" s="24">
        <v>21</v>
      </c>
      <c r="H51" s="3">
        <v>8.19</v>
      </c>
      <c r="I51" s="3">
        <v>1.99</v>
      </c>
      <c r="J51" s="3">
        <f t="shared" si="3"/>
        <v>2.0099999999999998</v>
      </c>
      <c r="K51" s="3">
        <f t="shared" si="3"/>
        <v>0.44</v>
      </c>
      <c r="L51" s="3">
        <f t="shared" si="2"/>
        <v>7171.4400000000005</v>
      </c>
      <c r="M51" s="3">
        <v>0</v>
      </c>
      <c r="N51" s="25">
        <f t="shared" si="0"/>
        <v>7171.4400000000005</v>
      </c>
    </row>
    <row r="52" spans="2:14" x14ac:dyDescent="0.3">
      <c r="B52" s="1" t="s">
        <v>91</v>
      </c>
      <c r="C52" s="1" t="s">
        <v>92</v>
      </c>
      <c r="D52" s="24">
        <v>0</v>
      </c>
      <c r="E52" s="3">
        <v>0</v>
      </c>
      <c r="F52" s="3">
        <v>0</v>
      </c>
      <c r="G52" s="24">
        <v>0</v>
      </c>
      <c r="H52" s="3">
        <v>0</v>
      </c>
      <c r="I52" s="3">
        <v>0</v>
      </c>
      <c r="J52" s="3">
        <f t="shared" si="3"/>
        <v>0</v>
      </c>
      <c r="K52" s="3">
        <f t="shared" si="3"/>
        <v>0</v>
      </c>
      <c r="L52" s="3">
        <f t="shared" si="2"/>
        <v>0</v>
      </c>
      <c r="M52" s="3">
        <v>0</v>
      </c>
      <c r="N52" s="25">
        <f t="shared" si="0"/>
        <v>0</v>
      </c>
    </row>
    <row r="53" spans="2:14" x14ac:dyDescent="0.3">
      <c r="B53" s="1" t="s">
        <v>93</v>
      </c>
      <c r="C53" s="1" t="s">
        <v>94</v>
      </c>
      <c r="D53" s="24">
        <v>88</v>
      </c>
      <c r="E53" s="3">
        <v>39.869999999999997</v>
      </c>
      <c r="F53" s="3">
        <v>2.2599999999999998</v>
      </c>
      <c r="G53" s="24">
        <v>100</v>
      </c>
      <c r="H53" s="3">
        <v>40.56</v>
      </c>
      <c r="I53" s="3">
        <v>2.92</v>
      </c>
      <c r="J53" s="3">
        <f t="shared" si="3"/>
        <v>8.94</v>
      </c>
      <c r="K53" s="3">
        <f t="shared" si="3"/>
        <v>0.57999999999999996</v>
      </c>
      <c r="L53" s="3">
        <f t="shared" si="2"/>
        <v>27564.98</v>
      </c>
      <c r="M53" s="3">
        <v>10450.039999999999</v>
      </c>
      <c r="N53" s="25">
        <f t="shared" si="0"/>
        <v>17114.940000000002</v>
      </c>
    </row>
    <row r="54" spans="2:14" x14ac:dyDescent="0.3">
      <c r="B54" s="1" t="s">
        <v>95</v>
      </c>
      <c r="C54" s="1" t="s">
        <v>96</v>
      </c>
      <c r="D54" s="24">
        <v>109</v>
      </c>
      <c r="E54" s="3">
        <v>51.86</v>
      </c>
      <c r="F54" s="3">
        <v>0.87</v>
      </c>
      <c r="G54" s="24">
        <v>105</v>
      </c>
      <c r="H54" s="3">
        <v>48.8</v>
      </c>
      <c r="I54" s="3">
        <v>0.86</v>
      </c>
      <c r="J54" s="3">
        <f t="shared" si="3"/>
        <v>11.18</v>
      </c>
      <c r="K54" s="3">
        <f t="shared" si="3"/>
        <v>0.19</v>
      </c>
      <c r="L54" s="3">
        <f t="shared" si="2"/>
        <v>32787.590000000004</v>
      </c>
      <c r="M54" s="3">
        <v>16812.61</v>
      </c>
      <c r="N54" s="25">
        <f t="shared" si="0"/>
        <v>15974.980000000003</v>
      </c>
    </row>
    <row r="55" spans="2:14" x14ac:dyDescent="0.3">
      <c r="B55" s="1" t="s">
        <v>97</v>
      </c>
      <c r="C55" s="1" t="s">
        <v>98</v>
      </c>
      <c r="D55" s="24">
        <v>175</v>
      </c>
      <c r="E55" s="3">
        <v>82.95</v>
      </c>
      <c r="F55" s="3">
        <v>11.89</v>
      </c>
      <c r="G55" s="24">
        <v>168</v>
      </c>
      <c r="H55" s="3">
        <v>75.5</v>
      </c>
      <c r="I55" s="3">
        <v>11.36</v>
      </c>
      <c r="J55" s="3">
        <f t="shared" si="3"/>
        <v>17.61</v>
      </c>
      <c r="K55" s="3">
        <f t="shared" si="3"/>
        <v>2.58</v>
      </c>
      <c r="L55" s="3">
        <f t="shared" si="2"/>
        <v>58819.67</v>
      </c>
      <c r="M55" s="3">
        <v>30699.09</v>
      </c>
      <c r="N55" s="25">
        <f t="shared" si="0"/>
        <v>28120.579999999998</v>
      </c>
    </row>
    <row r="56" spans="2:14" x14ac:dyDescent="0.3">
      <c r="B56" s="23" t="s">
        <v>99</v>
      </c>
      <c r="C56" s="1" t="s">
        <v>100</v>
      </c>
      <c r="D56" s="24">
        <v>53</v>
      </c>
      <c r="E56" s="3">
        <v>21.7</v>
      </c>
      <c r="F56" s="3">
        <v>3.5</v>
      </c>
      <c r="G56" s="24">
        <v>53</v>
      </c>
      <c r="H56" s="3">
        <v>21.7</v>
      </c>
      <c r="I56" s="3">
        <v>3.5</v>
      </c>
      <c r="J56" s="3">
        <f t="shared" si="3"/>
        <v>4.82</v>
      </c>
      <c r="K56" s="3">
        <f t="shared" si="3"/>
        <v>0.78</v>
      </c>
      <c r="L56" s="3">
        <f t="shared" si="2"/>
        <v>16331.69</v>
      </c>
      <c r="M56" s="3">
        <v>8165.84</v>
      </c>
      <c r="N56" s="25">
        <f t="shared" si="0"/>
        <v>8165.85</v>
      </c>
    </row>
    <row r="57" spans="2:14" x14ac:dyDescent="0.3">
      <c r="B57" s="1" t="s">
        <v>101</v>
      </c>
      <c r="C57" s="1" t="s">
        <v>102</v>
      </c>
      <c r="D57" s="24">
        <v>4</v>
      </c>
      <c r="E57" s="3">
        <v>1.39</v>
      </c>
      <c r="F57" s="3">
        <v>0</v>
      </c>
      <c r="G57" s="24">
        <v>4</v>
      </c>
      <c r="H57" s="3">
        <v>1.39</v>
      </c>
      <c r="I57" s="3">
        <v>0</v>
      </c>
      <c r="J57" s="3">
        <f t="shared" si="3"/>
        <v>0.31</v>
      </c>
      <c r="K57" s="3">
        <f t="shared" si="3"/>
        <v>0</v>
      </c>
      <c r="L57" s="3">
        <f t="shared" si="2"/>
        <v>892.56</v>
      </c>
      <c r="M57" s="3">
        <v>0</v>
      </c>
      <c r="N57" s="25">
        <f t="shared" si="0"/>
        <v>892.56</v>
      </c>
    </row>
    <row r="58" spans="2:14" x14ac:dyDescent="0.3">
      <c r="B58" s="1" t="s">
        <v>103</v>
      </c>
      <c r="C58" s="1" t="s">
        <v>104</v>
      </c>
      <c r="D58" s="24">
        <v>1</v>
      </c>
      <c r="E58" s="3">
        <v>0.67</v>
      </c>
      <c r="F58" s="3">
        <v>0</v>
      </c>
      <c r="G58" s="24">
        <v>1</v>
      </c>
      <c r="H58" s="3">
        <v>0.67</v>
      </c>
      <c r="I58" s="3">
        <v>0</v>
      </c>
      <c r="J58" s="3">
        <f t="shared" si="3"/>
        <v>0.15</v>
      </c>
      <c r="K58" s="3">
        <f t="shared" si="3"/>
        <v>0</v>
      </c>
      <c r="L58" s="3">
        <f t="shared" si="2"/>
        <v>431.89</v>
      </c>
      <c r="M58" s="3">
        <v>201.55</v>
      </c>
      <c r="N58" s="25">
        <f t="shared" si="0"/>
        <v>230.33999999999997</v>
      </c>
    </row>
    <row r="59" spans="2:14" x14ac:dyDescent="0.3">
      <c r="B59" s="1" t="s">
        <v>105</v>
      </c>
      <c r="C59" s="1" t="s">
        <v>106</v>
      </c>
      <c r="D59" s="24">
        <v>13</v>
      </c>
      <c r="E59" s="3">
        <v>5.8029999999999999</v>
      </c>
      <c r="F59" s="3">
        <v>0.2</v>
      </c>
      <c r="G59" s="24">
        <v>12</v>
      </c>
      <c r="H59" s="3">
        <v>5.133</v>
      </c>
      <c r="I59" s="3">
        <v>0.2</v>
      </c>
      <c r="J59" s="3">
        <f t="shared" si="3"/>
        <v>1.22</v>
      </c>
      <c r="K59" s="3">
        <f t="shared" si="3"/>
        <v>0.04</v>
      </c>
      <c r="L59" s="3">
        <f t="shared" si="2"/>
        <v>3638.5</v>
      </c>
      <c r="M59" s="3">
        <v>1905.63</v>
      </c>
      <c r="N59" s="25">
        <f t="shared" si="0"/>
        <v>1732.87</v>
      </c>
    </row>
    <row r="60" spans="2:14" x14ac:dyDescent="0.3">
      <c r="B60" s="1" t="s">
        <v>107</v>
      </c>
      <c r="C60" s="1" t="s">
        <v>108</v>
      </c>
      <c r="D60" s="24">
        <v>5</v>
      </c>
      <c r="E60" s="3">
        <v>0</v>
      </c>
      <c r="F60" s="3">
        <v>1</v>
      </c>
      <c r="G60" s="24">
        <v>4</v>
      </c>
      <c r="H60" s="3">
        <v>0</v>
      </c>
      <c r="I60" s="3">
        <v>0.8</v>
      </c>
      <c r="J60" s="3">
        <f t="shared" si="3"/>
        <v>0</v>
      </c>
      <c r="K60" s="3">
        <f t="shared" si="3"/>
        <v>0.2</v>
      </c>
      <c r="L60" s="3">
        <f t="shared" si="2"/>
        <v>629.16999999999996</v>
      </c>
      <c r="M60" s="3">
        <v>346.04</v>
      </c>
      <c r="N60" s="25">
        <f t="shared" si="0"/>
        <v>283.12999999999994</v>
      </c>
    </row>
    <row r="61" spans="2:14" x14ac:dyDescent="0.3">
      <c r="B61" s="1" t="s">
        <v>109</v>
      </c>
      <c r="C61" s="1" t="s">
        <v>110</v>
      </c>
      <c r="D61" s="24">
        <v>20</v>
      </c>
      <c r="E61" s="3">
        <v>8.5500000000000007</v>
      </c>
      <c r="F61" s="3">
        <v>3.13</v>
      </c>
      <c r="G61" s="24">
        <v>19</v>
      </c>
      <c r="H61" s="3">
        <v>7.54</v>
      </c>
      <c r="I61" s="3">
        <v>3.47</v>
      </c>
      <c r="J61" s="3">
        <f t="shared" si="3"/>
        <v>1.79</v>
      </c>
      <c r="K61" s="3">
        <f t="shared" si="3"/>
        <v>0.73</v>
      </c>
      <c r="L61" s="3">
        <f t="shared" si="2"/>
        <v>7450.3099999999995</v>
      </c>
      <c r="M61" s="3">
        <v>3836.33</v>
      </c>
      <c r="N61" s="25">
        <f t="shared" si="0"/>
        <v>3613.9799999999996</v>
      </c>
    </row>
    <row r="62" spans="2:14" x14ac:dyDescent="0.3">
      <c r="B62" s="1" t="s">
        <v>111</v>
      </c>
      <c r="C62" s="1" t="s">
        <v>112</v>
      </c>
      <c r="D62" s="24">
        <v>0</v>
      </c>
      <c r="E62" s="3">
        <v>0</v>
      </c>
      <c r="F62" s="3">
        <v>0</v>
      </c>
      <c r="G62" s="24">
        <v>0</v>
      </c>
      <c r="H62" s="3">
        <v>0</v>
      </c>
      <c r="I62" s="3">
        <v>0</v>
      </c>
      <c r="J62" s="3">
        <f t="shared" si="3"/>
        <v>0</v>
      </c>
      <c r="K62" s="3">
        <f t="shared" si="3"/>
        <v>0</v>
      </c>
      <c r="L62" s="3">
        <f t="shared" si="2"/>
        <v>0</v>
      </c>
      <c r="M62" s="3">
        <v>0</v>
      </c>
      <c r="N62" s="25">
        <f t="shared" si="0"/>
        <v>0</v>
      </c>
    </row>
    <row r="63" spans="2:14" x14ac:dyDescent="0.3">
      <c r="B63" s="23" t="s">
        <v>113</v>
      </c>
      <c r="C63" s="1" t="str">
        <f>VLOOKUP(B63,'[1]CCDDD - CEDARS - ESD'!$C$2:$D$333,2,0)</f>
        <v>Harrington</v>
      </c>
      <c r="D63" s="24">
        <v>1</v>
      </c>
      <c r="E63" s="3">
        <v>0.33</v>
      </c>
      <c r="F63" s="3">
        <v>0</v>
      </c>
      <c r="G63" s="24">
        <v>1</v>
      </c>
      <c r="H63" s="3">
        <v>0.33</v>
      </c>
      <c r="I63" s="3">
        <v>0</v>
      </c>
      <c r="J63" s="3">
        <f t="shared" si="3"/>
        <v>7.0000000000000007E-2</v>
      </c>
      <c r="K63" s="3">
        <f t="shared" si="3"/>
        <v>0</v>
      </c>
      <c r="L63" s="3">
        <f t="shared" si="2"/>
        <v>201.55</v>
      </c>
      <c r="M63" s="3">
        <v>0</v>
      </c>
      <c r="N63" s="25">
        <f t="shared" si="0"/>
        <v>201.55</v>
      </c>
    </row>
    <row r="64" spans="2:14" x14ac:dyDescent="0.3">
      <c r="B64" s="1" t="s">
        <v>114</v>
      </c>
      <c r="C64" s="1" t="s">
        <v>115</v>
      </c>
      <c r="D64" s="24">
        <v>1</v>
      </c>
      <c r="E64" s="3">
        <v>0.33</v>
      </c>
      <c r="F64" s="3">
        <v>0</v>
      </c>
      <c r="G64" s="24">
        <v>1</v>
      </c>
      <c r="H64" s="3">
        <v>0.33</v>
      </c>
      <c r="I64" s="3">
        <v>0</v>
      </c>
      <c r="J64" s="3">
        <f t="shared" si="3"/>
        <v>7.0000000000000007E-2</v>
      </c>
      <c r="K64" s="3">
        <f t="shared" si="3"/>
        <v>0</v>
      </c>
      <c r="L64" s="3">
        <f t="shared" si="2"/>
        <v>201.55</v>
      </c>
      <c r="M64" s="3">
        <v>115.17</v>
      </c>
      <c r="N64" s="25">
        <f t="shared" si="0"/>
        <v>86.38000000000001</v>
      </c>
    </row>
    <row r="65" spans="2:14" x14ac:dyDescent="0.3">
      <c r="B65" s="1" t="s">
        <v>116</v>
      </c>
      <c r="C65" s="1" t="s">
        <v>117</v>
      </c>
      <c r="D65" s="24">
        <v>150</v>
      </c>
      <c r="E65" s="3">
        <v>73.81</v>
      </c>
      <c r="F65" s="3">
        <v>5.73</v>
      </c>
      <c r="G65" s="24">
        <v>142</v>
      </c>
      <c r="H65" s="3">
        <v>70.540000000000006</v>
      </c>
      <c r="I65" s="3">
        <v>4.4000000000000004</v>
      </c>
      <c r="J65" s="3">
        <f t="shared" si="3"/>
        <v>16.04</v>
      </c>
      <c r="K65" s="3">
        <f t="shared" si="3"/>
        <v>1.1299999999999999</v>
      </c>
      <c r="L65" s="3">
        <f t="shared" si="2"/>
        <v>49737.79</v>
      </c>
      <c r="M65" s="3">
        <v>25507.920000000002</v>
      </c>
      <c r="N65" s="25">
        <f t="shared" si="0"/>
        <v>24229.87</v>
      </c>
    </row>
    <row r="66" spans="2:14" x14ac:dyDescent="0.3">
      <c r="B66" s="23" t="s">
        <v>118</v>
      </c>
      <c r="C66" s="1" t="str">
        <f>VLOOKUP(B66,'[1]CCDDD - CEDARS - ESD'!$C$2:$D$333,2,0)</f>
        <v>Hockinson</v>
      </c>
      <c r="D66" s="24">
        <v>14</v>
      </c>
      <c r="E66" s="3">
        <v>6</v>
      </c>
      <c r="F66" s="3">
        <v>0</v>
      </c>
      <c r="G66" s="24">
        <v>14</v>
      </c>
      <c r="H66" s="3">
        <v>5.67</v>
      </c>
      <c r="I66" s="3">
        <v>0</v>
      </c>
      <c r="J66" s="3">
        <f t="shared" si="3"/>
        <v>1.3</v>
      </c>
      <c r="K66" s="3">
        <f t="shared" si="3"/>
        <v>0</v>
      </c>
      <c r="L66" s="3">
        <f t="shared" si="2"/>
        <v>3743.01</v>
      </c>
      <c r="M66" s="3">
        <v>0</v>
      </c>
      <c r="N66" s="25">
        <f t="shared" si="0"/>
        <v>3743.01</v>
      </c>
    </row>
    <row r="67" spans="2:14" x14ac:dyDescent="0.3">
      <c r="B67" s="1" t="s">
        <v>119</v>
      </c>
      <c r="C67" s="1" t="s">
        <v>120</v>
      </c>
      <c r="D67" s="24">
        <v>9</v>
      </c>
      <c r="E67" s="3">
        <v>4.34</v>
      </c>
      <c r="F67" s="3">
        <v>0.67</v>
      </c>
      <c r="G67" s="24">
        <v>10</v>
      </c>
      <c r="H67" s="3">
        <v>4.67</v>
      </c>
      <c r="I67" s="3">
        <v>0.67</v>
      </c>
      <c r="J67" s="3">
        <f t="shared" si="3"/>
        <v>1</v>
      </c>
      <c r="K67" s="3">
        <f t="shared" si="3"/>
        <v>0.15</v>
      </c>
      <c r="L67" s="3">
        <f t="shared" si="2"/>
        <v>3351.12</v>
      </c>
      <c r="M67" s="3">
        <v>1602.24</v>
      </c>
      <c r="N67" s="25">
        <f t="shared" si="0"/>
        <v>1748.8799999999999</v>
      </c>
    </row>
    <row r="68" spans="2:14" x14ac:dyDescent="0.3">
      <c r="B68" s="1" t="s">
        <v>121</v>
      </c>
      <c r="C68" s="1" t="s">
        <v>122</v>
      </c>
      <c r="D68" s="24">
        <v>177</v>
      </c>
      <c r="E68" s="3">
        <v>72.760000000000005</v>
      </c>
      <c r="F68" s="3">
        <v>17.34</v>
      </c>
      <c r="G68" s="24">
        <v>182</v>
      </c>
      <c r="H68" s="3">
        <v>68.78</v>
      </c>
      <c r="I68" s="3">
        <v>16.8</v>
      </c>
      <c r="J68" s="3">
        <f t="shared" si="3"/>
        <v>15.73</v>
      </c>
      <c r="K68" s="3">
        <f t="shared" si="3"/>
        <v>3.79</v>
      </c>
      <c r="L68" s="3">
        <f t="shared" si="2"/>
        <v>57213.170000000006</v>
      </c>
      <c r="M68" s="3">
        <v>29335.730000000003</v>
      </c>
      <c r="N68" s="25">
        <f t="shared" si="0"/>
        <v>27877.440000000002</v>
      </c>
    </row>
    <row r="69" spans="2:14" x14ac:dyDescent="0.3">
      <c r="B69" s="23" t="s">
        <v>123</v>
      </c>
      <c r="C69" s="1" t="str">
        <f>VLOOKUP(B69,'[1]CCDDD - CEDARS - ESD'!$C$2:$D$333,2,0)</f>
        <v>Kelso</v>
      </c>
      <c r="D69" s="24">
        <v>33</v>
      </c>
      <c r="E69" s="3">
        <v>10.62</v>
      </c>
      <c r="F69" s="3">
        <v>0.33</v>
      </c>
      <c r="G69" s="24">
        <v>29</v>
      </c>
      <c r="H69" s="3">
        <v>9.2200000000000006</v>
      </c>
      <c r="I69" s="3">
        <v>0.33</v>
      </c>
      <c r="J69" s="3">
        <f t="shared" si="3"/>
        <v>2.2000000000000002</v>
      </c>
      <c r="K69" s="3">
        <f t="shared" si="3"/>
        <v>7.0000000000000007E-2</v>
      </c>
      <c r="L69" s="3">
        <f t="shared" si="2"/>
        <v>6554.53</v>
      </c>
      <c r="M69" s="3">
        <v>0</v>
      </c>
      <c r="N69" s="25">
        <f t="shared" si="0"/>
        <v>6554.53</v>
      </c>
    </row>
    <row r="70" spans="2:14" x14ac:dyDescent="0.3">
      <c r="B70" s="1" t="s">
        <v>124</v>
      </c>
      <c r="C70" s="1" t="s">
        <v>125</v>
      </c>
      <c r="D70" s="24">
        <v>104</v>
      </c>
      <c r="E70" s="3">
        <v>48.43</v>
      </c>
      <c r="F70" s="3">
        <v>3.5</v>
      </c>
      <c r="G70" s="24">
        <v>99</v>
      </c>
      <c r="H70" s="3">
        <v>43.99</v>
      </c>
      <c r="I70" s="3">
        <v>3.84</v>
      </c>
      <c r="J70" s="3">
        <f t="shared" si="3"/>
        <v>10.27</v>
      </c>
      <c r="K70" s="3">
        <f t="shared" si="3"/>
        <v>0.82</v>
      </c>
      <c r="L70" s="3">
        <f t="shared" si="2"/>
        <v>32149.37</v>
      </c>
      <c r="M70" s="3">
        <v>16717.18</v>
      </c>
      <c r="N70" s="25">
        <f t="shared" si="0"/>
        <v>15432.189999999999</v>
      </c>
    </row>
    <row r="71" spans="2:14" x14ac:dyDescent="0.3">
      <c r="B71" s="1" t="s">
        <v>126</v>
      </c>
      <c r="C71" s="1" t="s">
        <v>127</v>
      </c>
      <c r="D71" s="24">
        <v>256</v>
      </c>
      <c r="E71" s="3">
        <v>124.86</v>
      </c>
      <c r="F71" s="3">
        <v>14.52</v>
      </c>
      <c r="G71" s="24">
        <v>244</v>
      </c>
      <c r="H71" s="3">
        <v>113.18</v>
      </c>
      <c r="I71" s="3">
        <v>14.19</v>
      </c>
      <c r="J71" s="3">
        <f t="shared" si="3"/>
        <v>26.45</v>
      </c>
      <c r="K71" s="3">
        <f t="shared" si="3"/>
        <v>3.19</v>
      </c>
      <c r="L71" s="3">
        <f t="shared" si="2"/>
        <v>86191.11</v>
      </c>
      <c r="M71" s="3">
        <v>44999.85</v>
      </c>
      <c r="N71" s="25">
        <f t="shared" si="0"/>
        <v>41191.26</v>
      </c>
    </row>
    <row r="72" spans="2:14" x14ac:dyDescent="0.3">
      <c r="B72" s="23" t="s">
        <v>128</v>
      </c>
      <c r="C72" s="1" t="str">
        <f>VLOOKUP(B72,'[1]CCDDD - CEDARS - ESD'!$C$2:$D$333,2,0)</f>
        <v>Kittitas</v>
      </c>
      <c r="D72" s="24">
        <v>3</v>
      </c>
      <c r="E72" s="3">
        <v>1.6</v>
      </c>
      <c r="F72" s="3">
        <v>0</v>
      </c>
      <c r="G72" s="24">
        <v>0</v>
      </c>
      <c r="H72" s="3">
        <v>0</v>
      </c>
      <c r="I72" s="3">
        <v>0</v>
      </c>
      <c r="J72" s="3">
        <f t="shared" si="3"/>
        <v>0.18</v>
      </c>
      <c r="K72" s="3">
        <f t="shared" si="3"/>
        <v>0</v>
      </c>
      <c r="L72" s="3">
        <f t="shared" si="2"/>
        <v>518.26</v>
      </c>
      <c r="M72" s="3">
        <v>0</v>
      </c>
      <c r="N72" s="25">
        <f t="shared" si="0"/>
        <v>518.26</v>
      </c>
    </row>
    <row r="73" spans="2:14" x14ac:dyDescent="0.3">
      <c r="B73" s="1" t="s">
        <v>129</v>
      </c>
      <c r="C73" s="1" t="s">
        <v>130</v>
      </c>
      <c r="D73" s="24">
        <v>24</v>
      </c>
      <c r="E73" s="3">
        <v>10.06</v>
      </c>
      <c r="F73" s="3">
        <v>0</v>
      </c>
      <c r="G73" s="24">
        <v>24</v>
      </c>
      <c r="H73" s="3">
        <v>9.06</v>
      </c>
      <c r="I73" s="3">
        <v>0</v>
      </c>
      <c r="J73" s="3">
        <f t="shared" si="3"/>
        <v>2.12</v>
      </c>
      <c r="K73" s="3">
        <f t="shared" si="3"/>
        <v>0</v>
      </c>
      <c r="L73" s="3">
        <f t="shared" si="2"/>
        <v>6103.98</v>
      </c>
      <c r="M73" s="3">
        <v>3224.75</v>
      </c>
      <c r="N73" s="25">
        <f t="shared" si="0"/>
        <v>2879.2299999999996</v>
      </c>
    </row>
    <row r="74" spans="2:14" x14ac:dyDescent="0.3">
      <c r="B74" s="1" t="s">
        <v>131</v>
      </c>
      <c r="C74" s="1" t="s">
        <v>132</v>
      </c>
      <c r="D74" s="24">
        <v>3</v>
      </c>
      <c r="E74" s="3">
        <v>1.67</v>
      </c>
      <c r="F74" s="3">
        <v>0</v>
      </c>
      <c r="G74" s="24">
        <v>2</v>
      </c>
      <c r="H74" s="3">
        <v>1.33</v>
      </c>
      <c r="I74" s="3">
        <v>0</v>
      </c>
      <c r="J74" s="3">
        <f t="shared" si="3"/>
        <v>0.33</v>
      </c>
      <c r="K74" s="3">
        <f t="shared" si="3"/>
        <v>0</v>
      </c>
      <c r="L74" s="3">
        <f t="shared" si="2"/>
        <v>950.15</v>
      </c>
      <c r="M74" s="3">
        <v>547.05999999999995</v>
      </c>
      <c r="N74" s="25">
        <f t="shared" si="0"/>
        <v>403.09000000000003</v>
      </c>
    </row>
    <row r="75" spans="2:14" x14ac:dyDescent="0.3">
      <c r="B75" s="1" t="s">
        <v>133</v>
      </c>
      <c r="C75" s="1" t="s">
        <v>134</v>
      </c>
      <c r="D75" s="24">
        <v>40</v>
      </c>
      <c r="E75" s="3">
        <v>17.940000000000001</v>
      </c>
      <c r="F75" s="3">
        <v>2.87</v>
      </c>
      <c r="G75" s="24">
        <v>40</v>
      </c>
      <c r="H75" s="3">
        <v>17.079999999999998</v>
      </c>
      <c r="I75" s="3">
        <v>2.73</v>
      </c>
      <c r="J75" s="3">
        <f t="shared" si="3"/>
        <v>3.89</v>
      </c>
      <c r="K75" s="3">
        <f t="shared" si="3"/>
        <v>0.62</v>
      </c>
      <c r="L75" s="3">
        <f t="shared" si="2"/>
        <v>13150.67</v>
      </c>
      <c r="M75" s="3">
        <v>6736.35</v>
      </c>
      <c r="N75" s="25">
        <f t="shared" si="0"/>
        <v>6414.32</v>
      </c>
    </row>
    <row r="76" spans="2:14" x14ac:dyDescent="0.3">
      <c r="B76" s="1" t="s">
        <v>135</v>
      </c>
      <c r="C76" s="1" t="s">
        <v>136</v>
      </c>
      <c r="D76" s="24">
        <v>0</v>
      </c>
      <c r="E76" s="3">
        <v>0</v>
      </c>
      <c r="F76" s="3">
        <v>0</v>
      </c>
      <c r="G76" s="24">
        <v>0</v>
      </c>
      <c r="H76" s="3">
        <v>0</v>
      </c>
      <c r="I76" s="3">
        <v>0</v>
      </c>
      <c r="J76" s="3">
        <f t="shared" si="3"/>
        <v>0</v>
      </c>
      <c r="K76" s="3">
        <f t="shared" si="3"/>
        <v>0</v>
      </c>
      <c r="L76" s="3">
        <f t="shared" si="2"/>
        <v>0</v>
      </c>
      <c r="M76" s="3">
        <v>0</v>
      </c>
      <c r="N76" s="25">
        <f t="shared" ref="N76:N139" si="4">+L76-M76</f>
        <v>0</v>
      </c>
    </row>
    <row r="77" spans="2:14" x14ac:dyDescent="0.3">
      <c r="B77" s="1" t="s">
        <v>137</v>
      </c>
      <c r="C77" s="1" t="s">
        <v>138</v>
      </c>
      <c r="D77" s="24">
        <v>190</v>
      </c>
      <c r="E77" s="3">
        <v>72.88</v>
      </c>
      <c r="F77" s="3">
        <v>16.309999999999999</v>
      </c>
      <c r="G77" s="24">
        <v>183</v>
      </c>
      <c r="H77" s="3">
        <v>71.61</v>
      </c>
      <c r="I77" s="3">
        <v>16.18</v>
      </c>
      <c r="J77" s="3">
        <f t="shared" ref="J77:K95" si="5">+ROUND(((ROUND(E77+H77,2))/9),2)</f>
        <v>16.05</v>
      </c>
      <c r="K77" s="3">
        <f t="shared" si="5"/>
        <v>3.61</v>
      </c>
      <c r="L77" s="3">
        <f t="shared" ref="L77:L140" si="6">+ROUND((J77*($D$7*0.3)),2)+ROUND((K77*($D$8*0.3)),2)</f>
        <v>57568.28</v>
      </c>
      <c r="M77" s="3">
        <v>29015.81</v>
      </c>
      <c r="N77" s="25">
        <f t="shared" si="4"/>
        <v>28552.469999999998</v>
      </c>
    </row>
    <row r="78" spans="2:14" x14ac:dyDescent="0.3">
      <c r="B78" s="1" t="s">
        <v>139</v>
      </c>
      <c r="C78" s="1" t="s">
        <v>140</v>
      </c>
      <c r="D78" s="24">
        <v>9</v>
      </c>
      <c r="E78" s="3">
        <v>4.33</v>
      </c>
      <c r="F78" s="3">
        <v>0</v>
      </c>
      <c r="G78" s="24">
        <v>8</v>
      </c>
      <c r="H78" s="3">
        <v>3.33</v>
      </c>
      <c r="I78" s="3">
        <v>0</v>
      </c>
      <c r="J78" s="3">
        <f t="shared" si="5"/>
        <v>0.85</v>
      </c>
      <c r="K78" s="3">
        <f t="shared" si="5"/>
        <v>0</v>
      </c>
      <c r="L78" s="3">
        <f t="shared" si="6"/>
        <v>2447.35</v>
      </c>
      <c r="M78" s="3">
        <v>1266.8599999999999</v>
      </c>
      <c r="N78" s="25">
        <f t="shared" si="4"/>
        <v>1180.49</v>
      </c>
    </row>
    <row r="79" spans="2:14" x14ac:dyDescent="0.3">
      <c r="B79" s="23" t="s">
        <v>141</v>
      </c>
      <c r="C79" s="1" t="s">
        <v>142</v>
      </c>
      <c r="D79" s="24">
        <v>3</v>
      </c>
      <c r="E79" s="3">
        <v>0.93</v>
      </c>
      <c r="F79" s="3">
        <v>0.6</v>
      </c>
      <c r="G79" s="24">
        <v>3</v>
      </c>
      <c r="H79" s="3">
        <v>0.93</v>
      </c>
      <c r="I79" s="3">
        <v>0.6</v>
      </c>
      <c r="J79" s="3">
        <f t="shared" si="5"/>
        <v>0.21</v>
      </c>
      <c r="K79" s="3">
        <f t="shared" si="5"/>
        <v>0.13</v>
      </c>
      <c r="L79" s="3">
        <f t="shared" si="6"/>
        <v>1013.5999999999999</v>
      </c>
      <c r="M79" s="3">
        <v>508.13</v>
      </c>
      <c r="N79" s="25">
        <f t="shared" si="4"/>
        <v>505.46999999999991</v>
      </c>
    </row>
    <row r="80" spans="2:14" x14ac:dyDescent="0.3">
      <c r="B80" s="23" t="s">
        <v>143</v>
      </c>
      <c r="C80" s="1" t="str">
        <f>VLOOKUP(B80,'[1]CCDDD - CEDARS - ESD'!$C$2:$D$333,2,0)</f>
        <v>Longview</v>
      </c>
      <c r="D80" s="24">
        <v>46</v>
      </c>
      <c r="E80" s="3">
        <v>15.6</v>
      </c>
      <c r="F80" s="3">
        <v>1.66</v>
      </c>
      <c r="G80" s="24">
        <v>46</v>
      </c>
      <c r="H80" s="3">
        <v>14.93</v>
      </c>
      <c r="I80" s="3">
        <v>1.93</v>
      </c>
      <c r="J80" s="3">
        <f t="shared" si="5"/>
        <v>3.39</v>
      </c>
      <c r="K80" s="3">
        <f t="shared" si="5"/>
        <v>0.4</v>
      </c>
      <c r="L80" s="3">
        <f t="shared" si="6"/>
        <v>11018.960000000001</v>
      </c>
      <c r="M80" s="3">
        <v>0</v>
      </c>
      <c r="N80" s="25">
        <f t="shared" si="4"/>
        <v>11018.960000000001</v>
      </c>
    </row>
    <row r="81" spans="2:14" x14ac:dyDescent="0.3">
      <c r="B81" s="1" t="s">
        <v>144</v>
      </c>
      <c r="C81" s="1" t="s">
        <v>145</v>
      </c>
      <c r="D81" s="24">
        <v>41</v>
      </c>
      <c r="E81" s="3">
        <v>18.68</v>
      </c>
      <c r="F81" s="3">
        <v>2.79</v>
      </c>
      <c r="G81" s="24">
        <v>40</v>
      </c>
      <c r="H81" s="3">
        <v>17.809999999999999</v>
      </c>
      <c r="I81" s="3">
        <v>2.79</v>
      </c>
      <c r="J81" s="3">
        <f t="shared" si="5"/>
        <v>4.05</v>
      </c>
      <c r="K81" s="3">
        <f t="shared" si="5"/>
        <v>0.62</v>
      </c>
      <c r="L81" s="3">
        <f t="shared" si="6"/>
        <v>13611.34</v>
      </c>
      <c r="M81" s="3">
        <v>6964.03</v>
      </c>
      <c r="N81" s="25">
        <f t="shared" si="4"/>
        <v>6647.31</v>
      </c>
    </row>
    <row r="82" spans="2:14" x14ac:dyDescent="0.3">
      <c r="B82" s="23" t="s">
        <v>146</v>
      </c>
      <c r="C82" s="1" t="str">
        <f>VLOOKUP(B82,'[1]CCDDD - CEDARS - ESD'!$C$2:$D$333,2,0)</f>
        <v>Mabton</v>
      </c>
      <c r="D82" s="24">
        <v>0</v>
      </c>
      <c r="E82" s="3">
        <v>0</v>
      </c>
      <c r="F82" s="3">
        <v>0</v>
      </c>
      <c r="G82" s="24">
        <v>0</v>
      </c>
      <c r="H82" s="3">
        <v>0</v>
      </c>
      <c r="I82" s="3">
        <v>0</v>
      </c>
      <c r="J82" s="3">
        <f t="shared" si="5"/>
        <v>0</v>
      </c>
      <c r="K82" s="3">
        <f t="shared" si="5"/>
        <v>0</v>
      </c>
      <c r="L82" s="3">
        <f t="shared" si="6"/>
        <v>0</v>
      </c>
      <c r="M82" s="3">
        <v>0</v>
      </c>
      <c r="N82" s="25">
        <f t="shared" si="4"/>
        <v>0</v>
      </c>
    </row>
    <row r="83" spans="2:14" x14ac:dyDescent="0.3">
      <c r="B83" s="1" t="s">
        <v>147</v>
      </c>
      <c r="C83" s="1" t="s">
        <v>148</v>
      </c>
      <c r="D83" s="24">
        <v>1</v>
      </c>
      <c r="E83" s="3">
        <v>1</v>
      </c>
      <c r="F83" s="3">
        <v>0</v>
      </c>
      <c r="G83" s="24">
        <v>2</v>
      </c>
      <c r="H83" s="3">
        <v>2</v>
      </c>
      <c r="I83" s="3">
        <v>0</v>
      </c>
      <c r="J83" s="3">
        <f t="shared" si="5"/>
        <v>0.33</v>
      </c>
      <c r="K83" s="3">
        <f t="shared" si="5"/>
        <v>0</v>
      </c>
      <c r="L83" s="3">
        <f t="shared" si="6"/>
        <v>950.15</v>
      </c>
      <c r="M83" s="3">
        <v>316.72000000000003</v>
      </c>
      <c r="N83" s="25">
        <f t="shared" si="4"/>
        <v>633.42999999999995</v>
      </c>
    </row>
    <row r="84" spans="2:14" x14ac:dyDescent="0.3">
      <c r="B84" s="1" t="s">
        <v>149</v>
      </c>
      <c r="C84" s="1" t="s">
        <v>150</v>
      </c>
      <c r="D84" s="24">
        <v>27</v>
      </c>
      <c r="E84" s="3">
        <v>11</v>
      </c>
      <c r="F84" s="3">
        <v>1</v>
      </c>
      <c r="G84" s="24">
        <v>29</v>
      </c>
      <c r="H84" s="3">
        <v>11.46</v>
      </c>
      <c r="I84" s="3">
        <v>1</v>
      </c>
      <c r="J84" s="3">
        <f t="shared" si="5"/>
        <v>2.5</v>
      </c>
      <c r="K84" s="3">
        <f t="shared" si="5"/>
        <v>0.22</v>
      </c>
      <c r="L84" s="3">
        <f t="shared" si="6"/>
        <v>7890.1900000000005</v>
      </c>
      <c r="M84" s="3">
        <v>3858.71</v>
      </c>
      <c r="N84" s="25">
        <f t="shared" si="4"/>
        <v>4031.4800000000005</v>
      </c>
    </row>
    <row r="85" spans="2:14" x14ac:dyDescent="0.3">
      <c r="B85" s="1" t="s">
        <v>151</v>
      </c>
      <c r="C85" s="1" t="s">
        <v>152</v>
      </c>
      <c r="D85" s="24">
        <v>45</v>
      </c>
      <c r="E85" s="3">
        <v>16.46</v>
      </c>
      <c r="F85" s="3">
        <v>2.09</v>
      </c>
      <c r="G85" s="24">
        <v>45</v>
      </c>
      <c r="H85" s="3">
        <v>16.190000000000001</v>
      </c>
      <c r="I85" s="3">
        <v>1.92</v>
      </c>
      <c r="J85" s="3">
        <f t="shared" si="5"/>
        <v>3.63</v>
      </c>
      <c r="K85" s="3">
        <f t="shared" si="5"/>
        <v>0.45</v>
      </c>
      <c r="L85" s="3">
        <f t="shared" si="6"/>
        <v>11867.259999999998</v>
      </c>
      <c r="M85" s="3">
        <v>5877.39</v>
      </c>
      <c r="N85" s="25">
        <f t="shared" si="4"/>
        <v>5989.8699999999981</v>
      </c>
    </row>
    <row r="86" spans="2:14" x14ac:dyDescent="0.3">
      <c r="B86" s="23" t="s">
        <v>153</v>
      </c>
      <c r="C86" s="1" t="str">
        <f>VLOOKUP(B86,'[1]CCDDD - CEDARS - ESD'!$C$2:$D$333,2,0)</f>
        <v>Mercer Island</v>
      </c>
      <c r="D86" s="24">
        <v>49</v>
      </c>
      <c r="E86" s="3">
        <v>20.100000000000001</v>
      </c>
      <c r="F86" s="3">
        <v>2.73</v>
      </c>
      <c r="G86" s="24">
        <v>50</v>
      </c>
      <c r="H86" s="3">
        <v>19.75</v>
      </c>
      <c r="I86" s="3">
        <v>2.73</v>
      </c>
      <c r="J86" s="3">
        <f t="shared" si="5"/>
        <v>4.43</v>
      </c>
      <c r="K86" s="3">
        <f t="shared" si="5"/>
        <v>0.61</v>
      </c>
      <c r="L86" s="3">
        <f t="shared" si="6"/>
        <v>14673.99</v>
      </c>
      <c r="M86" s="3">
        <v>0</v>
      </c>
      <c r="N86" s="25">
        <f t="shared" si="4"/>
        <v>14673.99</v>
      </c>
    </row>
    <row r="87" spans="2:14" x14ac:dyDescent="0.3">
      <c r="B87" s="1" t="s">
        <v>154</v>
      </c>
      <c r="C87" s="1" t="s">
        <v>155</v>
      </c>
      <c r="D87" s="24">
        <v>32</v>
      </c>
      <c r="E87" s="3">
        <v>14.63</v>
      </c>
      <c r="F87" s="3">
        <v>0</v>
      </c>
      <c r="G87" s="24">
        <v>31</v>
      </c>
      <c r="H87" s="3">
        <v>14.3</v>
      </c>
      <c r="I87" s="3">
        <v>0</v>
      </c>
      <c r="J87" s="3">
        <f t="shared" si="5"/>
        <v>3.21</v>
      </c>
      <c r="K87" s="3">
        <f t="shared" si="5"/>
        <v>0</v>
      </c>
      <c r="L87" s="3">
        <f t="shared" si="6"/>
        <v>9242.35</v>
      </c>
      <c r="M87" s="3">
        <v>4693.16</v>
      </c>
      <c r="N87" s="25">
        <f t="shared" si="4"/>
        <v>4549.1900000000005</v>
      </c>
    </row>
    <row r="88" spans="2:14" x14ac:dyDescent="0.3">
      <c r="B88" s="1" t="s">
        <v>156</v>
      </c>
      <c r="C88" s="1" t="s">
        <v>157</v>
      </c>
      <c r="D88" s="24">
        <v>43</v>
      </c>
      <c r="E88" s="3">
        <v>18.940000000000001</v>
      </c>
      <c r="F88" s="3">
        <v>3.93</v>
      </c>
      <c r="G88" s="24">
        <v>42</v>
      </c>
      <c r="H88" s="3">
        <v>17.13</v>
      </c>
      <c r="I88" s="3">
        <v>5.4</v>
      </c>
      <c r="J88" s="3">
        <f t="shared" si="5"/>
        <v>4.01</v>
      </c>
      <c r="K88" s="3">
        <f t="shared" si="5"/>
        <v>1.04</v>
      </c>
      <c r="L88" s="3">
        <f t="shared" si="6"/>
        <v>14817.42</v>
      </c>
      <c r="M88" s="3">
        <v>7430.57</v>
      </c>
      <c r="N88" s="25">
        <f t="shared" si="4"/>
        <v>7386.85</v>
      </c>
    </row>
    <row r="89" spans="2:14" x14ac:dyDescent="0.3">
      <c r="B89" s="1" t="s">
        <v>158</v>
      </c>
      <c r="C89" s="1" t="s">
        <v>159</v>
      </c>
      <c r="D89" s="24">
        <v>23</v>
      </c>
      <c r="E89" s="3">
        <v>10.33</v>
      </c>
      <c r="F89" s="3">
        <v>0</v>
      </c>
      <c r="G89" s="24">
        <v>19</v>
      </c>
      <c r="H89" s="3">
        <v>8.33</v>
      </c>
      <c r="I89" s="3">
        <v>0</v>
      </c>
      <c r="J89" s="3">
        <f t="shared" si="5"/>
        <v>2.0699999999999998</v>
      </c>
      <c r="K89" s="3">
        <f t="shared" si="5"/>
        <v>0</v>
      </c>
      <c r="L89" s="3">
        <f t="shared" si="6"/>
        <v>5960.02</v>
      </c>
      <c r="M89" s="3">
        <v>3311.12</v>
      </c>
      <c r="N89" s="25">
        <f t="shared" si="4"/>
        <v>2648.9000000000005</v>
      </c>
    </row>
    <row r="90" spans="2:14" x14ac:dyDescent="0.3">
      <c r="B90" s="1" t="s">
        <v>160</v>
      </c>
      <c r="C90" s="1" t="s">
        <v>161</v>
      </c>
      <c r="D90" s="24">
        <v>10</v>
      </c>
      <c r="E90" s="3">
        <v>4.33</v>
      </c>
      <c r="F90" s="3">
        <v>0.33</v>
      </c>
      <c r="G90" s="24">
        <v>9</v>
      </c>
      <c r="H90" s="3">
        <v>4</v>
      </c>
      <c r="I90" s="3">
        <v>0</v>
      </c>
      <c r="J90" s="3">
        <f t="shared" si="5"/>
        <v>0.93</v>
      </c>
      <c r="K90" s="3">
        <f t="shared" si="5"/>
        <v>0.04</v>
      </c>
      <c r="L90" s="3">
        <f t="shared" si="6"/>
        <v>2803.52</v>
      </c>
      <c r="M90" s="3">
        <v>1507.86</v>
      </c>
      <c r="N90" s="25">
        <f t="shared" si="4"/>
        <v>1295.6600000000001</v>
      </c>
    </row>
    <row r="91" spans="2:14" x14ac:dyDescent="0.3">
      <c r="B91" s="1" t="s">
        <v>162</v>
      </c>
      <c r="C91" s="1" t="s">
        <v>163</v>
      </c>
      <c r="D91" s="24">
        <v>43</v>
      </c>
      <c r="E91" s="3">
        <v>17.536999999999999</v>
      </c>
      <c r="F91" s="3">
        <v>1.0669999999999999</v>
      </c>
      <c r="G91" s="24">
        <v>41</v>
      </c>
      <c r="H91" s="3">
        <v>16.670000000000002</v>
      </c>
      <c r="I91" s="3">
        <v>1.0669999999999999</v>
      </c>
      <c r="J91" s="3">
        <f t="shared" si="5"/>
        <v>3.8</v>
      </c>
      <c r="K91" s="3">
        <f t="shared" si="5"/>
        <v>0.24</v>
      </c>
      <c r="L91" s="3">
        <f t="shared" si="6"/>
        <v>11696.1</v>
      </c>
      <c r="M91" s="3">
        <v>5876.84</v>
      </c>
      <c r="N91" s="25">
        <f t="shared" si="4"/>
        <v>5819.26</v>
      </c>
    </row>
    <row r="92" spans="2:14" x14ac:dyDescent="0.3">
      <c r="B92" s="23" t="s">
        <v>164</v>
      </c>
      <c r="C92" s="1" t="str">
        <f>VLOOKUP(B92,'[1]CCDDD - CEDARS - ESD'!$C$2:$D$333,2,0)</f>
        <v>Mossyrock</v>
      </c>
      <c r="D92" s="24">
        <v>12</v>
      </c>
      <c r="E92" s="3">
        <v>4.93</v>
      </c>
      <c r="F92" s="3">
        <v>0.67</v>
      </c>
      <c r="G92" s="24">
        <v>12</v>
      </c>
      <c r="H92" s="3">
        <v>4.93</v>
      </c>
      <c r="I92" s="3">
        <v>0.33</v>
      </c>
      <c r="J92" s="3">
        <f t="shared" si="5"/>
        <v>1.1000000000000001</v>
      </c>
      <c r="K92" s="3">
        <f t="shared" si="5"/>
        <v>0.11</v>
      </c>
      <c r="L92" s="3">
        <f t="shared" si="6"/>
        <v>3513.2</v>
      </c>
      <c r="M92" s="3">
        <v>0</v>
      </c>
      <c r="N92" s="25">
        <f t="shared" si="4"/>
        <v>3513.2</v>
      </c>
    </row>
    <row r="93" spans="2:14" x14ac:dyDescent="0.3">
      <c r="B93" s="1" t="s">
        <v>165</v>
      </c>
      <c r="C93" s="1" t="s">
        <v>166</v>
      </c>
      <c r="D93" s="24">
        <v>14</v>
      </c>
      <c r="E93" s="3">
        <v>5.32</v>
      </c>
      <c r="F93" s="3">
        <v>0.59</v>
      </c>
      <c r="G93" s="24">
        <v>14</v>
      </c>
      <c r="H93" s="3">
        <v>5.32</v>
      </c>
      <c r="I93" s="3">
        <v>0.59</v>
      </c>
      <c r="J93" s="3">
        <f t="shared" si="5"/>
        <v>1.18</v>
      </c>
      <c r="K93" s="3">
        <f t="shared" si="5"/>
        <v>0.13</v>
      </c>
      <c r="L93" s="3">
        <f t="shared" si="6"/>
        <v>3806.46</v>
      </c>
      <c r="M93" s="3">
        <v>1918.96</v>
      </c>
      <c r="N93" s="25">
        <f t="shared" si="4"/>
        <v>1887.5</v>
      </c>
    </row>
    <row r="94" spans="2:14" x14ac:dyDescent="0.3">
      <c r="B94" s="1" t="s">
        <v>167</v>
      </c>
      <c r="C94" s="1" t="s">
        <v>168</v>
      </c>
      <c r="D94" s="24">
        <v>2</v>
      </c>
      <c r="E94" s="3">
        <v>1.34</v>
      </c>
      <c r="F94" s="3">
        <v>0</v>
      </c>
      <c r="G94" s="24">
        <v>0</v>
      </c>
      <c r="H94" s="3">
        <v>0</v>
      </c>
      <c r="I94" s="3">
        <v>0</v>
      </c>
      <c r="J94" s="3">
        <f t="shared" si="5"/>
        <v>0.15</v>
      </c>
      <c r="K94" s="3">
        <f t="shared" si="5"/>
        <v>0</v>
      </c>
      <c r="L94" s="3">
        <f t="shared" si="6"/>
        <v>431.89</v>
      </c>
      <c r="M94" s="3">
        <v>431.89</v>
      </c>
      <c r="N94" s="25">
        <f t="shared" si="4"/>
        <v>0</v>
      </c>
    </row>
    <row r="95" spans="2:14" x14ac:dyDescent="0.3">
      <c r="B95" s="1" t="s">
        <v>169</v>
      </c>
      <c r="C95" s="1" t="s">
        <v>170</v>
      </c>
      <c r="D95" s="24">
        <v>116</v>
      </c>
      <c r="E95" s="3">
        <v>52.67</v>
      </c>
      <c r="F95" s="3">
        <v>1.99</v>
      </c>
      <c r="G95" s="24">
        <v>111</v>
      </c>
      <c r="H95" s="3">
        <v>47.02</v>
      </c>
      <c r="I95" s="3">
        <v>1.92</v>
      </c>
      <c r="J95" s="3">
        <f t="shared" si="5"/>
        <v>11.08</v>
      </c>
      <c r="K95" s="3">
        <f t="shared" si="5"/>
        <v>0.43</v>
      </c>
      <c r="L95" s="3">
        <f t="shared" si="6"/>
        <v>33254.67</v>
      </c>
      <c r="M95" s="3">
        <v>17535.63</v>
      </c>
      <c r="N95" s="25">
        <f t="shared" si="4"/>
        <v>15719.039999999997</v>
      </c>
    </row>
    <row r="96" spans="2:14" x14ac:dyDescent="0.3">
      <c r="B96" s="1" t="s">
        <v>171</v>
      </c>
      <c r="C96" s="1" t="s">
        <v>172</v>
      </c>
      <c r="D96" s="24">
        <v>19</v>
      </c>
      <c r="E96" s="3">
        <v>6.86</v>
      </c>
      <c r="F96" s="3">
        <v>0.87</v>
      </c>
      <c r="G96" s="24">
        <v>19</v>
      </c>
      <c r="H96" s="3">
        <v>6.53</v>
      </c>
      <c r="I96" s="3">
        <v>0.87</v>
      </c>
      <c r="J96" s="3">
        <f t="shared" ref="J96:K127" si="7">+ROUND(((ROUND(E96+H96,2))/9),2)</f>
        <v>1.49</v>
      </c>
      <c r="K96" s="3">
        <f t="shared" si="7"/>
        <v>0.19</v>
      </c>
      <c r="L96" s="3">
        <f t="shared" si="6"/>
        <v>4887.7700000000004</v>
      </c>
      <c r="M96" s="3">
        <v>2502.7999999999997</v>
      </c>
      <c r="N96" s="25">
        <f t="shared" si="4"/>
        <v>2384.9700000000007</v>
      </c>
    </row>
    <row r="97" spans="2:14" x14ac:dyDescent="0.3">
      <c r="B97" s="1" t="s">
        <v>173</v>
      </c>
      <c r="C97" s="1" t="s">
        <v>174</v>
      </c>
      <c r="D97" s="24">
        <v>3</v>
      </c>
      <c r="E97" s="3">
        <v>1</v>
      </c>
      <c r="F97" s="3">
        <v>0.2</v>
      </c>
      <c r="G97" s="24">
        <v>2</v>
      </c>
      <c r="H97" s="3">
        <v>0.67</v>
      </c>
      <c r="I97" s="3">
        <v>0.2</v>
      </c>
      <c r="J97" s="3">
        <f t="shared" si="7"/>
        <v>0.19</v>
      </c>
      <c r="K97" s="3">
        <f t="shared" si="7"/>
        <v>0.04</v>
      </c>
      <c r="L97" s="3">
        <f t="shared" si="6"/>
        <v>672.89</v>
      </c>
      <c r="M97" s="3">
        <v>379.64000000000004</v>
      </c>
      <c r="N97" s="25">
        <f t="shared" si="4"/>
        <v>293.24999999999994</v>
      </c>
    </row>
    <row r="98" spans="2:14" x14ac:dyDescent="0.3">
      <c r="B98" s="1" t="s">
        <v>175</v>
      </c>
      <c r="C98" s="1" t="s">
        <v>176</v>
      </c>
      <c r="D98" s="24">
        <v>0</v>
      </c>
      <c r="E98" s="3">
        <v>0</v>
      </c>
      <c r="F98" s="3">
        <v>0</v>
      </c>
      <c r="G98" s="24">
        <v>0</v>
      </c>
      <c r="H98" s="3">
        <v>0</v>
      </c>
      <c r="I98" s="3">
        <v>0</v>
      </c>
      <c r="J98" s="3">
        <f t="shared" si="7"/>
        <v>0</v>
      </c>
      <c r="K98" s="3">
        <f t="shared" si="7"/>
        <v>0</v>
      </c>
      <c r="L98" s="3">
        <f t="shared" si="6"/>
        <v>0</v>
      </c>
      <c r="M98" s="3">
        <v>0</v>
      </c>
      <c r="N98" s="25">
        <f t="shared" si="4"/>
        <v>0</v>
      </c>
    </row>
    <row r="99" spans="2:14" x14ac:dyDescent="0.3">
      <c r="B99" s="1" t="s">
        <v>177</v>
      </c>
      <c r="C99" s="1" t="s">
        <v>178</v>
      </c>
      <c r="D99" s="24">
        <v>11</v>
      </c>
      <c r="E99" s="3">
        <v>3.65</v>
      </c>
      <c r="F99" s="3">
        <v>0</v>
      </c>
      <c r="G99" s="24">
        <v>0</v>
      </c>
      <c r="H99" s="3">
        <v>0</v>
      </c>
      <c r="I99" s="3">
        <v>0</v>
      </c>
      <c r="J99" s="3">
        <f t="shared" si="7"/>
        <v>0.41</v>
      </c>
      <c r="K99" s="3">
        <f t="shared" si="7"/>
        <v>0</v>
      </c>
      <c r="L99" s="3">
        <f t="shared" si="6"/>
        <v>1180.49</v>
      </c>
      <c r="M99" s="3">
        <v>1180.49</v>
      </c>
      <c r="N99" s="25">
        <f t="shared" si="4"/>
        <v>0</v>
      </c>
    </row>
    <row r="100" spans="2:14" x14ac:dyDescent="0.3">
      <c r="B100" s="1" t="s">
        <v>179</v>
      </c>
      <c r="C100" s="1" t="s">
        <v>180</v>
      </c>
      <c r="D100" s="24">
        <v>7</v>
      </c>
      <c r="E100" s="3">
        <v>2.3199999999999998</v>
      </c>
      <c r="F100" s="3">
        <v>0.66</v>
      </c>
      <c r="G100" s="24">
        <v>9</v>
      </c>
      <c r="H100" s="3">
        <v>3.78</v>
      </c>
      <c r="I100" s="3">
        <v>1.19</v>
      </c>
      <c r="J100" s="3">
        <f t="shared" si="7"/>
        <v>0.68</v>
      </c>
      <c r="K100" s="3">
        <f t="shared" si="7"/>
        <v>0.21</v>
      </c>
      <c r="L100" s="3">
        <f t="shared" si="6"/>
        <v>2618.5100000000002</v>
      </c>
      <c r="M100" s="3">
        <v>968.81000000000006</v>
      </c>
      <c r="N100" s="25">
        <f t="shared" si="4"/>
        <v>1649.7000000000003</v>
      </c>
    </row>
    <row r="101" spans="2:14" x14ac:dyDescent="0.3">
      <c r="B101" s="1" t="s">
        <v>181</v>
      </c>
      <c r="C101" s="1" t="s">
        <v>182</v>
      </c>
      <c r="D101" s="24">
        <v>5</v>
      </c>
      <c r="E101" s="3">
        <v>1.67</v>
      </c>
      <c r="F101" s="3">
        <v>1.2</v>
      </c>
      <c r="G101" s="24">
        <v>5</v>
      </c>
      <c r="H101" s="3">
        <v>1.67</v>
      </c>
      <c r="I101" s="3">
        <v>1.2</v>
      </c>
      <c r="J101" s="3">
        <f t="shared" si="7"/>
        <v>0.37</v>
      </c>
      <c r="K101" s="3">
        <f t="shared" si="7"/>
        <v>0.27</v>
      </c>
      <c r="L101" s="3">
        <f t="shared" si="6"/>
        <v>1914.6999999999998</v>
      </c>
      <c r="M101" s="3">
        <v>956.02</v>
      </c>
      <c r="N101" s="25">
        <f t="shared" si="4"/>
        <v>958.67999999999984</v>
      </c>
    </row>
    <row r="102" spans="2:14" x14ac:dyDescent="0.3">
      <c r="B102" s="1" t="s">
        <v>183</v>
      </c>
      <c r="C102" s="1" t="s">
        <v>184</v>
      </c>
      <c r="D102" s="24">
        <v>12</v>
      </c>
      <c r="E102" s="3">
        <v>5.74</v>
      </c>
      <c r="F102" s="3">
        <v>0.33</v>
      </c>
      <c r="G102" s="24">
        <v>12</v>
      </c>
      <c r="H102" s="3">
        <v>5.41</v>
      </c>
      <c r="I102" s="3">
        <v>0.33</v>
      </c>
      <c r="J102" s="3">
        <f t="shared" si="7"/>
        <v>1.24</v>
      </c>
      <c r="K102" s="3">
        <f t="shared" si="7"/>
        <v>7.0000000000000007E-2</v>
      </c>
      <c r="L102" s="3">
        <f t="shared" si="6"/>
        <v>3790.4700000000003</v>
      </c>
      <c r="M102" s="3">
        <v>1968.54</v>
      </c>
      <c r="N102" s="25">
        <f t="shared" si="4"/>
        <v>1821.9300000000003</v>
      </c>
    </row>
    <row r="103" spans="2:14" x14ac:dyDescent="0.3">
      <c r="B103" s="1" t="s">
        <v>185</v>
      </c>
      <c r="C103" s="1" t="s">
        <v>186</v>
      </c>
      <c r="D103" s="24">
        <v>60</v>
      </c>
      <c r="E103" s="3">
        <v>27.59</v>
      </c>
      <c r="F103" s="3">
        <v>1.1299999999999999</v>
      </c>
      <c r="G103" s="24">
        <v>58</v>
      </c>
      <c r="H103" s="3">
        <v>25.11</v>
      </c>
      <c r="I103" s="3">
        <v>1.1299999999999999</v>
      </c>
      <c r="J103" s="3">
        <f t="shared" si="7"/>
        <v>5.86</v>
      </c>
      <c r="K103" s="3">
        <f t="shared" si="7"/>
        <v>0.25</v>
      </c>
      <c r="L103" s="3">
        <f t="shared" si="6"/>
        <v>17658.79</v>
      </c>
      <c r="M103" s="3">
        <v>9248.2199999999993</v>
      </c>
      <c r="N103" s="25">
        <f t="shared" si="4"/>
        <v>8410.5700000000015</v>
      </c>
    </row>
    <row r="104" spans="2:14" x14ac:dyDescent="0.3">
      <c r="B104" s="1" t="s">
        <v>187</v>
      </c>
      <c r="C104" s="1" t="s">
        <v>188</v>
      </c>
      <c r="D104" s="24">
        <v>19</v>
      </c>
      <c r="E104" s="3">
        <v>9.1999999999999993</v>
      </c>
      <c r="F104" s="3">
        <v>0.33</v>
      </c>
      <c r="G104" s="24">
        <v>18</v>
      </c>
      <c r="H104" s="3">
        <v>8.86</v>
      </c>
      <c r="I104" s="3">
        <v>0</v>
      </c>
      <c r="J104" s="3">
        <f t="shared" si="7"/>
        <v>2.0099999999999998</v>
      </c>
      <c r="K104" s="3">
        <f t="shared" si="7"/>
        <v>0.04</v>
      </c>
      <c r="L104" s="3">
        <f t="shared" si="6"/>
        <v>5913.1</v>
      </c>
      <c r="M104" s="3">
        <v>3062.65</v>
      </c>
      <c r="N104" s="25">
        <f t="shared" si="4"/>
        <v>2850.4500000000003</v>
      </c>
    </row>
    <row r="105" spans="2:14" x14ac:dyDescent="0.3">
      <c r="B105" s="1" t="s">
        <v>189</v>
      </c>
      <c r="C105" s="1" t="s">
        <v>190</v>
      </c>
      <c r="D105" s="24">
        <v>1</v>
      </c>
      <c r="E105" s="3">
        <v>0.33</v>
      </c>
      <c r="F105" s="3">
        <v>0</v>
      </c>
      <c r="G105" s="24">
        <v>0</v>
      </c>
      <c r="H105" s="3">
        <v>0</v>
      </c>
      <c r="I105" s="3">
        <v>0</v>
      </c>
      <c r="J105" s="3">
        <f t="shared" si="7"/>
        <v>0.04</v>
      </c>
      <c r="K105" s="3">
        <f t="shared" si="7"/>
        <v>0</v>
      </c>
      <c r="L105" s="3">
        <f t="shared" si="6"/>
        <v>115.17</v>
      </c>
      <c r="M105" s="3">
        <v>115.17</v>
      </c>
      <c r="N105" s="25">
        <f t="shared" si="4"/>
        <v>0</v>
      </c>
    </row>
    <row r="106" spans="2:14" x14ac:dyDescent="0.3">
      <c r="B106" s="1" t="s">
        <v>191</v>
      </c>
      <c r="C106" s="1" t="s">
        <v>192</v>
      </c>
      <c r="D106" s="24">
        <v>90</v>
      </c>
      <c r="E106" s="3">
        <v>36.19</v>
      </c>
      <c r="F106" s="3">
        <v>4.4000000000000004</v>
      </c>
      <c r="G106" s="24">
        <v>89</v>
      </c>
      <c r="H106" s="3">
        <v>34.659999999999997</v>
      </c>
      <c r="I106" s="3">
        <v>4.53</v>
      </c>
      <c r="J106" s="3">
        <f t="shared" si="7"/>
        <v>7.87</v>
      </c>
      <c r="K106" s="3">
        <f t="shared" si="7"/>
        <v>0.99</v>
      </c>
      <c r="L106" s="3">
        <f t="shared" si="6"/>
        <v>25773.989999999998</v>
      </c>
      <c r="M106" s="3">
        <v>13000.84</v>
      </c>
      <c r="N106" s="25">
        <f t="shared" si="4"/>
        <v>12773.149999999998</v>
      </c>
    </row>
    <row r="107" spans="2:14" x14ac:dyDescent="0.3">
      <c r="B107" s="1" t="s">
        <v>193</v>
      </c>
      <c r="C107" s="1" t="s">
        <v>194</v>
      </c>
      <c r="D107" s="24">
        <v>109</v>
      </c>
      <c r="E107" s="3">
        <v>46.73</v>
      </c>
      <c r="F107" s="3">
        <v>3.25</v>
      </c>
      <c r="G107" s="24">
        <v>106</v>
      </c>
      <c r="H107" s="3">
        <v>44.91</v>
      </c>
      <c r="I107" s="3">
        <v>3.45</v>
      </c>
      <c r="J107" s="3">
        <f t="shared" si="7"/>
        <v>10.18</v>
      </c>
      <c r="K107" s="3">
        <f t="shared" si="7"/>
        <v>0.74</v>
      </c>
      <c r="L107" s="3">
        <f t="shared" si="6"/>
        <v>31638.57</v>
      </c>
      <c r="M107" s="3">
        <v>15989.380000000001</v>
      </c>
      <c r="N107" s="25">
        <f t="shared" si="4"/>
        <v>15649.189999999999</v>
      </c>
    </row>
    <row r="108" spans="2:14" x14ac:dyDescent="0.3">
      <c r="B108" s="1" t="s">
        <v>195</v>
      </c>
      <c r="C108" s="1" t="s">
        <v>196</v>
      </c>
      <c r="D108" s="24">
        <v>25</v>
      </c>
      <c r="E108" s="3">
        <v>12.48</v>
      </c>
      <c r="F108" s="3">
        <v>0.66</v>
      </c>
      <c r="G108" s="24">
        <v>25</v>
      </c>
      <c r="H108" s="3">
        <v>12.55</v>
      </c>
      <c r="I108" s="3">
        <v>0.66</v>
      </c>
      <c r="J108" s="3">
        <f t="shared" si="7"/>
        <v>2.78</v>
      </c>
      <c r="K108" s="3">
        <f t="shared" si="7"/>
        <v>0.15</v>
      </c>
      <c r="L108" s="3">
        <f t="shared" si="6"/>
        <v>8476.16</v>
      </c>
      <c r="M108" s="3">
        <v>3675.3</v>
      </c>
      <c r="N108" s="25">
        <f t="shared" si="4"/>
        <v>4800.8599999999997</v>
      </c>
    </row>
    <row r="109" spans="2:14" x14ac:dyDescent="0.3">
      <c r="B109" s="1" t="s">
        <v>197</v>
      </c>
      <c r="C109" s="1" t="s">
        <v>198</v>
      </c>
      <c r="D109" s="24">
        <v>9</v>
      </c>
      <c r="E109" s="3">
        <v>4</v>
      </c>
      <c r="F109" s="3">
        <v>0</v>
      </c>
      <c r="G109" s="24">
        <v>9</v>
      </c>
      <c r="H109" s="3">
        <v>4</v>
      </c>
      <c r="I109" s="3">
        <v>0</v>
      </c>
      <c r="J109" s="3">
        <f t="shared" si="7"/>
        <v>0.89</v>
      </c>
      <c r="K109" s="3">
        <f t="shared" si="7"/>
        <v>0</v>
      </c>
      <c r="L109" s="3">
        <f t="shared" si="6"/>
        <v>2562.52</v>
      </c>
      <c r="M109" s="3">
        <v>1266.8599999999999</v>
      </c>
      <c r="N109" s="25">
        <f t="shared" si="4"/>
        <v>1295.6600000000001</v>
      </c>
    </row>
    <row r="110" spans="2:14" x14ac:dyDescent="0.3">
      <c r="B110" s="1" t="s">
        <v>199</v>
      </c>
      <c r="C110" s="1" t="s">
        <v>200</v>
      </c>
      <c r="D110" s="24">
        <v>1</v>
      </c>
      <c r="E110" s="3">
        <v>0.33</v>
      </c>
      <c r="F110" s="3">
        <v>0</v>
      </c>
      <c r="G110" s="24">
        <v>1</v>
      </c>
      <c r="H110" s="3">
        <v>0.33</v>
      </c>
      <c r="I110" s="3">
        <v>0</v>
      </c>
      <c r="J110" s="3">
        <f t="shared" si="7"/>
        <v>7.0000000000000007E-2</v>
      </c>
      <c r="K110" s="3">
        <f t="shared" si="7"/>
        <v>0</v>
      </c>
      <c r="L110" s="3">
        <f t="shared" si="6"/>
        <v>201.55</v>
      </c>
      <c r="M110" s="3">
        <v>115.17</v>
      </c>
      <c r="N110" s="25">
        <f t="shared" si="4"/>
        <v>86.38000000000001</v>
      </c>
    </row>
    <row r="111" spans="2:14" x14ac:dyDescent="0.3">
      <c r="B111" s="1" t="s">
        <v>201</v>
      </c>
      <c r="C111" s="1" t="s">
        <v>202</v>
      </c>
      <c r="D111" s="24">
        <v>120</v>
      </c>
      <c r="E111" s="3">
        <v>48.68</v>
      </c>
      <c r="F111" s="3">
        <v>5.99</v>
      </c>
      <c r="G111" s="24">
        <v>122</v>
      </c>
      <c r="H111" s="3">
        <v>47.87</v>
      </c>
      <c r="I111" s="3">
        <v>5.92</v>
      </c>
      <c r="J111" s="3">
        <f t="shared" si="7"/>
        <v>10.73</v>
      </c>
      <c r="K111" s="3">
        <f t="shared" si="7"/>
        <v>1.32</v>
      </c>
      <c r="L111" s="3">
        <f t="shared" si="6"/>
        <v>35046.740000000005</v>
      </c>
      <c r="M111" s="3">
        <v>17626.810000000001</v>
      </c>
      <c r="N111" s="25">
        <f t="shared" si="4"/>
        <v>17419.930000000004</v>
      </c>
    </row>
    <row r="112" spans="2:14" x14ac:dyDescent="0.3">
      <c r="B112" s="23" t="s">
        <v>203</v>
      </c>
      <c r="C112" s="1" t="str">
        <f>VLOOKUP(B112,'[1]CCDDD - CEDARS - ESD'!$C$2:$D$333,2,0)</f>
        <v>Omak</v>
      </c>
      <c r="D112" s="24">
        <v>72</v>
      </c>
      <c r="E112" s="3">
        <v>27.52</v>
      </c>
      <c r="F112" s="3">
        <v>6.57</v>
      </c>
      <c r="G112" s="24">
        <v>72</v>
      </c>
      <c r="H112" s="3">
        <v>27.43</v>
      </c>
      <c r="I112" s="3">
        <v>6.38</v>
      </c>
      <c r="J112" s="3">
        <f t="shared" si="7"/>
        <v>6.11</v>
      </c>
      <c r="K112" s="3">
        <f t="shared" si="7"/>
        <v>1.44</v>
      </c>
      <c r="L112" s="3">
        <f t="shared" si="6"/>
        <v>22122.16</v>
      </c>
      <c r="M112" s="3">
        <v>0</v>
      </c>
      <c r="N112" s="25">
        <f t="shared" si="4"/>
        <v>22122.16</v>
      </c>
    </row>
    <row r="113" spans="2:14" x14ac:dyDescent="0.3">
      <c r="B113" s="1" t="s">
        <v>204</v>
      </c>
      <c r="C113" s="1" t="s">
        <v>205</v>
      </c>
      <c r="D113" s="24">
        <v>16</v>
      </c>
      <c r="E113" s="3">
        <v>6.33</v>
      </c>
      <c r="F113" s="3">
        <v>1</v>
      </c>
      <c r="G113" s="24">
        <v>16</v>
      </c>
      <c r="H113" s="3">
        <v>6.33</v>
      </c>
      <c r="I113" s="3">
        <v>1</v>
      </c>
      <c r="J113" s="3">
        <f t="shared" si="7"/>
        <v>1.41</v>
      </c>
      <c r="K113" s="3">
        <f t="shared" si="7"/>
        <v>0.22</v>
      </c>
      <c r="L113" s="3">
        <f t="shared" si="6"/>
        <v>4751.82</v>
      </c>
      <c r="M113" s="3">
        <v>2361.5100000000002</v>
      </c>
      <c r="N113" s="25">
        <f t="shared" si="4"/>
        <v>2390.3099999999995</v>
      </c>
    </row>
    <row r="114" spans="2:14" x14ac:dyDescent="0.3">
      <c r="B114" s="1" t="s">
        <v>206</v>
      </c>
      <c r="C114" s="1" t="s">
        <v>207</v>
      </c>
      <c r="D114" s="24">
        <v>2</v>
      </c>
      <c r="E114" s="3">
        <v>1.34</v>
      </c>
      <c r="F114" s="3">
        <v>0</v>
      </c>
      <c r="G114" s="24">
        <v>2</v>
      </c>
      <c r="H114" s="3">
        <v>1.34</v>
      </c>
      <c r="I114" s="3">
        <v>0</v>
      </c>
      <c r="J114" s="3">
        <f t="shared" si="7"/>
        <v>0.3</v>
      </c>
      <c r="K114" s="3">
        <f t="shared" si="7"/>
        <v>0</v>
      </c>
      <c r="L114" s="3">
        <f t="shared" si="6"/>
        <v>863.77</v>
      </c>
      <c r="M114" s="3">
        <v>431.89</v>
      </c>
      <c r="N114" s="25">
        <f t="shared" si="4"/>
        <v>431.88</v>
      </c>
    </row>
    <row r="115" spans="2:14" x14ac:dyDescent="0.3">
      <c r="B115" s="1" t="s">
        <v>208</v>
      </c>
      <c r="C115" s="1" t="s">
        <v>209</v>
      </c>
      <c r="D115" s="24">
        <v>29</v>
      </c>
      <c r="E115" s="3">
        <v>13.33</v>
      </c>
      <c r="F115" s="3">
        <v>0</v>
      </c>
      <c r="G115" s="24">
        <v>29</v>
      </c>
      <c r="H115" s="3">
        <v>13.12</v>
      </c>
      <c r="I115" s="3">
        <v>2.31</v>
      </c>
      <c r="J115" s="3">
        <f t="shared" si="7"/>
        <v>2.94</v>
      </c>
      <c r="K115" s="3">
        <f t="shared" si="7"/>
        <v>0.26</v>
      </c>
      <c r="L115" s="3">
        <f t="shared" si="6"/>
        <v>9282.8799999999992</v>
      </c>
      <c r="M115" s="3">
        <v>4261.2700000000004</v>
      </c>
      <c r="N115" s="25">
        <f t="shared" si="4"/>
        <v>5021.6099999999988</v>
      </c>
    </row>
    <row r="116" spans="2:14" x14ac:dyDescent="0.3">
      <c r="B116" s="23" t="s">
        <v>210</v>
      </c>
      <c r="C116" s="1" t="str">
        <f>VLOOKUP(B116,'[1]CCDDD - CEDARS - ESD'!$C$2:$D$333,2,0)</f>
        <v>Pasco</v>
      </c>
      <c r="D116" s="24">
        <v>166</v>
      </c>
      <c r="E116" s="3">
        <v>72.08</v>
      </c>
      <c r="F116" s="3">
        <v>10.25</v>
      </c>
      <c r="G116" s="24">
        <v>159</v>
      </c>
      <c r="H116" s="3">
        <v>68.33</v>
      </c>
      <c r="I116" s="3">
        <v>10.25</v>
      </c>
      <c r="J116" s="3">
        <f t="shared" si="7"/>
        <v>15.6</v>
      </c>
      <c r="K116" s="3">
        <f t="shared" si="7"/>
        <v>2.2799999999999998</v>
      </c>
      <c r="L116" s="3">
        <f t="shared" si="6"/>
        <v>52088.639999999999</v>
      </c>
      <c r="M116" s="3">
        <v>0</v>
      </c>
      <c r="N116" s="25">
        <f t="shared" si="4"/>
        <v>52088.639999999999</v>
      </c>
    </row>
    <row r="117" spans="2:14" x14ac:dyDescent="0.3">
      <c r="B117" s="1" t="s">
        <v>211</v>
      </c>
      <c r="C117" s="1" t="s">
        <v>212</v>
      </c>
      <c r="D117" s="24">
        <v>3</v>
      </c>
      <c r="E117" s="3">
        <v>2</v>
      </c>
      <c r="F117" s="3">
        <v>0</v>
      </c>
      <c r="G117" s="24">
        <v>3</v>
      </c>
      <c r="H117" s="3">
        <v>1.67</v>
      </c>
      <c r="I117" s="3">
        <v>0</v>
      </c>
      <c r="J117" s="3">
        <f t="shared" si="7"/>
        <v>0.41</v>
      </c>
      <c r="K117" s="3">
        <f t="shared" si="7"/>
        <v>0</v>
      </c>
      <c r="L117" s="3">
        <f t="shared" si="6"/>
        <v>1180.49</v>
      </c>
      <c r="M117" s="3">
        <v>633.42999999999995</v>
      </c>
      <c r="N117" s="25">
        <f t="shared" si="4"/>
        <v>547.06000000000006</v>
      </c>
    </row>
    <row r="118" spans="2:14" x14ac:dyDescent="0.3">
      <c r="B118" s="1" t="s">
        <v>213</v>
      </c>
      <c r="C118" s="1" t="s">
        <v>214</v>
      </c>
      <c r="D118" s="24">
        <v>34</v>
      </c>
      <c r="E118" s="3">
        <v>14</v>
      </c>
      <c r="F118" s="3">
        <v>1.66</v>
      </c>
      <c r="G118" s="24">
        <v>33</v>
      </c>
      <c r="H118" s="3">
        <v>13.67</v>
      </c>
      <c r="I118" s="3">
        <v>1.66</v>
      </c>
      <c r="J118" s="3">
        <f t="shared" si="7"/>
        <v>3.07</v>
      </c>
      <c r="K118" s="3">
        <f t="shared" si="7"/>
        <v>0.37</v>
      </c>
      <c r="L118" s="3">
        <f t="shared" si="6"/>
        <v>10003.220000000001</v>
      </c>
      <c r="M118" s="3">
        <v>5057.8599999999997</v>
      </c>
      <c r="N118" s="25">
        <f t="shared" si="4"/>
        <v>4945.3600000000015</v>
      </c>
    </row>
    <row r="119" spans="2:14" x14ac:dyDescent="0.3">
      <c r="B119" s="1" t="s">
        <v>215</v>
      </c>
      <c r="C119" s="1" t="s">
        <v>216</v>
      </c>
      <c r="D119" s="24">
        <v>27</v>
      </c>
      <c r="E119" s="3">
        <v>11.17</v>
      </c>
      <c r="F119" s="3">
        <v>1.85</v>
      </c>
      <c r="G119" s="24">
        <v>25</v>
      </c>
      <c r="H119" s="3">
        <v>10.31</v>
      </c>
      <c r="I119" s="3">
        <v>1.65</v>
      </c>
      <c r="J119" s="3">
        <f t="shared" si="7"/>
        <v>2.39</v>
      </c>
      <c r="K119" s="3">
        <f t="shared" si="7"/>
        <v>0.39</v>
      </c>
      <c r="L119" s="3">
        <f t="shared" si="6"/>
        <v>8108.26</v>
      </c>
      <c r="M119" s="3">
        <v>4230.8900000000003</v>
      </c>
      <c r="N119" s="25">
        <f t="shared" si="4"/>
        <v>3877.37</v>
      </c>
    </row>
    <row r="120" spans="2:14" x14ac:dyDescent="0.3">
      <c r="B120" s="1" t="s">
        <v>217</v>
      </c>
      <c r="C120" s="1" t="s">
        <v>218</v>
      </c>
      <c r="D120" s="24">
        <v>120</v>
      </c>
      <c r="E120" s="3">
        <v>56.13</v>
      </c>
      <c r="F120" s="3">
        <v>6.72</v>
      </c>
      <c r="G120" s="24">
        <v>39</v>
      </c>
      <c r="H120" s="3">
        <v>17.54</v>
      </c>
      <c r="I120" s="3">
        <v>2.13</v>
      </c>
      <c r="J120" s="3">
        <f t="shared" si="7"/>
        <v>8.19</v>
      </c>
      <c r="K120" s="3">
        <f t="shared" si="7"/>
        <v>0.98</v>
      </c>
      <c r="L120" s="3">
        <f t="shared" si="6"/>
        <v>26663.89</v>
      </c>
      <c r="M120" s="3">
        <v>13092.54</v>
      </c>
      <c r="N120" s="25">
        <f t="shared" si="4"/>
        <v>13571.349999999999</v>
      </c>
    </row>
    <row r="121" spans="2:14" x14ac:dyDescent="0.3">
      <c r="B121" s="23" t="s">
        <v>219</v>
      </c>
      <c r="C121" s="1" t="s">
        <v>220</v>
      </c>
      <c r="D121" s="24">
        <v>32</v>
      </c>
      <c r="E121" s="3">
        <v>12.41</v>
      </c>
      <c r="F121" s="3">
        <v>2.0699999999999998</v>
      </c>
      <c r="G121" s="24">
        <v>30</v>
      </c>
      <c r="H121" s="3">
        <v>10.46</v>
      </c>
      <c r="I121" s="3">
        <v>2.0699999999999998</v>
      </c>
      <c r="J121" s="3">
        <f t="shared" si="7"/>
        <v>2.54</v>
      </c>
      <c r="K121" s="3">
        <f t="shared" si="7"/>
        <v>0.46</v>
      </c>
      <c r="L121" s="3">
        <f t="shared" si="6"/>
        <v>8760.35</v>
      </c>
      <c r="M121" s="3">
        <v>4696.8999999999996</v>
      </c>
      <c r="N121" s="25">
        <f t="shared" si="4"/>
        <v>4063.4500000000007</v>
      </c>
    </row>
    <row r="122" spans="2:14" x14ac:dyDescent="0.3">
      <c r="B122" s="1" t="s">
        <v>221</v>
      </c>
      <c r="C122" s="1" t="s">
        <v>222</v>
      </c>
      <c r="D122" s="24">
        <v>11</v>
      </c>
      <c r="E122" s="3">
        <v>4.3</v>
      </c>
      <c r="F122" s="3">
        <v>0.13</v>
      </c>
      <c r="G122" s="24">
        <v>10</v>
      </c>
      <c r="H122" s="3">
        <v>4</v>
      </c>
      <c r="I122" s="3">
        <v>0.13</v>
      </c>
      <c r="J122" s="3">
        <f t="shared" si="7"/>
        <v>0.92</v>
      </c>
      <c r="K122" s="3">
        <f t="shared" si="7"/>
        <v>0.03</v>
      </c>
      <c r="L122" s="3">
        <f t="shared" si="6"/>
        <v>2743.28</v>
      </c>
      <c r="M122" s="3">
        <v>1413.49</v>
      </c>
      <c r="N122" s="25">
        <f t="shared" si="4"/>
        <v>1329.7900000000002</v>
      </c>
    </row>
    <row r="123" spans="2:14" x14ac:dyDescent="0.3">
      <c r="B123" s="1" t="s">
        <v>223</v>
      </c>
      <c r="C123" s="1" t="s">
        <v>224</v>
      </c>
      <c r="D123" s="24">
        <v>0</v>
      </c>
      <c r="E123" s="3">
        <v>0</v>
      </c>
      <c r="F123" s="3">
        <v>0</v>
      </c>
      <c r="G123" s="24">
        <v>1</v>
      </c>
      <c r="H123" s="3">
        <v>0.2</v>
      </c>
      <c r="I123" s="3">
        <v>0</v>
      </c>
      <c r="J123" s="3">
        <f t="shared" si="7"/>
        <v>0.02</v>
      </c>
      <c r="K123" s="3">
        <f t="shared" si="7"/>
        <v>0</v>
      </c>
      <c r="L123" s="3">
        <f t="shared" si="6"/>
        <v>57.58</v>
      </c>
      <c r="M123" s="3">
        <v>0</v>
      </c>
      <c r="N123" s="25">
        <f t="shared" si="4"/>
        <v>57.58</v>
      </c>
    </row>
    <row r="124" spans="2:14" x14ac:dyDescent="0.3">
      <c r="B124" s="1" t="s">
        <v>225</v>
      </c>
      <c r="C124" s="1" t="s">
        <v>226</v>
      </c>
      <c r="D124" s="24">
        <v>3</v>
      </c>
      <c r="E124" s="3">
        <v>1.1299999999999999</v>
      </c>
      <c r="F124" s="3">
        <v>0</v>
      </c>
      <c r="G124" s="24">
        <v>2</v>
      </c>
      <c r="H124" s="3">
        <v>0.8</v>
      </c>
      <c r="I124" s="3">
        <v>0</v>
      </c>
      <c r="J124" s="3">
        <f t="shared" si="7"/>
        <v>0.21</v>
      </c>
      <c r="K124" s="3">
        <f t="shared" si="7"/>
        <v>0</v>
      </c>
      <c r="L124" s="3">
        <f t="shared" si="6"/>
        <v>604.64</v>
      </c>
      <c r="M124" s="3">
        <v>374.3</v>
      </c>
      <c r="N124" s="25">
        <f t="shared" si="4"/>
        <v>230.33999999999997</v>
      </c>
    </row>
    <row r="125" spans="2:14" x14ac:dyDescent="0.3">
      <c r="B125" s="1" t="s">
        <v>227</v>
      </c>
      <c r="C125" s="1" t="s">
        <v>228</v>
      </c>
      <c r="D125" s="24">
        <v>118</v>
      </c>
      <c r="E125" s="3">
        <v>51.03</v>
      </c>
      <c r="F125" s="3">
        <v>6.8</v>
      </c>
      <c r="G125" s="24">
        <v>111</v>
      </c>
      <c r="H125" s="3">
        <v>47.34</v>
      </c>
      <c r="I125" s="3">
        <v>6.27</v>
      </c>
      <c r="J125" s="3">
        <f t="shared" si="7"/>
        <v>10.93</v>
      </c>
      <c r="K125" s="3">
        <f t="shared" si="7"/>
        <v>1.45</v>
      </c>
      <c r="L125" s="3">
        <f t="shared" si="6"/>
        <v>36031.550000000003</v>
      </c>
      <c r="M125" s="3">
        <v>18831.29</v>
      </c>
      <c r="N125" s="25">
        <f t="shared" si="4"/>
        <v>17200.260000000002</v>
      </c>
    </row>
    <row r="126" spans="2:14" x14ac:dyDescent="0.3">
      <c r="B126" s="1" t="s">
        <v>229</v>
      </c>
      <c r="C126" s="1" t="s">
        <v>230</v>
      </c>
      <c r="D126" s="24">
        <v>0</v>
      </c>
      <c r="E126" s="3">
        <v>0</v>
      </c>
      <c r="F126" s="3">
        <v>0</v>
      </c>
      <c r="G126" s="24">
        <v>0</v>
      </c>
      <c r="H126" s="3">
        <v>0</v>
      </c>
      <c r="I126" s="3">
        <v>0</v>
      </c>
      <c r="J126" s="3">
        <f t="shared" si="7"/>
        <v>0</v>
      </c>
      <c r="K126" s="3">
        <f t="shared" si="7"/>
        <v>0</v>
      </c>
      <c r="L126" s="3">
        <f t="shared" si="6"/>
        <v>0</v>
      </c>
      <c r="M126" s="3">
        <v>0</v>
      </c>
      <c r="N126" s="25">
        <f t="shared" si="4"/>
        <v>0</v>
      </c>
    </row>
    <row r="127" spans="2:14" x14ac:dyDescent="0.3">
      <c r="B127" s="1" t="s">
        <v>231</v>
      </c>
      <c r="C127" s="1" t="s">
        <v>232</v>
      </c>
      <c r="D127" s="24">
        <v>73</v>
      </c>
      <c r="E127" s="3">
        <v>34.340000000000003</v>
      </c>
      <c r="F127" s="3">
        <v>3.17</v>
      </c>
      <c r="G127" s="24">
        <v>69</v>
      </c>
      <c r="H127" s="3">
        <v>31.31</v>
      </c>
      <c r="I127" s="3">
        <v>3.17</v>
      </c>
      <c r="J127" s="3">
        <f t="shared" si="7"/>
        <v>7.29</v>
      </c>
      <c r="K127" s="3">
        <f t="shared" si="7"/>
        <v>0.7</v>
      </c>
      <c r="L127" s="3">
        <f t="shared" si="6"/>
        <v>23191.74</v>
      </c>
      <c r="M127" s="3">
        <v>12099.74</v>
      </c>
      <c r="N127" s="25">
        <f t="shared" si="4"/>
        <v>11092.000000000002</v>
      </c>
    </row>
    <row r="128" spans="2:14" x14ac:dyDescent="0.3">
      <c r="B128" s="1" t="s">
        <v>233</v>
      </c>
      <c r="C128" s="1" t="s">
        <v>234</v>
      </c>
      <c r="D128" s="24">
        <v>26</v>
      </c>
      <c r="E128" s="3">
        <v>11.26</v>
      </c>
      <c r="F128" s="3">
        <v>0.2</v>
      </c>
      <c r="G128" s="24">
        <v>26</v>
      </c>
      <c r="H128" s="3">
        <v>10.93</v>
      </c>
      <c r="I128" s="3">
        <v>0.2</v>
      </c>
      <c r="J128" s="3">
        <f t="shared" ref="J128:K160" si="8">+ROUND(((ROUND(E128+H128,2))/9),2)</f>
        <v>2.4700000000000002</v>
      </c>
      <c r="K128" s="3">
        <f t="shared" si="8"/>
        <v>0.04</v>
      </c>
      <c r="L128" s="3">
        <f t="shared" si="6"/>
        <v>7237.55</v>
      </c>
      <c r="M128" s="3">
        <v>3661.9700000000003</v>
      </c>
      <c r="N128" s="25">
        <f t="shared" si="4"/>
        <v>3575.58</v>
      </c>
    </row>
    <row r="129" spans="2:14" x14ac:dyDescent="0.3">
      <c r="B129" s="1" t="s">
        <v>235</v>
      </c>
      <c r="C129" s="1" t="s">
        <v>236</v>
      </c>
      <c r="D129" s="24">
        <v>2</v>
      </c>
      <c r="E129" s="3">
        <v>0.66</v>
      </c>
      <c r="F129" s="3">
        <v>0</v>
      </c>
      <c r="G129" s="24">
        <v>2</v>
      </c>
      <c r="H129" s="3">
        <v>0.66</v>
      </c>
      <c r="I129" s="3">
        <v>0</v>
      </c>
      <c r="J129" s="3">
        <f t="shared" si="8"/>
        <v>0.15</v>
      </c>
      <c r="K129" s="3">
        <f t="shared" si="8"/>
        <v>0</v>
      </c>
      <c r="L129" s="3">
        <f t="shared" si="6"/>
        <v>431.89</v>
      </c>
      <c r="M129" s="3">
        <v>201.55</v>
      </c>
      <c r="N129" s="25">
        <f t="shared" si="4"/>
        <v>230.33999999999997</v>
      </c>
    </row>
    <row r="130" spans="2:14" x14ac:dyDescent="0.3">
      <c r="B130" s="1" t="s">
        <v>237</v>
      </c>
      <c r="C130" s="1" t="s">
        <v>238</v>
      </c>
      <c r="D130" s="24">
        <v>29</v>
      </c>
      <c r="E130" s="3">
        <v>12.55</v>
      </c>
      <c r="F130" s="3">
        <v>1.34</v>
      </c>
      <c r="G130" s="24">
        <v>29</v>
      </c>
      <c r="H130" s="3">
        <v>11.89</v>
      </c>
      <c r="I130" s="3">
        <v>1</v>
      </c>
      <c r="J130" s="3">
        <f t="shared" si="8"/>
        <v>2.72</v>
      </c>
      <c r="K130" s="3">
        <f t="shared" si="8"/>
        <v>0.26</v>
      </c>
      <c r="L130" s="3">
        <f t="shared" si="6"/>
        <v>8649.4499999999989</v>
      </c>
      <c r="M130" s="3">
        <v>4474.0199999999995</v>
      </c>
      <c r="N130" s="25">
        <f t="shared" si="4"/>
        <v>4175.4299999999994</v>
      </c>
    </row>
    <row r="131" spans="2:14" x14ac:dyDescent="0.3">
      <c r="B131" s="1" t="s">
        <v>239</v>
      </c>
      <c r="C131" s="1" t="s">
        <v>240</v>
      </c>
      <c r="D131" s="24">
        <v>25</v>
      </c>
      <c r="E131" s="3">
        <v>9.8699999999999992</v>
      </c>
      <c r="F131" s="3">
        <v>1.73</v>
      </c>
      <c r="G131" s="24">
        <v>23</v>
      </c>
      <c r="H131" s="3">
        <v>8.5299999999999994</v>
      </c>
      <c r="I131" s="3">
        <v>1.2</v>
      </c>
      <c r="J131" s="3">
        <f t="shared" si="8"/>
        <v>2.04</v>
      </c>
      <c r="K131" s="3">
        <f t="shared" si="8"/>
        <v>0.33</v>
      </c>
      <c r="L131" s="3">
        <f t="shared" si="6"/>
        <v>6911.78</v>
      </c>
      <c r="M131" s="3">
        <v>3764.87</v>
      </c>
      <c r="N131" s="25">
        <f t="shared" si="4"/>
        <v>3146.91</v>
      </c>
    </row>
    <row r="132" spans="2:14" x14ac:dyDescent="0.3">
      <c r="B132" s="1" t="s">
        <v>241</v>
      </c>
      <c r="C132" s="1" t="s">
        <v>242</v>
      </c>
      <c r="D132" s="24">
        <v>2</v>
      </c>
      <c r="E132" s="3">
        <v>1</v>
      </c>
      <c r="F132" s="3">
        <v>0</v>
      </c>
      <c r="G132" s="24">
        <v>1</v>
      </c>
      <c r="H132" s="3">
        <v>0.67</v>
      </c>
      <c r="I132" s="3">
        <v>0</v>
      </c>
      <c r="J132" s="3">
        <f t="shared" si="8"/>
        <v>0.19</v>
      </c>
      <c r="K132" s="3">
        <f t="shared" si="8"/>
        <v>0</v>
      </c>
      <c r="L132" s="3">
        <f t="shared" si="6"/>
        <v>547.05999999999995</v>
      </c>
      <c r="M132" s="3">
        <v>316.72000000000003</v>
      </c>
      <c r="N132" s="25">
        <f t="shared" si="4"/>
        <v>230.33999999999992</v>
      </c>
    </row>
    <row r="133" spans="2:14" x14ac:dyDescent="0.3">
      <c r="B133" s="1" t="s">
        <v>243</v>
      </c>
      <c r="C133" s="1" t="s">
        <v>244</v>
      </c>
      <c r="D133" s="24">
        <v>255</v>
      </c>
      <c r="E133" s="3">
        <v>111.97</v>
      </c>
      <c r="F133" s="3">
        <v>5.77</v>
      </c>
      <c r="G133" s="24">
        <v>266</v>
      </c>
      <c r="H133" s="3">
        <v>114.98</v>
      </c>
      <c r="I133" s="3">
        <v>5.97</v>
      </c>
      <c r="J133" s="3">
        <f t="shared" si="8"/>
        <v>25.22</v>
      </c>
      <c r="K133" s="3">
        <f t="shared" si="8"/>
        <v>1.3</v>
      </c>
      <c r="L133" s="3">
        <f t="shared" si="6"/>
        <v>76703.98000000001</v>
      </c>
      <c r="M133" s="3">
        <v>38608.449999999997</v>
      </c>
      <c r="N133" s="25">
        <f t="shared" si="4"/>
        <v>38095.530000000013</v>
      </c>
    </row>
    <row r="134" spans="2:14" x14ac:dyDescent="0.3">
      <c r="B134" s="1" t="s">
        <v>245</v>
      </c>
      <c r="C134" s="1" t="s">
        <v>246</v>
      </c>
      <c r="D134" s="24">
        <v>25</v>
      </c>
      <c r="E134" s="3">
        <v>10.5</v>
      </c>
      <c r="F134" s="3">
        <v>0.92</v>
      </c>
      <c r="G134" s="24">
        <v>27</v>
      </c>
      <c r="H134" s="3">
        <v>11.98</v>
      </c>
      <c r="I134" s="3">
        <v>0.79</v>
      </c>
      <c r="J134" s="3">
        <f t="shared" si="8"/>
        <v>2.5</v>
      </c>
      <c r="K134" s="3">
        <f t="shared" si="8"/>
        <v>0.19</v>
      </c>
      <c r="L134" s="3">
        <f t="shared" si="6"/>
        <v>7795.81</v>
      </c>
      <c r="M134" s="3">
        <v>3683.29</v>
      </c>
      <c r="N134" s="25">
        <f t="shared" si="4"/>
        <v>4112.5200000000004</v>
      </c>
    </row>
    <row r="135" spans="2:14" x14ac:dyDescent="0.3">
      <c r="B135" s="1" t="s">
        <v>247</v>
      </c>
      <c r="C135" s="1" t="s">
        <v>248</v>
      </c>
      <c r="D135" s="24">
        <v>10</v>
      </c>
      <c r="E135" s="3">
        <v>4.33</v>
      </c>
      <c r="F135" s="3">
        <v>0.4</v>
      </c>
      <c r="G135" s="24">
        <v>0</v>
      </c>
      <c r="H135" s="3">
        <v>0</v>
      </c>
      <c r="I135" s="3">
        <v>0</v>
      </c>
      <c r="J135" s="3">
        <f t="shared" si="8"/>
        <v>0.48</v>
      </c>
      <c r="K135" s="3">
        <f t="shared" si="8"/>
        <v>0.04</v>
      </c>
      <c r="L135" s="3">
        <f t="shared" si="6"/>
        <v>1507.86</v>
      </c>
      <c r="M135" s="3">
        <v>1507.86</v>
      </c>
      <c r="N135" s="25">
        <f t="shared" si="4"/>
        <v>0</v>
      </c>
    </row>
    <row r="136" spans="2:14" x14ac:dyDescent="0.3">
      <c r="B136" s="23" t="s">
        <v>249</v>
      </c>
      <c r="C136" s="1" t="s">
        <v>250</v>
      </c>
      <c r="D136" s="24">
        <v>1</v>
      </c>
      <c r="E136" s="3">
        <v>0.33</v>
      </c>
      <c r="F136" s="3">
        <v>0</v>
      </c>
      <c r="G136" s="24">
        <v>1</v>
      </c>
      <c r="H136" s="3">
        <v>0.33</v>
      </c>
      <c r="I136" s="3">
        <v>0</v>
      </c>
      <c r="J136" s="3">
        <f t="shared" si="8"/>
        <v>7.0000000000000007E-2</v>
      </c>
      <c r="K136" s="3">
        <f t="shared" si="8"/>
        <v>0</v>
      </c>
      <c r="L136" s="3">
        <f t="shared" si="6"/>
        <v>201.55</v>
      </c>
      <c r="M136" s="3">
        <v>115.17</v>
      </c>
      <c r="N136" s="25">
        <f t="shared" si="4"/>
        <v>86.38000000000001</v>
      </c>
    </row>
    <row r="137" spans="2:14" x14ac:dyDescent="0.3">
      <c r="B137" s="23" t="s">
        <v>251</v>
      </c>
      <c r="C137" s="1" t="str">
        <f>VLOOKUP(B137,'[1]CCDDD - CEDARS - ESD'!$C$2:$D$333,2,0)</f>
        <v>Shelton</v>
      </c>
      <c r="D137" s="24">
        <v>31</v>
      </c>
      <c r="E137" s="3">
        <v>14.81</v>
      </c>
      <c r="F137" s="3">
        <v>1.2</v>
      </c>
      <c r="G137" s="24">
        <v>0</v>
      </c>
      <c r="H137" s="3">
        <v>0</v>
      </c>
      <c r="I137" s="3">
        <v>0</v>
      </c>
      <c r="J137" s="3">
        <f t="shared" si="8"/>
        <v>1.65</v>
      </c>
      <c r="K137" s="3">
        <f t="shared" si="8"/>
        <v>0.13</v>
      </c>
      <c r="L137" s="3">
        <f t="shared" si="6"/>
        <v>5159.7</v>
      </c>
      <c r="M137" s="3">
        <v>0</v>
      </c>
      <c r="N137" s="25">
        <f t="shared" si="4"/>
        <v>5159.7</v>
      </c>
    </row>
    <row r="138" spans="2:14" x14ac:dyDescent="0.3">
      <c r="B138" s="23" t="s">
        <v>252</v>
      </c>
      <c r="C138" s="1" t="str">
        <f>VLOOKUP(B138,'[1]CCDDD - CEDARS - ESD'!$C$2:$D$333,2,0)</f>
        <v>Shoreline</v>
      </c>
      <c r="D138" s="24">
        <v>75</v>
      </c>
      <c r="E138" s="3">
        <v>30.19</v>
      </c>
      <c r="F138" s="3">
        <v>4.67</v>
      </c>
      <c r="G138" s="24">
        <v>79</v>
      </c>
      <c r="H138" s="3">
        <v>30.86</v>
      </c>
      <c r="I138" s="3">
        <v>3.52</v>
      </c>
      <c r="J138" s="3">
        <f t="shared" si="8"/>
        <v>6.78</v>
      </c>
      <c r="K138" s="3">
        <f t="shared" si="8"/>
        <v>0.91</v>
      </c>
      <c r="L138" s="3">
        <f t="shared" si="6"/>
        <v>22383.95</v>
      </c>
      <c r="M138" s="3">
        <v>0</v>
      </c>
      <c r="N138" s="25">
        <f t="shared" si="4"/>
        <v>22383.95</v>
      </c>
    </row>
    <row r="139" spans="2:14" x14ac:dyDescent="0.3">
      <c r="B139" s="23" t="s">
        <v>253</v>
      </c>
      <c r="C139" s="1" t="str">
        <f>VLOOKUP(B139,'[1]CCDDD - CEDARS - ESD'!$C$2:$D$333,2,0)</f>
        <v>Snohomish</v>
      </c>
      <c r="D139" s="24">
        <v>0</v>
      </c>
      <c r="E139" s="3">
        <v>0</v>
      </c>
      <c r="F139" s="3">
        <v>0</v>
      </c>
      <c r="G139" s="24">
        <v>74</v>
      </c>
      <c r="H139" s="3">
        <v>30.56</v>
      </c>
      <c r="I139" s="3">
        <v>4.66</v>
      </c>
      <c r="J139" s="3">
        <f t="shared" si="8"/>
        <v>3.4</v>
      </c>
      <c r="K139" s="3">
        <f t="shared" si="8"/>
        <v>0.52</v>
      </c>
      <c r="L139" s="3">
        <f t="shared" si="6"/>
        <v>11425.25</v>
      </c>
      <c r="M139" s="3">
        <v>0</v>
      </c>
      <c r="N139" s="25">
        <f t="shared" si="4"/>
        <v>11425.25</v>
      </c>
    </row>
    <row r="140" spans="2:14" x14ac:dyDescent="0.3">
      <c r="B140" s="1" t="s">
        <v>254</v>
      </c>
      <c r="C140" s="1" t="s">
        <v>255</v>
      </c>
      <c r="D140" s="24">
        <v>48</v>
      </c>
      <c r="E140" s="3">
        <v>18.36</v>
      </c>
      <c r="F140" s="3">
        <v>4.54</v>
      </c>
      <c r="G140" s="24">
        <v>45</v>
      </c>
      <c r="H140" s="3">
        <v>17.03</v>
      </c>
      <c r="I140" s="3">
        <v>4.55</v>
      </c>
      <c r="J140" s="3">
        <f t="shared" si="8"/>
        <v>3.93</v>
      </c>
      <c r="K140" s="3">
        <f t="shared" si="8"/>
        <v>1.01</v>
      </c>
      <c r="L140" s="3">
        <f t="shared" si="6"/>
        <v>14492.72</v>
      </c>
      <c r="M140" s="3">
        <v>7446.57</v>
      </c>
      <c r="N140" s="25">
        <f t="shared" ref="N140:N171" si="9">+L140-M140</f>
        <v>7046.15</v>
      </c>
    </row>
    <row r="141" spans="2:14" x14ac:dyDescent="0.3">
      <c r="B141" s="1" t="s">
        <v>256</v>
      </c>
      <c r="C141" s="1" t="s">
        <v>257</v>
      </c>
      <c r="D141" s="24">
        <v>2</v>
      </c>
      <c r="E141" s="3">
        <v>0.33</v>
      </c>
      <c r="F141" s="3">
        <v>0.33</v>
      </c>
      <c r="G141" s="24">
        <v>0</v>
      </c>
      <c r="H141" s="3">
        <v>0</v>
      </c>
      <c r="I141" s="3">
        <v>0</v>
      </c>
      <c r="J141" s="3">
        <f t="shared" si="8"/>
        <v>0.04</v>
      </c>
      <c r="K141" s="3">
        <f t="shared" si="8"/>
        <v>0.04</v>
      </c>
      <c r="L141" s="3">
        <f t="shared" ref="L141:L171" si="10">+ROUND((J141*($D$7*0.3)),2)+ROUND((K141*($D$8*0.3)),2)</f>
        <v>241</v>
      </c>
      <c r="M141" s="3">
        <v>241</v>
      </c>
      <c r="N141" s="25">
        <f t="shared" si="9"/>
        <v>0</v>
      </c>
    </row>
    <row r="142" spans="2:14" x14ac:dyDescent="0.3">
      <c r="B142" s="23" t="s">
        <v>258</v>
      </c>
      <c r="C142" s="1" t="s">
        <v>259</v>
      </c>
      <c r="D142" s="24">
        <v>4</v>
      </c>
      <c r="E142" s="3">
        <v>1.34</v>
      </c>
      <c r="F142" s="3">
        <v>0</v>
      </c>
      <c r="G142" s="24">
        <v>4</v>
      </c>
      <c r="H142" s="3">
        <v>1.34</v>
      </c>
      <c r="I142" s="3">
        <v>0</v>
      </c>
      <c r="J142" s="3">
        <f t="shared" si="8"/>
        <v>0.3</v>
      </c>
      <c r="K142" s="3">
        <f t="shared" si="8"/>
        <v>0</v>
      </c>
      <c r="L142" s="3">
        <f t="shared" si="10"/>
        <v>863.77</v>
      </c>
      <c r="M142" s="3">
        <v>431.89</v>
      </c>
      <c r="N142" s="25">
        <f t="shared" si="9"/>
        <v>431.88</v>
      </c>
    </row>
    <row r="143" spans="2:14" x14ac:dyDescent="0.3">
      <c r="B143" s="1" t="s">
        <v>260</v>
      </c>
      <c r="C143" s="1" t="s">
        <v>261</v>
      </c>
      <c r="D143" s="24">
        <v>60</v>
      </c>
      <c r="E143" s="3">
        <v>26.6</v>
      </c>
      <c r="F143" s="3">
        <v>2.87</v>
      </c>
      <c r="G143" s="24">
        <v>60</v>
      </c>
      <c r="H143" s="3">
        <v>26.54</v>
      </c>
      <c r="I143" s="3">
        <v>2.54</v>
      </c>
      <c r="J143" s="3">
        <f t="shared" si="8"/>
        <v>5.9</v>
      </c>
      <c r="K143" s="3">
        <f t="shared" si="8"/>
        <v>0.6</v>
      </c>
      <c r="L143" s="3">
        <f t="shared" si="10"/>
        <v>18875.009999999998</v>
      </c>
      <c r="M143" s="3">
        <v>9539.880000000001</v>
      </c>
      <c r="N143" s="25">
        <f t="shared" si="9"/>
        <v>9335.1299999999974</v>
      </c>
    </row>
    <row r="144" spans="2:14" x14ac:dyDescent="0.3">
      <c r="B144" s="1" t="s">
        <v>262</v>
      </c>
      <c r="C144" s="1" t="s">
        <v>263</v>
      </c>
      <c r="D144" s="24">
        <v>8</v>
      </c>
      <c r="E144" s="3">
        <v>2.86</v>
      </c>
      <c r="F144" s="3">
        <v>0</v>
      </c>
      <c r="G144" s="24">
        <v>12</v>
      </c>
      <c r="H144" s="3">
        <v>2.99</v>
      </c>
      <c r="I144" s="3">
        <v>0.4</v>
      </c>
      <c r="J144" s="3">
        <f t="shared" si="8"/>
        <v>0.65</v>
      </c>
      <c r="K144" s="3">
        <f t="shared" si="8"/>
        <v>0.04</v>
      </c>
      <c r="L144" s="3">
        <f t="shared" si="10"/>
        <v>1997.33</v>
      </c>
      <c r="M144" s="3">
        <v>921.36</v>
      </c>
      <c r="N144" s="25">
        <f t="shared" si="9"/>
        <v>1075.9699999999998</v>
      </c>
    </row>
    <row r="145" spans="2:14" x14ac:dyDescent="0.3">
      <c r="B145" s="1" t="s">
        <v>264</v>
      </c>
      <c r="C145" s="1" t="s">
        <v>265</v>
      </c>
      <c r="D145" s="24">
        <v>70</v>
      </c>
      <c r="E145" s="3">
        <v>30.98</v>
      </c>
      <c r="F145" s="3">
        <v>1.06</v>
      </c>
      <c r="G145" s="24">
        <v>70</v>
      </c>
      <c r="H145" s="3">
        <v>32.659999999999997</v>
      </c>
      <c r="I145" s="3">
        <v>1.06</v>
      </c>
      <c r="J145" s="3">
        <f t="shared" si="8"/>
        <v>7.07</v>
      </c>
      <c r="K145" s="3">
        <f t="shared" si="8"/>
        <v>0.24</v>
      </c>
      <c r="L145" s="3">
        <f t="shared" si="10"/>
        <v>21111.21</v>
      </c>
      <c r="M145" s="3">
        <v>10282.08</v>
      </c>
      <c r="N145" s="25">
        <f t="shared" si="9"/>
        <v>10829.13</v>
      </c>
    </row>
    <row r="146" spans="2:14" x14ac:dyDescent="0.3">
      <c r="B146" s="1" t="s">
        <v>266</v>
      </c>
      <c r="C146" s="1" t="s">
        <v>267</v>
      </c>
      <c r="D146" s="24">
        <v>17</v>
      </c>
      <c r="E146" s="3">
        <v>6.72</v>
      </c>
      <c r="F146" s="3">
        <v>0.33</v>
      </c>
      <c r="G146" s="24">
        <v>20</v>
      </c>
      <c r="H146" s="3">
        <v>6.59</v>
      </c>
      <c r="I146" s="3">
        <v>0.6</v>
      </c>
      <c r="J146" s="3">
        <f t="shared" si="8"/>
        <v>1.48</v>
      </c>
      <c r="K146" s="3">
        <f t="shared" si="8"/>
        <v>0.1</v>
      </c>
      <c r="L146" s="3">
        <f t="shared" si="10"/>
        <v>4575.8500000000004</v>
      </c>
      <c r="M146" s="3">
        <v>2285.2599999999998</v>
      </c>
      <c r="N146" s="25">
        <f t="shared" si="9"/>
        <v>2290.5900000000006</v>
      </c>
    </row>
    <row r="147" spans="2:14" x14ac:dyDescent="0.3">
      <c r="B147" s="1" t="s">
        <v>268</v>
      </c>
      <c r="C147" s="1" t="s">
        <v>269</v>
      </c>
      <c r="D147" s="24">
        <v>54</v>
      </c>
      <c r="E147" s="3">
        <v>28.81</v>
      </c>
      <c r="F147" s="3">
        <v>1.4</v>
      </c>
      <c r="G147" s="24">
        <v>54</v>
      </c>
      <c r="H147" s="3">
        <v>27.01</v>
      </c>
      <c r="I147" s="3">
        <v>1.2</v>
      </c>
      <c r="J147" s="3">
        <f t="shared" si="8"/>
        <v>6.2</v>
      </c>
      <c r="K147" s="3">
        <f t="shared" si="8"/>
        <v>0.28999999999999998</v>
      </c>
      <c r="L147" s="3">
        <f t="shared" si="10"/>
        <v>18763.579999999998</v>
      </c>
      <c r="M147" s="3">
        <v>9716.9</v>
      </c>
      <c r="N147" s="25">
        <f t="shared" si="9"/>
        <v>9046.6799999999985</v>
      </c>
    </row>
    <row r="148" spans="2:14" x14ac:dyDescent="0.3">
      <c r="B148" s="1" t="s">
        <v>270</v>
      </c>
      <c r="C148" s="1" t="s">
        <v>271</v>
      </c>
      <c r="D148" s="24">
        <v>2</v>
      </c>
      <c r="E148" s="3">
        <v>0.67</v>
      </c>
      <c r="F148" s="3">
        <v>0.2</v>
      </c>
      <c r="G148" s="24">
        <v>2</v>
      </c>
      <c r="H148" s="3">
        <v>0.67</v>
      </c>
      <c r="I148" s="3">
        <v>0.2</v>
      </c>
      <c r="J148" s="3">
        <f t="shared" si="8"/>
        <v>0.15</v>
      </c>
      <c r="K148" s="3">
        <f t="shared" si="8"/>
        <v>0.04</v>
      </c>
      <c r="L148" s="3">
        <f t="shared" si="10"/>
        <v>557.72</v>
      </c>
      <c r="M148" s="3">
        <v>264.47000000000003</v>
      </c>
      <c r="N148" s="25">
        <f t="shared" si="9"/>
        <v>293.25</v>
      </c>
    </row>
    <row r="149" spans="2:14" x14ac:dyDescent="0.3">
      <c r="B149" s="1" t="s">
        <v>272</v>
      </c>
      <c r="C149" s="1" t="s">
        <v>273</v>
      </c>
      <c r="D149" s="24">
        <v>84</v>
      </c>
      <c r="E149" s="3">
        <v>39.65</v>
      </c>
      <c r="F149" s="3">
        <v>6.13</v>
      </c>
      <c r="G149" s="24">
        <v>83</v>
      </c>
      <c r="H149" s="3">
        <v>38.31</v>
      </c>
      <c r="I149" s="3">
        <v>6.46</v>
      </c>
      <c r="J149" s="3">
        <f t="shared" si="8"/>
        <v>8.66</v>
      </c>
      <c r="K149" s="3">
        <f t="shared" si="8"/>
        <v>1.4</v>
      </c>
      <c r="L149" s="3">
        <f t="shared" si="10"/>
        <v>29338.39</v>
      </c>
      <c r="M149" s="3">
        <v>14174.39</v>
      </c>
      <c r="N149" s="25">
        <f t="shared" si="9"/>
        <v>15164</v>
      </c>
    </row>
    <row r="150" spans="2:14" x14ac:dyDescent="0.3">
      <c r="B150" s="1" t="s">
        <v>274</v>
      </c>
      <c r="C150" s="1" t="s">
        <v>275</v>
      </c>
      <c r="D150" s="24">
        <v>124</v>
      </c>
      <c r="E150" s="3">
        <v>61.8</v>
      </c>
      <c r="F150" s="3">
        <v>3.06</v>
      </c>
      <c r="G150" s="24">
        <v>128</v>
      </c>
      <c r="H150" s="3">
        <v>63.26</v>
      </c>
      <c r="I150" s="3">
        <v>2.73</v>
      </c>
      <c r="J150" s="3">
        <f t="shared" si="8"/>
        <v>13.9</v>
      </c>
      <c r="K150" s="3">
        <f t="shared" si="8"/>
        <v>0.64</v>
      </c>
      <c r="L150" s="3">
        <f t="shared" si="10"/>
        <v>42034.75</v>
      </c>
      <c r="M150" s="3">
        <v>20734.79</v>
      </c>
      <c r="N150" s="25">
        <f t="shared" si="9"/>
        <v>21299.96</v>
      </c>
    </row>
    <row r="151" spans="2:14" x14ac:dyDescent="0.3">
      <c r="B151" s="1" t="s">
        <v>276</v>
      </c>
      <c r="C151" s="1" t="s">
        <v>277</v>
      </c>
      <c r="D151" s="24">
        <v>77</v>
      </c>
      <c r="E151" s="3">
        <v>33.520000000000003</v>
      </c>
      <c r="F151" s="3">
        <v>4.7699999999999996</v>
      </c>
      <c r="G151" s="24">
        <v>72</v>
      </c>
      <c r="H151" s="3">
        <v>30.25</v>
      </c>
      <c r="I151" s="3">
        <v>4.4400000000000004</v>
      </c>
      <c r="J151" s="3">
        <f t="shared" si="8"/>
        <v>7.09</v>
      </c>
      <c r="K151" s="3">
        <f t="shared" si="8"/>
        <v>1.02</v>
      </c>
      <c r="L151" s="3">
        <f t="shared" si="10"/>
        <v>23622.559999999998</v>
      </c>
      <c r="M151" s="3">
        <v>12165.859999999999</v>
      </c>
      <c r="N151" s="25">
        <f t="shared" si="9"/>
        <v>11456.699999999999</v>
      </c>
    </row>
    <row r="152" spans="2:14" x14ac:dyDescent="0.3">
      <c r="B152" s="1" t="s">
        <v>278</v>
      </c>
      <c r="C152" s="1" t="s">
        <v>279</v>
      </c>
      <c r="D152" s="24">
        <v>1</v>
      </c>
      <c r="E152" s="3">
        <v>0.33</v>
      </c>
      <c r="F152" s="3">
        <v>0</v>
      </c>
      <c r="G152" s="24">
        <v>1</v>
      </c>
      <c r="H152" s="3">
        <v>0.33</v>
      </c>
      <c r="I152" s="3">
        <v>0</v>
      </c>
      <c r="J152" s="3">
        <f t="shared" si="8"/>
        <v>7.0000000000000007E-2</v>
      </c>
      <c r="K152" s="3">
        <f t="shared" si="8"/>
        <v>0</v>
      </c>
      <c r="L152" s="3">
        <f t="shared" si="10"/>
        <v>201.55</v>
      </c>
      <c r="M152" s="3">
        <v>115.17</v>
      </c>
      <c r="N152" s="25">
        <f t="shared" si="9"/>
        <v>86.38000000000001</v>
      </c>
    </row>
    <row r="153" spans="2:14" x14ac:dyDescent="0.3">
      <c r="B153" s="23" t="s">
        <v>280</v>
      </c>
      <c r="C153" s="1" t="s">
        <v>281</v>
      </c>
      <c r="D153" s="24">
        <v>11</v>
      </c>
      <c r="E153" s="3">
        <v>2.33</v>
      </c>
      <c r="F153" s="3">
        <v>1.67</v>
      </c>
      <c r="G153" s="24">
        <v>10</v>
      </c>
      <c r="H153" s="3">
        <v>2.34</v>
      </c>
      <c r="I153" s="3">
        <v>1.67</v>
      </c>
      <c r="J153" s="3">
        <f t="shared" si="8"/>
        <v>0.52</v>
      </c>
      <c r="K153" s="3">
        <f t="shared" si="8"/>
        <v>0.37</v>
      </c>
      <c r="L153" s="3">
        <f t="shared" si="10"/>
        <v>2661.16</v>
      </c>
      <c r="M153" s="3">
        <v>1346.31</v>
      </c>
      <c r="N153" s="25">
        <f t="shared" si="9"/>
        <v>1314.85</v>
      </c>
    </row>
    <row r="154" spans="2:14" x14ac:dyDescent="0.3">
      <c r="B154" s="1" t="s">
        <v>282</v>
      </c>
      <c r="C154" s="1" t="s">
        <v>283</v>
      </c>
      <c r="D154" s="24">
        <v>16</v>
      </c>
      <c r="E154" s="3">
        <v>6.46</v>
      </c>
      <c r="F154" s="3">
        <v>0.46</v>
      </c>
      <c r="G154" s="24">
        <v>17</v>
      </c>
      <c r="H154" s="3">
        <v>5.8</v>
      </c>
      <c r="I154" s="3">
        <v>0.79</v>
      </c>
      <c r="J154" s="3">
        <f t="shared" si="8"/>
        <v>1.36</v>
      </c>
      <c r="K154" s="3">
        <f t="shared" si="8"/>
        <v>0.14000000000000001</v>
      </c>
      <c r="L154" s="3">
        <f t="shared" si="10"/>
        <v>4356.18</v>
      </c>
      <c r="M154" s="3">
        <v>2104.5100000000002</v>
      </c>
      <c r="N154" s="25">
        <f t="shared" si="9"/>
        <v>2251.67</v>
      </c>
    </row>
    <row r="155" spans="2:14" x14ac:dyDescent="0.3">
      <c r="B155" s="1" t="s">
        <v>284</v>
      </c>
      <c r="C155" s="1" t="s">
        <v>285</v>
      </c>
      <c r="D155" s="24">
        <v>6</v>
      </c>
      <c r="E155" s="3">
        <v>1.86</v>
      </c>
      <c r="F155" s="3">
        <v>0</v>
      </c>
      <c r="G155" s="24">
        <v>6</v>
      </c>
      <c r="H155" s="3">
        <v>1.52</v>
      </c>
      <c r="I155" s="3">
        <v>0</v>
      </c>
      <c r="J155" s="3">
        <f t="shared" si="8"/>
        <v>0.38</v>
      </c>
      <c r="K155" s="3">
        <f t="shared" si="8"/>
        <v>0</v>
      </c>
      <c r="L155" s="3">
        <f t="shared" si="10"/>
        <v>1094.1099999999999</v>
      </c>
      <c r="M155" s="3">
        <v>374.3</v>
      </c>
      <c r="N155" s="25">
        <f t="shared" si="9"/>
        <v>719.81</v>
      </c>
    </row>
    <row r="156" spans="2:14" x14ac:dyDescent="0.3">
      <c r="B156" s="1" t="s">
        <v>286</v>
      </c>
      <c r="C156" s="1" t="s">
        <v>287</v>
      </c>
      <c r="D156" s="24">
        <v>58</v>
      </c>
      <c r="E156" s="3">
        <v>25.34</v>
      </c>
      <c r="F156" s="3">
        <v>1.93</v>
      </c>
      <c r="G156" s="24">
        <v>57</v>
      </c>
      <c r="H156" s="3">
        <v>24.54</v>
      </c>
      <c r="I156" s="3">
        <v>1.6</v>
      </c>
      <c r="J156" s="3">
        <f t="shared" si="8"/>
        <v>5.54</v>
      </c>
      <c r="K156" s="3">
        <f t="shared" si="8"/>
        <v>0.39</v>
      </c>
      <c r="L156" s="3">
        <f t="shared" si="10"/>
        <v>17177.86</v>
      </c>
      <c r="M156" s="3">
        <v>8570.5299999999988</v>
      </c>
      <c r="N156" s="25">
        <f t="shared" si="9"/>
        <v>8607.3300000000017</v>
      </c>
    </row>
    <row r="157" spans="2:14" x14ac:dyDescent="0.3">
      <c r="B157" s="23" t="s">
        <v>288</v>
      </c>
      <c r="C157" s="1" t="s">
        <v>289</v>
      </c>
      <c r="D157" s="24">
        <v>44</v>
      </c>
      <c r="E157" s="3">
        <v>20.75</v>
      </c>
      <c r="F157" s="3">
        <v>1.86</v>
      </c>
      <c r="G157" s="24">
        <v>44</v>
      </c>
      <c r="H157" s="3">
        <v>20.75</v>
      </c>
      <c r="I157" s="3">
        <v>1.86</v>
      </c>
      <c r="J157" s="3">
        <f t="shared" si="8"/>
        <v>4.6100000000000003</v>
      </c>
      <c r="K157" s="3">
        <f t="shared" si="8"/>
        <v>0.41</v>
      </c>
      <c r="L157" s="3">
        <f t="shared" si="10"/>
        <v>14563.09</v>
      </c>
      <c r="M157" s="3">
        <v>7311.67</v>
      </c>
      <c r="N157" s="25">
        <f t="shared" si="9"/>
        <v>7251.42</v>
      </c>
    </row>
    <row r="158" spans="2:14" x14ac:dyDescent="0.3">
      <c r="B158" s="23" t="s">
        <v>290</v>
      </c>
      <c r="C158" s="1" t="str">
        <f>VLOOKUP(B158,'[1]CCDDD - CEDARS - ESD'!$C$2:$D$333,2,0)</f>
        <v>Vancouver</v>
      </c>
      <c r="D158" s="24">
        <v>101</v>
      </c>
      <c r="E158" s="3">
        <v>47.38</v>
      </c>
      <c r="F158" s="3">
        <v>0.86</v>
      </c>
      <c r="G158" s="24">
        <v>96</v>
      </c>
      <c r="H158" s="3">
        <v>44.04</v>
      </c>
      <c r="I158" s="3">
        <v>0.86</v>
      </c>
      <c r="J158" s="3">
        <f t="shared" si="8"/>
        <v>10.16</v>
      </c>
      <c r="K158" s="3">
        <f t="shared" si="8"/>
        <v>0.19</v>
      </c>
      <c r="L158" s="3">
        <f t="shared" si="10"/>
        <v>29850.77</v>
      </c>
      <c r="M158" s="3">
        <v>0</v>
      </c>
      <c r="N158" s="25">
        <f t="shared" si="9"/>
        <v>29850.77</v>
      </c>
    </row>
    <row r="159" spans="2:14" x14ac:dyDescent="0.3">
      <c r="B159" s="1" t="s">
        <v>291</v>
      </c>
      <c r="C159" s="1" t="s">
        <v>292</v>
      </c>
      <c r="D159" s="24">
        <v>1</v>
      </c>
      <c r="E159" s="3">
        <v>0.53</v>
      </c>
      <c r="F159" s="3">
        <v>0</v>
      </c>
      <c r="G159" s="24">
        <v>1</v>
      </c>
      <c r="H159" s="3">
        <v>0.53</v>
      </c>
      <c r="I159" s="3">
        <v>0</v>
      </c>
      <c r="J159" s="3">
        <f t="shared" si="8"/>
        <v>0.12</v>
      </c>
      <c r="K159" s="3">
        <f t="shared" si="8"/>
        <v>0</v>
      </c>
      <c r="L159" s="3">
        <f t="shared" si="10"/>
        <v>345.51</v>
      </c>
      <c r="M159" s="3">
        <v>172.75</v>
      </c>
      <c r="N159" s="25">
        <f t="shared" si="9"/>
        <v>172.76</v>
      </c>
    </row>
    <row r="160" spans="2:14" x14ac:dyDescent="0.3">
      <c r="B160" s="23" t="s">
        <v>293</v>
      </c>
      <c r="C160" s="1" t="str">
        <f>VLOOKUP(B160,'[1]CCDDD - CEDARS - ESD'!$C$2:$D$333,2,0)</f>
        <v>Walla Walla</v>
      </c>
      <c r="D160" s="24">
        <v>47</v>
      </c>
      <c r="E160" s="3">
        <v>19.18</v>
      </c>
      <c r="F160" s="3">
        <v>2.66</v>
      </c>
      <c r="G160" s="24">
        <v>47</v>
      </c>
      <c r="H160" s="3">
        <v>18.989999999999998</v>
      </c>
      <c r="I160" s="3">
        <v>2.66</v>
      </c>
      <c r="J160" s="3">
        <f t="shared" si="8"/>
        <v>4.24</v>
      </c>
      <c r="K160" s="3">
        <f t="shared" si="8"/>
        <v>0.59</v>
      </c>
      <c r="L160" s="3">
        <f t="shared" si="10"/>
        <v>14064.019999999999</v>
      </c>
      <c r="M160" s="3">
        <v>0</v>
      </c>
      <c r="N160" s="25">
        <f t="shared" si="9"/>
        <v>14064.019999999999</v>
      </c>
    </row>
    <row r="161" spans="2:14" x14ac:dyDescent="0.3">
      <c r="B161" s="1" t="s">
        <v>294</v>
      </c>
      <c r="C161" s="1" t="s">
        <v>295</v>
      </c>
      <c r="D161" s="24">
        <v>63</v>
      </c>
      <c r="E161" s="3">
        <v>27.74</v>
      </c>
      <c r="F161" s="3">
        <v>1.4</v>
      </c>
      <c r="G161" s="24">
        <v>58</v>
      </c>
      <c r="H161" s="3">
        <v>24.34</v>
      </c>
      <c r="I161" s="3">
        <v>1.4</v>
      </c>
      <c r="J161" s="3">
        <f t="shared" ref="J161:K171" si="11">+ROUND(((ROUND(E161+H161,2))/9),2)</f>
        <v>5.79</v>
      </c>
      <c r="K161" s="3">
        <f t="shared" si="11"/>
        <v>0.31</v>
      </c>
      <c r="L161" s="3">
        <f t="shared" si="10"/>
        <v>17646</v>
      </c>
      <c r="M161" s="3">
        <v>9371.39</v>
      </c>
      <c r="N161" s="25">
        <f t="shared" si="9"/>
        <v>8274.61</v>
      </c>
    </row>
    <row r="162" spans="2:14" x14ac:dyDescent="0.3">
      <c r="B162" s="23" t="s">
        <v>296</v>
      </c>
      <c r="C162" s="1" t="str">
        <f>VLOOKUP(B162,'[1]CCDDD - CEDARS - ESD'!$C$2:$D$333,2,0)</f>
        <v>West Valley (Spok</v>
      </c>
      <c r="D162" s="24">
        <v>0</v>
      </c>
      <c r="E162" s="3">
        <v>0</v>
      </c>
      <c r="F162" s="3">
        <v>0</v>
      </c>
      <c r="G162" s="24">
        <v>0</v>
      </c>
      <c r="H162" s="3">
        <v>0</v>
      </c>
      <c r="I162" s="3">
        <v>0</v>
      </c>
      <c r="J162" s="3">
        <f t="shared" si="11"/>
        <v>0</v>
      </c>
      <c r="K162" s="3">
        <f t="shared" si="11"/>
        <v>0</v>
      </c>
      <c r="L162" s="3">
        <f t="shared" si="10"/>
        <v>0</v>
      </c>
      <c r="M162" s="3">
        <v>0</v>
      </c>
      <c r="N162" s="25">
        <f t="shared" si="9"/>
        <v>0</v>
      </c>
    </row>
    <row r="163" spans="2:14" x14ac:dyDescent="0.3">
      <c r="B163" s="1" t="s">
        <v>297</v>
      </c>
      <c r="C163" s="1" t="s">
        <v>298</v>
      </c>
      <c r="D163" s="24">
        <v>18</v>
      </c>
      <c r="E163" s="3">
        <v>8.27</v>
      </c>
      <c r="F163" s="3">
        <v>1.67</v>
      </c>
      <c r="G163" s="24">
        <v>17</v>
      </c>
      <c r="H163" s="3">
        <v>7.66</v>
      </c>
      <c r="I163" s="3">
        <v>1</v>
      </c>
      <c r="J163" s="3">
        <f t="shared" si="11"/>
        <v>1.77</v>
      </c>
      <c r="K163" s="3">
        <f t="shared" si="11"/>
        <v>0.3</v>
      </c>
      <c r="L163" s="3">
        <f t="shared" si="10"/>
        <v>6040</v>
      </c>
      <c r="M163" s="3">
        <v>3246.61</v>
      </c>
      <c r="N163" s="25">
        <f t="shared" si="9"/>
        <v>2793.39</v>
      </c>
    </row>
    <row r="164" spans="2:14" x14ac:dyDescent="0.3">
      <c r="B164" s="23" t="s">
        <v>299</v>
      </c>
      <c r="C164" s="1" t="str">
        <f>VLOOKUP(B164,'[1]CCDDD - CEDARS - ESD'!$C$2:$D$333,2,0)</f>
        <v>White Pass</v>
      </c>
      <c r="D164" s="24">
        <v>0</v>
      </c>
      <c r="E164" s="3">
        <v>0</v>
      </c>
      <c r="F164" s="3">
        <v>0</v>
      </c>
      <c r="G164" s="24">
        <v>0</v>
      </c>
      <c r="H164" s="3">
        <v>0</v>
      </c>
      <c r="I164" s="3">
        <v>0</v>
      </c>
      <c r="J164" s="3">
        <f t="shared" si="11"/>
        <v>0</v>
      </c>
      <c r="K164" s="3">
        <f t="shared" si="11"/>
        <v>0</v>
      </c>
      <c r="L164" s="3">
        <f t="shared" si="10"/>
        <v>0</v>
      </c>
      <c r="M164" s="3">
        <v>0</v>
      </c>
      <c r="N164" s="25">
        <f t="shared" si="9"/>
        <v>0</v>
      </c>
    </row>
    <row r="165" spans="2:14" x14ac:dyDescent="0.3">
      <c r="B165" s="1" t="s">
        <v>300</v>
      </c>
      <c r="C165" s="1" t="s">
        <v>301</v>
      </c>
      <c r="D165" s="24">
        <v>19</v>
      </c>
      <c r="E165" s="3">
        <v>9.67</v>
      </c>
      <c r="F165" s="3">
        <v>0.66</v>
      </c>
      <c r="G165" s="24">
        <v>21</v>
      </c>
      <c r="H165" s="3">
        <v>10.14</v>
      </c>
      <c r="I165" s="3">
        <v>0.66</v>
      </c>
      <c r="J165" s="3">
        <f t="shared" si="11"/>
        <v>2.2000000000000002</v>
      </c>
      <c r="K165" s="3">
        <f t="shared" si="11"/>
        <v>0.15</v>
      </c>
      <c r="L165" s="3">
        <f t="shared" si="10"/>
        <v>6806.2</v>
      </c>
      <c r="M165" s="3">
        <v>3300.9900000000002</v>
      </c>
      <c r="N165" s="25">
        <f t="shared" si="9"/>
        <v>3505.2099999999996</v>
      </c>
    </row>
    <row r="166" spans="2:14" x14ac:dyDescent="0.3">
      <c r="B166" s="1" t="s">
        <v>302</v>
      </c>
      <c r="C166" s="1" t="s">
        <v>303</v>
      </c>
      <c r="D166" s="24">
        <v>3</v>
      </c>
      <c r="E166" s="3">
        <v>1.2</v>
      </c>
      <c r="F166" s="3">
        <v>0</v>
      </c>
      <c r="G166" s="24">
        <v>2</v>
      </c>
      <c r="H166" s="3">
        <v>0.86</v>
      </c>
      <c r="I166" s="3">
        <v>0</v>
      </c>
      <c r="J166" s="3">
        <f t="shared" si="11"/>
        <v>0.23</v>
      </c>
      <c r="K166" s="3">
        <f t="shared" si="11"/>
        <v>0</v>
      </c>
      <c r="L166" s="3">
        <f t="shared" si="10"/>
        <v>662.22</v>
      </c>
      <c r="M166" s="3">
        <v>374.3</v>
      </c>
      <c r="N166" s="25">
        <f t="shared" si="9"/>
        <v>287.92</v>
      </c>
    </row>
    <row r="167" spans="2:14" x14ac:dyDescent="0.3">
      <c r="B167" s="1" t="s">
        <v>304</v>
      </c>
      <c r="C167" s="1" t="s">
        <v>305</v>
      </c>
      <c r="D167" s="24">
        <v>2</v>
      </c>
      <c r="E167" s="3">
        <v>1</v>
      </c>
      <c r="F167" s="3">
        <v>0</v>
      </c>
      <c r="G167" s="24">
        <v>2</v>
      </c>
      <c r="H167" s="3">
        <v>1</v>
      </c>
      <c r="I167" s="3">
        <v>0</v>
      </c>
      <c r="J167" s="3">
        <f t="shared" si="11"/>
        <v>0.22</v>
      </c>
      <c r="K167" s="3">
        <f t="shared" si="11"/>
        <v>0</v>
      </c>
      <c r="L167" s="3">
        <f t="shared" si="10"/>
        <v>633.42999999999995</v>
      </c>
      <c r="M167" s="3">
        <v>316.72000000000003</v>
      </c>
      <c r="N167" s="25">
        <f t="shared" si="9"/>
        <v>316.70999999999992</v>
      </c>
    </row>
    <row r="168" spans="2:14" x14ac:dyDescent="0.3">
      <c r="B168" s="1" t="s">
        <v>306</v>
      </c>
      <c r="C168" s="1" t="s">
        <v>307</v>
      </c>
      <c r="D168" s="24">
        <v>29</v>
      </c>
      <c r="E168" s="3">
        <v>10.39</v>
      </c>
      <c r="F168" s="3">
        <v>0.8</v>
      </c>
      <c r="G168" s="24">
        <v>29</v>
      </c>
      <c r="H168" s="3">
        <v>10.39</v>
      </c>
      <c r="I168" s="3">
        <v>0.8</v>
      </c>
      <c r="J168" s="3">
        <f t="shared" si="11"/>
        <v>2.31</v>
      </c>
      <c r="K168" s="3">
        <f t="shared" si="11"/>
        <v>0.18</v>
      </c>
      <c r="L168" s="3">
        <f t="shared" si="10"/>
        <v>7217.29</v>
      </c>
      <c r="M168" s="3">
        <v>3594.25</v>
      </c>
      <c r="N168" s="25">
        <f t="shared" si="9"/>
        <v>3623.04</v>
      </c>
    </row>
    <row r="169" spans="2:14" x14ac:dyDescent="0.3">
      <c r="B169" s="23" t="s">
        <v>308</v>
      </c>
      <c r="C169" s="1" t="str">
        <f>VLOOKUP(B169,'[1]CCDDD - CEDARS - ESD'!$C$2:$D$333,2,0)</f>
        <v>Yakima</v>
      </c>
      <c r="D169" s="24">
        <v>51</v>
      </c>
      <c r="E169" s="3">
        <v>26.02</v>
      </c>
      <c r="F169" s="3">
        <v>3.17</v>
      </c>
      <c r="G169" s="24">
        <v>52</v>
      </c>
      <c r="H169" s="3">
        <v>25.64</v>
      </c>
      <c r="I169" s="3">
        <v>3.17</v>
      </c>
      <c r="J169" s="3">
        <f t="shared" si="11"/>
        <v>5.74</v>
      </c>
      <c r="K169" s="3">
        <f t="shared" si="11"/>
        <v>0.7</v>
      </c>
      <c r="L169" s="3">
        <f t="shared" si="10"/>
        <v>18728.920000000002</v>
      </c>
      <c r="M169" s="3">
        <v>0</v>
      </c>
      <c r="N169" s="25">
        <f t="shared" si="9"/>
        <v>18728.920000000002</v>
      </c>
    </row>
    <row r="170" spans="2:14" x14ac:dyDescent="0.3">
      <c r="B170" s="23" t="s">
        <v>309</v>
      </c>
      <c r="C170" s="1" t="str">
        <f>VLOOKUP(B170,'[1]CCDDD - CEDARS - ESD'!$C$2:$D$333,2,0)</f>
        <v>Yelm</v>
      </c>
      <c r="D170" s="24">
        <v>35</v>
      </c>
      <c r="E170" s="3">
        <v>15.66</v>
      </c>
      <c r="F170" s="3">
        <v>1.72</v>
      </c>
      <c r="G170" s="24">
        <v>35</v>
      </c>
      <c r="H170" s="3">
        <v>15.66</v>
      </c>
      <c r="I170" s="3">
        <v>1.72</v>
      </c>
      <c r="J170" s="3">
        <f t="shared" si="11"/>
        <v>3.48</v>
      </c>
      <c r="K170" s="3">
        <f t="shared" si="11"/>
        <v>0.38</v>
      </c>
      <c r="L170" s="3">
        <f t="shared" si="10"/>
        <v>11215.17</v>
      </c>
      <c r="M170" s="3">
        <v>0</v>
      </c>
      <c r="N170" s="25">
        <f t="shared" si="9"/>
        <v>11215.17</v>
      </c>
    </row>
    <row r="171" spans="2:14" x14ac:dyDescent="0.3">
      <c r="B171" s="23" t="s">
        <v>310</v>
      </c>
      <c r="C171" s="1" t="str">
        <f>VLOOKUP(B171,'[1]CCDDD - CEDARS - ESD'!$C$2:$D$333,2,0)</f>
        <v>Zillah</v>
      </c>
      <c r="D171" s="24">
        <v>7</v>
      </c>
      <c r="E171" s="3">
        <v>3.13</v>
      </c>
      <c r="F171" s="3">
        <v>0</v>
      </c>
      <c r="G171" s="24">
        <v>7</v>
      </c>
      <c r="H171" s="3">
        <v>3.13</v>
      </c>
      <c r="I171" s="3">
        <v>0</v>
      </c>
      <c r="J171" s="3">
        <f t="shared" si="11"/>
        <v>0.7</v>
      </c>
      <c r="K171" s="3">
        <f t="shared" si="11"/>
        <v>0</v>
      </c>
      <c r="L171" s="3">
        <f t="shared" si="10"/>
        <v>2015.47</v>
      </c>
      <c r="M171" s="3">
        <v>0</v>
      </c>
      <c r="N171" s="25">
        <f t="shared" si="9"/>
        <v>2015.47</v>
      </c>
    </row>
  </sheetData>
  <mergeCells count="4">
    <mergeCell ref="B2:N2"/>
    <mergeCell ref="B3:N3"/>
    <mergeCell ref="D10:F10"/>
    <mergeCell ref="G10:I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Becky McLean</dc:creator>
  <cp:lastModifiedBy>Becky McLean</cp:lastModifiedBy>
  <dcterms:created xsi:type="dcterms:W3CDTF">2024-08-20T16:18:51Z</dcterms:created>
  <dcterms:modified xsi:type="dcterms:W3CDTF">2024-08-20T16:20:19Z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145f431-4c8c-42c6-a5a5-ba6d3bdea585_Enabled">
    <vt:lpwstr>true</vt:lpwstr>
  </property>
  <property fmtid="{D5CDD505-2E9C-101B-9397-08002B2CF9AE}" pid="3" name="MSIP_Label_9145f431-4c8c-42c6-a5a5-ba6d3bdea585_SetDate">
    <vt:lpwstr>2024-08-20T16:19:38Z</vt:lpwstr>
  </property>
  <property fmtid="{D5CDD505-2E9C-101B-9397-08002B2CF9AE}" pid="4" name="MSIP_Label_9145f431-4c8c-42c6-a5a5-ba6d3bdea585_Method">
    <vt:lpwstr>Standard</vt:lpwstr>
  </property>
  <property fmtid="{D5CDD505-2E9C-101B-9397-08002B2CF9AE}" pid="5" name="MSIP_Label_9145f431-4c8c-42c6-a5a5-ba6d3bdea585_Name">
    <vt:lpwstr>defa4170-0d19-0005-0004-bc88714345d2</vt:lpwstr>
  </property>
  <property fmtid="{D5CDD505-2E9C-101B-9397-08002B2CF9AE}" pid="6" name="MSIP_Label_9145f431-4c8c-42c6-a5a5-ba6d3bdea585_SiteId">
    <vt:lpwstr>b2fe5ccf-10a5-46fe-ae45-a0267412af7a</vt:lpwstr>
  </property>
  <property fmtid="{D5CDD505-2E9C-101B-9397-08002B2CF9AE}" pid="7" name="MSIP_Label_9145f431-4c8c-42c6-a5a5-ba6d3bdea585_ActionId">
    <vt:lpwstr>e6a9b5e4-4c7c-46fe-8b11-5e88e21e9b1e</vt:lpwstr>
  </property>
  <property fmtid="{D5CDD505-2E9C-101B-9397-08002B2CF9AE}" pid="8" name="MSIP_Label_9145f431-4c8c-42c6-a5a5-ba6d3bdea585_ContentBits">
    <vt:lpwstr>0</vt:lpwstr>
  </property>
</Properties>
</file>