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pportionment_NEW\Apportionment Funding\Monthly Apport Data\2324\After Exit 30% RS\"/>
    </mc:Choice>
  </mc:AlternateContent>
  <xr:revisionPtr revIDLastSave="0" documentId="13_ncr:1_{35BD2F06-AA1C-4D94-BEBB-39CE73E6DB7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fter Exit 2024 Summary" sheetId="7" r:id="rId1"/>
    <sheet name="High School Detail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7" l="1"/>
  <c r="E11" i="7"/>
  <c r="F9" i="7"/>
  <c r="E9" i="7"/>
  <c r="G9" i="7" s="1"/>
  <c r="F28" i="7"/>
  <c r="E28" i="7"/>
  <c r="F25" i="7"/>
  <c r="E25" i="7"/>
  <c r="D284" i="5"/>
  <c r="F284" i="5" s="1"/>
  <c r="C284" i="5"/>
  <c r="E284" i="5" s="1"/>
  <c r="D274" i="5"/>
  <c r="F274" i="5" s="1"/>
  <c r="C274" i="5"/>
  <c r="E274" i="5" s="1"/>
  <c r="G274" i="5" s="1"/>
  <c r="D268" i="5"/>
  <c r="F268" i="5" s="1"/>
  <c r="C268" i="5"/>
  <c r="E268" i="5" s="1"/>
  <c r="G268" i="5" s="1"/>
  <c r="D265" i="5"/>
  <c r="F265" i="5" s="1"/>
  <c r="C265" i="5"/>
  <c r="E265" i="5" s="1"/>
  <c r="G265" i="5" s="1"/>
  <c r="D252" i="5"/>
  <c r="F252" i="5" s="1"/>
  <c r="C252" i="5"/>
  <c r="E252" i="5" s="1"/>
  <c r="D239" i="5"/>
  <c r="F239" i="5" s="1"/>
  <c r="C239" i="5"/>
  <c r="E239" i="5" s="1"/>
  <c r="C236" i="5"/>
  <c r="C228" i="5" s="1"/>
  <c r="E228" i="5" s="1"/>
  <c r="D228" i="5"/>
  <c r="F228" i="5" s="1"/>
  <c r="D226" i="5"/>
  <c r="F226" i="5" s="1"/>
  <c r="C226" i="5"/>
  <c r="E226" i="5" s="1"/>
  <c r="D214" i="5"/>
  <c r="F214" i="5" s="1"/>
  <c r="C214" i="5"/>
  <c r="E214" i="5" s="1"/>
  <c r="D206" i="5"/>
  <c r="F206" i="5" s="1"/>
  <c r="C206" i="5"/>
  <c r="E206" i="5" s="1"/>
  <c r="D204" i="5"/>
  <c r="F204" i="5" s="1"/>
  <c r="C204" i="5"/>
  <c r="E204" i="5" s="1"/>
  <c r="G204" i="5" s="1"/>
  <c r="D202" i="5"/>
  <c r="F202" i="5" s="1"/>
  <c r="C202" i="5"/>
  <c r="E202" i="5" s="1"/>
  <c r="D180" i="5"/>
  <c r="F180" i="5" s="1"/>
  <c r="C180" i="5"/>
  <c r="E180" i="5" s="1"/>
  <c r="D176" i="5"/>
  <c r="F176" i="5" s="1"/>
  <c r="C176" i="5"/>
  <c r="E176" i="5" s="1"/>
  <c r="D165" i="5"/>
  <c r="F165" i="5" s="1"/>
  <c r="C165" i="5"/>
  <c r="E165" i="5" s="1"/>
  <c r="F159" i="5"/>
  <c r="C159" i="5"/>
  <c r="E159" i="5" s="1"/>
  <c r="D145" i="5"/>
  <c r="F145" i="5" s="1"/>
  <c r="C145" i="5"/>
  <c r="E145" i="5" s="1"/>
  <c r="C154" i="5"/>
  <c r="C149" i="5" s="1"/>
  <c r="E149" i="5" s="1"/>
  <c r="D149" i="5"/>
  <c r="F149" i="5" s="1"/>
  <c r="D131" i="5"/>
  <c r="F131" i="5" s="1"/>
  <c r="C131" i="5"/>
  <c r="E131" i="5" s="1"/>
  <c r="G131" i="5" s="1"/>
  <c r="D110" i="5"/>
  <c r="F110" i="5" s="1"/>
  <c r="C110" i="5"/>
  <c r="E110" i="5" s="1"/>
  <c r="D99" i="5"/>
  <c r="F99" i="5" s="1"/>
  <c r="C99" i="5"/>
  <c r="E99" i="5" s="1"/>
  <c r="D88" i="5"/>
  <c r="F88" i="5" s="1"/>
  <c r="C88" i="5"/>
  <c r="E88" i="5" s="1"/>
  <c r="D79" i="5"/>
  <c r="F79" i="5" s="1"/>
  <c r="C79" i="5"/>
  <c r="E79" i="5" s="1"/>
  <c r="D64" i="5"/>
  <c r="F64" i="5" s="1"/>
  <c r="C64" i="5"/>
  <c r="E64" i="5" s="1"/>
  <c r="D45" i="5"/>
  <c r="F45" i="5" s="1"/>
  <c r="C45" i="5"/>
  <c r="E45" i="5" s="1"/>
  <c r="D38" i="5"/>
  <c r="F38" i="5" s="1"/>
  <c r="C38" i="5"/>
  <c r="E38" i="5" s="1"/>
  <c r="C36" i="5"/>
  <c r="C35" i="5"/>
  <c r="C33" i="5" s="1"/>
  <c r="E33" i="5" s="1"/>
  <c r="G33" i="5" s="1"/>
  <c r="D33" i="5"/>
  <c r="F33" i="5" s="1"/>
  <c r="D27" i="5"/>
  <c r="F27" i="5" s="1"/>
  <c r="C27" i="5"/>
  <c r="E27" i="5" s="1"/>
  <c r="D19" i="5"/>
  <c r="F19" i="5" s="1"/>
  <c r="C19" i="5"/>
  <c r="E19" i="5" s="1"/>
  <c r="D6" i="5"/>
  <c r="F6" i="5" s="1"/>
  <c r="C6" i="5"/>
  <c r="E6" i="5" s="1"/>
  <c r="G28" i="7" l="1"/>
  <c r="G25" i="7"/>
  <c r="G11" i="7"/>
  <c r="G110" i="5"/>
  <c r="G159" i="5"/>
  <c r="G202" i="5"/>
  <c r="G145" i="5"/>
  <c r="G239" i="5"/>
  <c r="G38" i="5"/>
  <c r="G27" i="5"/>
  <c r="G6" i="5"/>
  <c r="E5" i="5"/>
  <c r="F5" i="5"/>
  <c r="G214" i="5"/>
  <c r="G226" i="5"/>
  <c r="G88" i="5"/>
  <c r="G252" i="5"/>
  <c r="G176" i="5"/>
  <c r="G64" i="5"/>
  <c r="G206" i="5"/>
  <c r="C5" i="5"/>
  <c r="G45" i="5"/>
  <c r="G284" i="5"/>
  <c r="D5" i="5"/>
  <c r="G99" i="5"/>
  <c r="G180" i="5"/>
  <c r="G19" i="5"/>
  <c r="G149" i="5"/>
  <c r="G79" i="5"/>
  <c r="G165" i="5"/>
  <c r="G228" i="5"/>
  <c r="G5" i="5" l="1"/>
  <c r="D5" i="7" l="1"/>
  <c r="C5" i="7"/>
  <c r="F35" i="7"/>
  <c r="E35" i="7"/>
  <c r="F34" i="7"/>
  <c r="E34" i="7"/>
  <c r="F33" i="7"/>
  <c r="E33" i="7"/>
  <c r="F32" i="7"/>
  <c r="E32" i="7"/>
  <c r="F31" i="7"/>
  <c r="E31" i="7"/>
  <c r="F30" i="7"/>
  <c r="E30" i="7"/>
  <c r="F29" i="7"/>
  <c r="E29" i="7"/>
  <c r="F27" i="7"/>
  <c r="E27" i="7"/>
  <c r="F26" i="7"/>
  <c r="E26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0" i="7"/>
  <c r="E10" i="7"/>
  <c r="F8" i="7"/>
  <c r="E8" i="7"/>
  <c r="F7" i="7"/>
  <c r="E7" i="7"/>
  <c r="E6" i="7"/>
  <c r="F6" i="7"/>
  <c r="G8" i="7" l="1"/>
  <c r="G7" i="7"/>
  <c r="F5" i="7"/>
  <c r="G6" i="7"/>
  <c r="G12" i="7"/>
  <c r="G15" i="7"/>
  <c r="E5" i="7"/>
  <c r="G13" i="7"/>
  <c r="G10" i="7"/>
  <c r="G14" i="7" l="1"/>
  <c r="G17" i="7"/>
  <c r="G19" i="7"/>
  <c r="G16" i="7"/>
  <c r="G21" i="7" l="1"/>
  <c r="G23" i="7"/>
  <c r="G20" i="7"/>
  <c r="G18" i="7"/>
  <c r="G22" i="7" l="1"/>
  <c r="G24" i="7"/>
  <c r="G29" i="7"/>
  <c r="G26" i="7"/>
  <c r="G31" i="7" l="1"/>
  <c r="G33" i="7"/>
  <c r="G30" i="7"/>
  <c r="G27" i="7"/>
  <c r="G32" i="7" l="1"/>
  <c r="G34" i="7"/>
  <c r="G35" i="7"/>
  <c r="G5" i="7" l="1"/>
</calcChain>
</file>

<file path=xl/sharedStrings.xml><?xml version="1.0" encoding="utf-8"?>
<sst xmlns="http://schemas.openxmlformats.org/spreadsheetml/2006/main" count="524" uniqueCount="407">
  <si>
    <t>Olympia High School</t>
  </si>
  <si>
    <t>Tumwater High School</t>
  </si>
  <si>
    <t>River Ridge High School</t>
  </si>
  <si>
    <t>Timberline High School</t>
  </si>
  <si>
    <t>Capital High School</t>
  </si>
  <si>
    <t>Yelm High School</t>
  </si>
  <si>
    <t>North Thurston High School</t>
  </si>
  <si>
    <t>College</t>
  </si>
  <si>
    <t>CCDDD</t>
  </si>
  <si>
    <t>Interlake High School</t>
  </si>
  <si>
    <t>Issaquah High School</t>
  </si>
  <si>
    <t>Skyline High School</t>
  </si>
  <si>
    <t>Kentridge Senior High School</t>
  </si>
  <si>
    <t>Eastlake High School</t>
  </si>
  <si>
    <t>Lake Washington High School</t>
  </si>
  <si>
    <t>Charles A Lindbergh Hs</t>
  </si>
  <si>
    <t>Oliver M Hazen High School</t>
  </si>
  <si>
    <t>Renton High School</t>
  </si>
  <si>
    <t>Cedarcrest High School</t>
  </si>
  <si>
    <t>Tahoma Senior High School</t>
  </si>
  <si>
    <t>Tacoma</t>
  </si>
  <si>
    <t>Bellevue</t>
  </si>
  <si>
    <t>Gig Harbor High School</t>
  </si>
  <si>
    <t>Peninsula High School</t>
  </si>
  <si>
    <t>Lincoln High School</t>
  </si>
  <si>
    <t>Tacoma School Of The Arts</t>
  </si>
  <si>
    <t>Curtis Senior High School</t>
  </si>
  <si>
    <t>University Place</t>
  </si>
  <si>
    <t>Peninsula</t>
  </si>
  <si>
    <t>Olympia</t>
  </si>
  <si>
    <t>North Thurston</t>
  </si>
  <si>
    <t>Tumwater</t>
  </si>
  <si>
    <t>Yelm</t>
  </si>
  <si>
    <t>Issaquah</t>
  </si>
  <si>
    <t>Kent</t>
  </si>
  <si>
    <t>Lake Washington</t>
  </si>
  <si>
    <t>Renton</t>
  </si>
  <si>
    <t>Riverview</t>
  </si>
  <si>
    <t>Tahoma</t>
  </si>
  <si>
    <t>Cedar High School</t>
  </si>
  <si>
    <t>North Kitsap High School</t>
  </si>
  <si>
    <t>South Kitsap High School</t>
  </si>
  <si>
    <t>North Kitsap</t>
  </si>
  <si>
    <t>South Kitsap</t>
  </si>
  <si>
    <t>Battle Ground High School</t>
  </si>
  <si>
    <t>Camas High School</t>
  </si>
  <si>
    <t>Evergreen High School</t>
  </si>
  <si>
    <t>Union High School</t>
  </si>
  <si>
    <t>Hockinson High School</t>
  </si>
  <si>
    <t>Ridgefield High School</t>
  </si>
  <si>
    <t>Hudson's Bay High School</t>
  </si>
  <si>
    <t>Skyview High School</t>
  </si>
  <si>
    <t>Washougal High School</t>
  </si>
  <si>
    <t>Battle Ground</t>
  </si>
  <si>
    <t>Camas</t>
  </si>
  <si>
    <t>Evergreen (Clark)</t>
  </si>
  <si>
    <t>Hockinson</t>
  </si>
  <si>
    <t>Ridgefield</t>
  </si>
  <si>
    <t>Toppenish</t>
  </si>
  <si>
    <t>Vancouver</t>
  </si>
  <si>
    <t>Washougal</t>
  </si>
  <si>
    <t>Deer Park High School</t>
  </si>
  <si>
    <t>Lakeside High School</t>
  </si>
  <si>
    <t>Lewis And Clark High School</t>
  </si>
  <si>
    <t>Mount Spokane High School</t>
  </si>
  <si>
    <t>Spokane</t>
  </si>
  <si>
    <t>Mead</t>
  </si>
  <si>
    <t>Nine Mile Falls</t>
  </si>
  <si>
    <t>Deer Park</t>
  </si>
  <si>
    <t>Central Valley</t>
  </si>
  <si>
    <t>Colville High School</t>
  </si>
  <si>
    <t>East Valley High School</t>
  </si>
  <si>
    <t>Mead Senior High School</t>
  </si>
  <si>
    <t>Republic High School</t>
  </si>
  <si>
    <t>Rogers High School</t>
  </si>
  <si>
    <t>University High School</t>
  </si>
  <si>
    <t>Colville</t>
  </si>
  <si>
    <t>Quillayute Valley</t>
  </si>
  <si>
    <t>Republic</t>
  </si>
  <si>
    <t>Davis High School</t>
  </si>
  <si>
    <t>Toppenish High School</t>
  </si>
  <si>
    <t>Sunnyside Senior High School</t>
  </si>
  <si>
    <t>West Valley High School</t>
  </si>
  <si>
    <t>Yakima</t>
  </si>
  <si>
    <t>Sunnyside</t>
  </si>
  <si>
    <t>West Valley (Yak)</t>
  </si>
  <si>
    <t>East Valley (Yak)</t>
  </si>
  <si>
    <t>Montesano Jr-Sr High School</t>
  </si>
  <si>
    <t>Nathan Hale High School</t>
  </si>
  <si>
    <t>Ingraham High School</t>
  </si>
  <si>
    <t>Roosevelt High School</t>
  </si>
  <si>
    <t>Auburn Riverside High</t>
  </si>
  <si>
    <t>Anacortes High School</t>
  </si>
  <si>
    <t>Oak Harbor High School</t>
  </si>
  <si>
    <t>Mount Vernon High School</t>
  </si>
  <si>
    <t>Adna Middle High School</t>
  </si>
  <si>
    <t>Centralia High School</t>
  </si>
  <si>
    <t>W F West High School</t>
  </si>
  <si>
    <t>Winlock High School</t>
  </si>
  <si>
    <t>Centralia</t>
  </si>
  <si>
    <t>Adna</t>
  </si>
  <si>
    <t>Napavine</t>
  </si>
  <si>
    <t>Winlock</t>
  </si>
  <si>
    <t>Montesano</t>
  </si>
  <si>
    <t>Seattle</t>
  </si>
  <si>
    <t>Auburn</t>
  </si>
  <si>
    <t>Anacortes</t>
  </si>
  <si>
    <t>Oak Harbor</t>
  </si>
  <si>
    <t>Mt Vernon</t>
  </si>
  <si>
    <t>Walla Walla</t>
  </si>
  <si>
    <t>Walla Walla High School</t>
  </si>
  <si>
    <t>Highline</t>
  </si>
  <si>
    <t>Mount Rainier High School</t>
  </si>
  <si>
    <t>Thomas Jefferson High School</t>
  </si>
  <si>
    <t>Foster High School</t>
  </si>
  <si>
    <t>Highline High School</t>
  </si>
  <si>
    <t>Federal Way Senior High School</t>
  </si>
  <si>
    <t>Kalama Senior High School</t>
  </si>
  <si>
    <t>Kelso High School</t>
  </si>
  <si>
    <t>La Center High School</t>
  </si>
  <si>
    <t>Mark Morris High School</t>
  </si>
  <si>
    <t>Robert A Long High School</t>
  </si>
  <si>
    <t>Kalama</t>
  </si>
  <si>
    <t>Kelso</t>
  </si>
  <si>
    <t>Longview</t>
  </si>
  <si>
    <t>Federal Way</t>
  </si>
  <si>
    <t>Tukwila</t>
  </si>
  <si>
    <t>Edmonds</t>
  </si>
  <si>
    <t>Everett</t>
  </si>
  <si>
    <t>Clover Park</t>
  </si>
  <si>
    <t>Eastmont High School</t>
  </si>
  <si>
    <t>Omak Senior High School</t>
  </si>
  <si>
    <t>Wenatchee High School</t>
  </si>
  <si>
    <t>Lynden School District</t>
  </si>
  <si>
    <t>Bellingham High School</t>
  </si>
  <si>
    <t>Ferndale High School</t>
  </si>
  <si>
    <t>Squalicum High School</t>
  </si>
  <si>
    <t>Lynden Academy</t>
  </si>
  <si>
    <t>Edmonds Heights K-12</t>
  </si>
  <si>
    <t>Edmonds-Woodway High School</t>
  </si>
  <si>
    <t>Lynnwood High School</t>
  </si>
  <si>
    <t>Meadowdale Senior High School</t>
  </si>
  <si>
    <t>Washington Virtual Acdmy-Omak</t>
  </si>
  <si>
    <t>Othello High School</t>
  </si>
  <si>
    <t>Kennewick High School</t>
  </si>
  <si>
    <t>Pasco High School</t>
  </si>
  <si>
    <t>Chiawana High School</t>
  </si>
  <si>
    <t>Connell High School</t>
  </si>
  <si>
    <t>Kamiakin High School</t>
  </si>
  <si>
    <t>Ephrata Senior High School</t>
  </si>
  <si>
    <t>Moses Lake Senior High School</t>
  </si>
  <si>
    <t>Quincy High School</t>
  </si>
  <si>
    <t>Royal High School</t>
  </si>
  <si>
    <t>Warden High School</t>
  </si>
  <si>
    <t>Ephrata</t>
  </si>
  <si>
    <t>Moses Lake</t>
  </si>
  <si>
    <t>Quincy</t>
  </si>
  <si>
    <t>Royal</t>
  </si>
  <si>
    <t>Warden</t>
  </si>
  <si>
    <t>Blaine</t>
  </si>
  <si>
    <t>Blaine High School</t>
  </si>
  <si>
    <t>Auburn Mountainview Hs</t>
  </si>
  <si>
    <t>Enumclaw High School</t>
  </si>
  <si>
    <t>Kent Laboratory Academy</t>
  </si>
  <si>
    <t>Kentlake High School</t>
  </si>
  <si>
    <t>Kent-Meridian High School</t>
  </si>
  <si>
    <t>Kentwood Senior High School</t>
  </si>
  <si>
    <t>Sumner High School</t>
  </si>
  <si>
    <t>Cascade Senior High School</t>
  </si>
  <si>
    <t>Lake Stevens High School</t>
  </si>
  <si>
    <t>Bothell High School</t>
  </si>
  <si>
    <t>Glacier Peak High School</t>
  </si>
  <si>
    <t>Graham-Kapowsin High School</t>
  </si>
  <si>
    <t>Washington High School</t>
  </si>
  <si>
    <t>Lakes High School</t>
  </si>
  <si>
    <t>Puyallup Senior High School</t>
  </si>
  <si>
    <t>Steilacoom Senior High School</t>
  </si>
  <si>
    <t>Spanaway Lake High School</t>
  </si>
  <si>
    <t>Bethel High School</t>
  </si>
  <si>
    <t>Enumclaw</t>
  </si>
  <si>
    <t>Sumner</t>
  </si>
  <si>
    <t>Lake Stevens</t>
  </si>
  <si>
    <t>Marysville</t>
  </si>
  <si>
    <t>Northshore</t>
  </si>
  <si>
    <t>Snohomish</t>
  </si>
  <si>
    <t>Bethel</t>
  </si>
  <si>
    <t>Franklin Pierce</t>
  </si>
  <si>
    <t>Puyallup</t>
  </si>
  <si>
    <t>Steilacoom Hist.</t>
  </si>
  <si>
    <t>Henry M Jackson High School</t>
  </si>
  <si>
    <t>Woodinville High School</t>
  </si>
  <si>
    <t>Port Angeles High School</t>
  </si>
  <si>
    <t>Sequim High School</t>
  </si>
  <si>
    <t>Forks High School</t>
  </si>
  <si>
    <t>Port Angeles</t>
  </si>
  <si>
    <t>Sequim</t>
  </si>
  <si>
    <t>Kennewick</t>
  </si>
  <si>
    <t>North Franklin</t>
  </si>
  <si>
    <t>Othello</t>
  </si>
  <si>
    <t>Pasco</t>
  </si>
  <si>
    <t>Omak</t>
  </si>
  <si>
    <t>Eastmont</t>
  </si>
  <si>
    <t>Wenatchee</t>
  </si>
  <si>
    <t>Bellingham</t>
  </si>
  <si>
    <t>Ferndale</t>
  </si>
  <si>
    <t>Lynden</t>
  </si>
  <si>
    <t xml:space="preserve">Bellevue College </t>
  </si>
  <si>
    <t xml:space="preserve">Big Bend Community College </t>
  </si>
  <si>
    <t>Cascadia College</t>
  </si>
  <si>
    <t>Centralia College</t>
  </si>
  <si>
    <t>Clark College</t>
  </si>
  <si>
    <t>Columbia Basin College</t>
  </si>
  <si>
    <t>Edmonds College</t>
  </si>
  <si>
    <t>Everett Community College</t>
  </si>
  <si>
    <t>Grays Harbor College</t>
  </si>
  <si>
    <t>Green River College</t>
  </si>
  <si>
    <t>Highline College</t>
  </si>
  <si>
    <t>Lower Columbia College</t>
  </si>
  <si>
    <t>Lake Washington Inst of Tech</t>
  </si>
  <si>
    <t>North Seattle College</t>
  </si>
  <si>
    <t>Olympic College</t>
  </si>
  <si>
    <t>Peninsula College</t>
  </si>
  <si>
    <t>Pierce College</t>
  </si>
  <si>
    <t>Renton Technical College</t>
  </si>
  <si>
    <t>Skagit Valley College</t>
  </si>
  <si>
    <t>South Puget Sound Community College</t>
  </si>
  <si>
    <t>Spokane Community College</t>
  </si>
  <si>
    <t>Spokane Falls Community College</t>
  </si>
  <si>
    <t>Tacoma Community College</t>
  </si>
  <si>
    <t>Walla Walla Community College</t>
  </si>
  <si>
    <t>Wenatchee Valley College</t>
  </si>
  <si>
    <t>Whatcom Community College</t>
  </si>
  <si>
    <t>Yakima Valley College</t>
  </si>
  <si>
    <t>NonVoc Credit</t>
  </si>
  <si>
    <t>Voc Credit</t>
  </si>
  <si>
    <t>Nonvocational RS Credit Rate:</t>
  </si>
  <si>
    <t>Vocational RS Credit Rate:</t>
  </si>
  <si>
    <t>Nonvoc $</t>
  </si>
  <si>
    <t>Voc $</t>
  </si>
  <si>
    <t>Total $</t>
  </si>
  <si>
    <t>College/District</t>
  </si>
  <si>
    <t>School</t>
  </si>
  <si>
    <t>State Summary</t>
  </si>
  <si>
    <t>Detail by High Schools</t>
  </si>
  <si>
    <t>Summary by College</t>
  </si>
  <si>
    <t>State Total</t>
  </si>
  <si>
    <t>Voucher</t>
  </si>
  <si>
    <t>06927</t>
  </si>
  <si>
    <t>04951</t>
  </si>
  <si>
    <t>37952</t>
  </si>
  <si>
    <t>39953</t>
  </si>
  <si>
    <t>05940</t>
  </si>
  <si>
    <t>08937</t>
  </si>
  <si>
    <t>11928</t>
  </si>
  <si>
    <t>Heritage High School</t>
  </si>
  <si>
    <t>After Exit Summer 2024 Quarter Funding</t>
  </si>
  <si>
    <t>Newport High School</t>
  </si>
  <si>
    <t>Sammamish High School</t>
  </si>
  <si>
    <t>Federal Way School District</t>
  </si>
  <si>
    <t>Internet Academy</t>
  </si>
  <si>
    <t>Mercer Island</t>
  </si>
  <si>
    <t>Mercer Island High School</t>
  </si>
  <si>
    <t>Hazen High School</t>
  </si>
  <si>
    <t>Cleveland High School</t>
  </si>
  <si>
    <t>Garfield High School</t>
  </si>
  <si>
    <t>Middle College High School</t>
  </si>
  <si>
    <t>Chehalis</t>
  </si>
  <si>
    <t>Rochester</t>
  </si>
  <si>
    <t>Rochester High School</t>
  </si>
  <si>
    <t>White Pass</t>
  </si>
  <si>
    <t>White Pass High School</t>
  </si>
  <si>
    <t>Battle Ground Virtual Academy</t>
  </si>
  <si>
    <t>Cam High School</t>
  </si>
  <si>
    <t>Boistfort</t>
  </si>
  <si>
    <t>Boistfort Online School</t>
  </si>
  <si>
    <t>Legacy High School</t>
  </si>
  <si>
    <t>La Center</t>
  </si>
  <si>
    <t>Columbia River High School</t>
  </si>
  <si>
    <t>Fort Vancouver High School</t>
  </si>
  <si>
    <t>Vancouver Itech Preparatory</t>
  </si>
  <si>
    <t>Columbia (Walla Walla)</t>
  </si>
  <si>
    <t>Columbia High School</t>
  </si>
  <si>
    <t>Finley</t>
  </si>
  <si>
    <t>River View High School</t>
  </si>
  <si>
    <t>Phoenix High School</t>
  </si>
  <si>
    <t>Southridge High School</t>
  </si>
  <si>
    <t>Kiona-Benton City</t>
  </si>
  <si>
    <t>Kiona-Benton High School</t>
  </si>
  <si>
    <t>Prosser</t>
  </si>
  <si>
    <t>Prosser Senior High School</t>
  </si>
  <si>
    <t>Richland</t>
  </si>
  <si>
    <t>Hanford High School</t>
  </si>
  <si>
    <t>Richland High School</t>
  </si>
  <si>
    <t>Arlington</t>
  </si>
  <si>
    <t>Arlington High Sch Career Ctr</t>
  </si>
  <si>
    <t>Mukilteo</t>
  </si>
  <si>
    <t>Kamiak High School</t>
  </si>
  <si>
    <t>South Whidbey</t>
  </si>
  <si>
    <t>South Whidbey High School</t>
  </si>
  <si>
    <t>Arlington High School</t>
  </si>
  <si>
    <t>Everett High School</t>
  </si>
  <si>
    <t>Sequoia High School</t>
  </si>
  <si>
    <t>Marysville Getchell High School</t>
  </si>
  <si>
    <t>Marysville Pilchuck High School</t>
  </si>
  <si>
    <t>Aberdeen</t>
  </si>
  <si>
    <t>Aberdeen High School</t>
  </si>
  <si>
    <t>Harbor high School</t>
  </si>
  <si>
    <t>Elma</t>
  </si>
  <si>
    <t>Elma High School</t>
  </si>
  <si>
    <t>Ocean Beach</t>
  </si>
  <si>
    <t>Ilwaco High School</t>
  </si>
  <si>
    <t>Ocosta</t>
  </si>
  <si>
    <t>Ocosta Junior-Senior HS</t>
  </si>
  <si>
    <t xml:space="preserve">Olympia </t>
  </si>
  <si>
    <t>South Bend</t>
  </si>
  <si>
    <t>South Bend High School</t>
  </si>
  <si>
    <t>Taholah</t>
  </si>
  <si>
    <t>Taholah High School</t>
  </si>
  <si>
    <t>Wishkah Valley</t>
  </si>
  <si>
    <t>Wishkah Valley High School</t>
  </si>
  <si>
    <t>Auburn High School</t>
  </si>
  <si>
    <t>Decatur High School</t>
  </si>
  <si>
    <t>Fife</t>
  </si>
  <si>
    <t>Fife High School</t>
  </si>
  <si>
    <t>Insight School of Washington</t>
  </si>
  <si>
    <t>Charles A Lindbergh High School</t>
  </si>
  <si>
    <t>White River</t>
  </si>
  <si>
    <t>White River High School</t>
  </si>
  <si>
    <t>Todd Beamer High School</t>
  </si>
  <si>
    <t>Tyee High School</t>
  </si>
  <si>
    <t>Napavine Jr./Sr. High School</t>
  </si>
  <si>
    <t>Wahkiakum</t>
  </si>
  <si>
    <t>Wahkiakum High School</t>
  </si>
  <si>
    <t>Woodland</t>
  </si>
  <si>
    <t>Woodland High School</t>
  </si>
  <si>
    <t>Edmonds Woodway High School</t>
  </si>
  <si>
    <t>WAVA</t>
  </si>
  <si>
    <t>Bainbridge Island</t>
  </si>
  <si>
    <t>Bainbridge High School</t>
  </si>
  <si>
    <t>Central Kitsap</t>
  </si>
  <si>
    <t>Central Kitsap High School</t>
  </si>
  <si>
    <t>Olympic High School</t>
  </si>
  <si>
    <t>Klahowya Secondary</t>
  </si>
  <si>
    <t>Kingston High School</t>
  </si>
  <si>
    <t>Shelton</t>
  </si>
  <si>
    <t>Shelton High School</t>
  </si>
  <si>
    <t>Explorer Academy</t>
  </si>
  <si>
    <t>Bethel Virtual Academy</t>
  </si>
  <si>
    <t>Eatonville</t>
  </si>
  <si>
    <t>Eatonville High School</t>
  </si>
  <si>
    <t>EB Walker High School</t>
  </si>
  <si>
    <t>Emerald Ridge High School</t>
  </si>
  <si>
    <t>Governor J R Rogers High School</t>
  </si>
  <si>
    <t>Bonney Lake High School</t>
  </si>
  <si>
    <t>Shoreline Community College</t>
  </si>
  <si>
    <t>Concrete</t>
  </si>
  <si>
    <t>Concrete High School</t>
  </si>
  <si>
    <t xml:space="preserve">Sedro Woolley </t>
  </si>
  <si>
    <t>Sedro Woolley High School</t>
  </si>
  <si>
    <t xml:space="preserve">Stanwood </t>
  </si>
  <si>
    <t>Stanwood High School</t>
  </si>
  <si>
    <t>ORLA</t>
  </si>
  <si>
    <t>Choice Alternative School</t>
  </si>
  <si>
    <t>AG West Black Hills</t>
  </si>
  <si>
    <t>South Seattle Community College</t>
  </si>
  <si>
    <t>Chief Sealth International HS</t>
  </si>
  <si>
    <t>Chewelah</t>
  </si>
  <si>
    <t>Jenkins High School</t>
  </si>
  <si>
    <t>Panorama School</t>
  </si>
  <si>
    <t>Kettle Falls</t>
  </si>
  <si>
    <t>Kettle Falls High School</t>
  </si>
  <si>
    <t>Newport</t>
  </si>
  <si>
    <t>West Valley (Spokane)</t>
  </si>
  <si>
    <t>Spokane Valley High School</t>
  </si>
  <si>
    <t>Ridgeline High School</t>
  </si>
  <si>
    <t>STEM Academy at SVT</t>
  </si>
  <si>
    <t>Liberty</t>
  </si>
  <si>
    <t>Liberty High School</t>
  </si>
  <si>
    <t>Mead Learning Options</t>
  </si>
  <si>
    <t>Pullman</t>
  </si>
  <si>
    <t>Pullman High School</t>
  </si>
  <si>
    <t>North Central High School</t>
  </si>
  <si>
    <t>Franklin Pierce High School</t>
  </si>
  <si>
    <t>Dr. Dolores Silas High School</t>
  </si>
  <si>
    <t>Henry Foss High School</t>
  </si>
  <si>
    <t>Mount Tahoma High School</t>
  </si>
  <si>
    <t>Tacoma Online</t>
  </si>
  <si>
    <t>Dayton</t>
  </si>
  <si>
    <t>Dayton High School</t>
  </si>
  <si>
    <t>Methow Valley</t>
  </si>
  <si>
    <t>Liberty Bell Jr/Sr High School</t>
  </si>
  <si>
    <t>Okanogan</t>
  </si>
  <si>
    <t>Okanogan Alternative High School</t>
  </si>
  <si>
    <t>Sehome High School</t>
  </si>
  <si>
    <t>Meridian</t>
  </si>
  <si>
    <t>Meridian High School</t>
  </si>
  <si>
    <t>Mount Baker</t>
  </si>
  <si>
    <t>Mount Baker High School</t>
  </si>
  <si>
    <t>Grandview</t>
  </si>
  <si>
    <t>Grandview High School</t>
  </si>
  <si>
    <t xml:space="preserve">Prosser </t>
  </si>
  <si>
    <t>Eisenhower High School</t>
  </si>
  <si>
    <t>Cental Seattle College</t>
  </si>
  <si>
    <t>Central Seattle College</t>
  </si>
  <si>
    <t>Lake Washington Inst of Technology</t>
  </si>
  <si>
    <t>17942</t>
  </si>
  <si>
    <t>17946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</si>
</sst>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63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0" xfId="0" applyFont="1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43" fontId="0" fillId="0" borderId="0" xfId="1" applyFont="1"/>
    <xf numFmtId="43" fontId="0" fillId="0" borderId="0" xfId="0" applyNumberFormat="1"/>
    <xf numFmtId="0" fontId="0" fillId="0" borderId="3" xfId="0" applyBorder="1"/>
    <xf numFmtId="164" fontId="0" fillId="0" borderId="3" xfId="1" applyNumberFormat="1" applyFont="1" applyBorder="1"/>
    <xf numFmtId="164" fontId="0" fillId="0" borderId="0" xfId="1" applyNumberFormat="1" applyFont="1" applyBorder="1"/>
    <xf numFmtId="0" fontId="0" fillId="0" borderId="1" xfId="0" applyBorder="1"/>
    <xf numFmtId="164" fontId="0" fillId="0" borderId="1" xfId="1" applyNumberFormat="1" applyFont="1" applyBorder="1"/>
    <xf numFmtId="43" fontId="0" fillId="0" borderId="1" xfId="1" applyFont="1" applyBorder="1"/>
    <xf numFmtId="43" fontId="3" fillId="0" borderId="0" xfId="0" applyNumberFormat="1" applyFont="1" applyAlignment="1">
      <alignment horizontal="center"/>
    </xf>
    <xf numFmtId="0" fontId="2" fillId="0" borderId="2" xfId="0" applyFont="1" applyBorder="1"/>
    <xf numFmtId="164" fontId="3" fillId="0" borderId="0" xfId="0" applyNumberFormat="1" applyFont="1" applyAlignment="1">
      <alignment horizontal="center" wrapText="1"/>
    </xf>
    <xf numFmtId="43" fontId="3" fillId="0" borderId="0" xfId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43" fontId="0" fillId="0" borderId="0" xfId="1" applyFont="1" applyBorder="1"/>
    <xf numFmtId="43" fontId="0" fillId="0" borderId="3" xfId="1" applyFont="1" applyBorder="1"/>
    <xf numFmtId="43" fontId="4" fillId="0" borderId="0" xfId="1" applyFont="1"/>
    <xf numFmtId="0" fontId="5" fillId="0" borderId="1" xfId="0" applyFont="1" applyBorder="1"/>
    <xf numFmtId="164" fontId="5" fillId="0" borderId="1" xfId="1" applyNumberFormat="1" applyFont="1" applyBorder="1"/>
    <xf numFmtId="43" fontId="5" fillId="0" borderId="1" xfId="1" applyFont="1" applyBorder="1"/>
    <xf numFmtId="0" fontId="6" fillId="0" borderId="0" xfId="0" applyFont="1"/>
    <xf numFmtId="164" fontId="6" fillId="0" borderId="0" xfId="1" applyNumberFormat="1" applyFont="1" applyBorder="1"/>
    <xf numFmtId="43" fontId="5" fillId="0" borderId="0" xfId="1" applyFont="1" applyBorder="1"/>
    <xf numFmtId="0" fontId="5" fillId="0" borderId="0" xfId="0" applyFont="1"/>
    <xf numFmtId="164" fontId="5" fillId="0" borderId="0" xfId="1" applyNumberFormat="1" applyFont="1" applyBorder="1"/>
    <xf numFmtId="0" fontId="7" fillId="0" borderId="0" xfId="3" applyFont="1"/>
    <xf numFmtId="0" fontId="6" fillId="0" borderId="3" xfId="0" applyFont="1" applyBorder="1"/>
    <xf numFmtId="164" fontId="6" fillId="0" borderId="3" xfId="1" applyNumberFormat="1" applyFont="1" applyBorder="1"/>
    <xf numFmtId="0" fontId="6" fillId="0" borderId="1" xfId="0" applyFont="1" applyBorder="1"/>
    <xf numFmtId="164" fontId="6" fillId="0" borderId="1" xfId="1" applyNumberFormat="1" applyFont="1" applyBorder="1"/>
    <xf numFmtId="43" fontId="6" fillId="0" borderId="0" xfId="1" applyFont="1" applyBorder="1"/>
    <xf numFmtId="164" fontId="6" fillId="0" borderId="0" xfId="1" applyNumberFormat="1" applyFont="1" applyFill="1" applyBorder="1"/>
    <xf numFmtId="164" fontId="6" fillId="0" borderId="0" xfId="0" applyNumberFormat="1" applyFont="1"/>
    <xf numFmtId="164" fontId="5" fillId="0" borderId="0" xfId="1" applyNumberFormat="1" applyFont="1"/>
    <xf numFmtId="43" fontId="5" fillId="0" borderId="0" xfId="1" applyFont="1"/>
    <xf numFmtId="0" fontId="6" fillId="2" borderId="0" xfId="0" applyFont="1" applyFill="1"/>
    <xf numFmtId="164" fontId="6" fillId="0" borderId="0" xfId="1" applyNumberFormat="1" applyFont="1"/>
    <xf numFmtId="165" fontId="5" fillId="0" borderId="1" xfId="1" applyNumberFormat="1" applyFont="1" applyBorder="1"/>
    <xf numFmtId="0" fontId="7" fillId="0" borderId="0" xfId="0" applyFont="1"/>
    <xf numFmtId="165" fontId="6" fillId="0" borderId="0" xfId="1" applyNumberFormat="1" applyFont="1" applyBorder="1"/>
    <xf numFmtId="164" fontId="6" fillId="0" borderId="0" xfId="1" applyNumberFormat="1" applyFont="1" applyFill="1"/>
    <xf numFmtId="0" fontId="6" fillId="0" borderId="0" xfId="0" applyFont="1" applyAlignment="1">
      <alignment horizontal="left" vertical="top" wrapText="1"/>
    </xf>
    <xf numFmtId="0" fontId="5" fillId="0" borderId="3" xfId="0" applyFont="1" applyBorder="1"/>
    <xf numFmtId="164" fontId="5" fillId="0" borderId="0" xfId="1" applyNumberFormat="1" applyFont="1" applyFill="1"/>
    <xf numFmtId="43" fontId="5" fillId="0" borderId="0" xfId="1" applyFont="1" applyFill="1"/>
    <xf numFmtId="164" fontId="3" fillId="0" borderId="0" xfId="0" applyNumberFormat="1" applyFont="1" applyAlignment="1">
      <alignment horizontal="center"/>
    </xf>
    <xf numFmtId="0" fontId="6" fillId="0" borderId="0" xfId="0" applyFont="1" applyBorder="1"/>
    <xf numFmtId="43" fontId="6" fillId="0" borderId="0" xfId="1" applyFont="1" applyFill="1" applyBorder="1"/>
    <xf numFmtId="164" fontId="6" fillId="0" borderId="3" xfId="1" applyNumberFormat="1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4">
    <cellStyle name="Comma" xfId="1" builtinId="3"/>
    <cellStyle name="Normal" xfId="0" builtinId="0"/>
    <cellStyle name="Normal 18" xfId="3" xr:uid="{4C2FFFEE-9756-4E43-9860-3FD1DB24FAE0}"/>
    <cellStyle name="Normal 2" xfId="2" xr:uid="{E5B62688-6C4C-46FA-A3A6-F40110A975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5AF88-A56A-4A80-966C-274FA31B53AE}">
  <dimension ref="A1:G35"/>
  <sheetViews>
    <sheetView tabSelected="1" workbookViewId="0">
      <selection activeCell="H25" sqref="H25:I25"/>
    </sheetView>
  </sheetViews>
  <sheetFormatPr defaultRowHeight="14.4" x14ac:dyDescent="0.3"/>
  <cols>
    <col min="2" max="2" width="35.44140625" bestFit="1" customWidth="1"/>
    <col min="3" max="4" width="10.6640625" customWidth="1"/>
    <col min="5" max="5" width="11.44140625" bestFit="1" customWidth="1"/>
    <col min="6" max="6" width="11" bestFit="1" customWidth="1"/>
    <col min="7" max="7" width="11.44140625" bestFit="1" customWidth="1"/>
  </cols>
  <sheetData>
    <row r="1" spans="1:7" x14ac:dyDescent="0.3">
      <c r="A1" s="1" t="s">
        <v>255</v>
      </c>
      <c r="F1" s="4" t="s">
        <v>235</v>
      </c>
      <c r="G1" s="22">
        <v>171.9</v>
      </c>
    </row>
    <row r="2" spans="1:7" x14ac:dyDescent="0.3">
      <c r="A2" t="s">
        <v>244</v>
      </c>
      <c r="F2" s="4" t="s">
        <v>236</v>
      </c>
      <c r="G2" s="22">
        <v>187.82</v>
      </c>
    </row>
    <row r="3" spans="1:7" x14ac:dyDescent="0.3">
      <c r="F3" s="4"/>
    </row>
    <row r="4" spans="1:7" ht="30" customHeight="1" thickBot="1" x14ac:dyDescent="0.35">
      <c r="A4" s="16" t="s">
        <v>8</v>
      </c>
      <c r="B4" s="16" t="s">
        <v>7</v>
      </c>
      <c r="C4" s="2" t="s">
        <v>233</v>
      </c>
      <c r="D4" s="2" t="s">
        <v>234</v>
      </c>
      <c r="E4" s="5" t="s">
        <v>237</v>
      </c>
      <c r="F4" s="5" t="s">
        <v>238</v>
      </c>
      <c r="G4" s="5" t="s">
        <v>239</v>
      </c>
    </row>
    <row r="5" spans="1:7" x14ac:dyDescent="0.3">
      <c r="A5" s="1"/>
      <c r="B5" s="1" t="s">
        <v>245</v>
      </c>
      <c r="C5" s="17">
        <f>SUM(C6:C35)</f>
        <v>5209.5</v>
      </c>
      <c r="D5" s="17">
        <f>SUM(D6:D35)</f>
        <v>538</v>
      </c>
      <c r="E5" s="18">
        <f>SUM(E6:E35)</f>
        <v>895513.05</v>
      </c>
      <c r="F5" s="18">
        <f>SUM(F6:F35)</f>
        <v>101047.16000000002</v>
      </c>
      <c r="G5" s="18">
        <f>SUM(G6:G35)</f>
        <v>996560.21000000008</v>
      </c>
    </row>
    <row r="6" spans="1:7" x14ac:dyDescent="0.3">
      <c r="A6" s="19">
        <v>17924</v>
      </c>
      <c r="B6" s="12" t="s">
        <v>206</v>
      </c>
      <c r="C6" s="13">
        <v>170</v>
      </c>
      <c r="D6" s="13">
        <v>31</v>
      </c>
      <c r="E6" s="14">
        <f>+C6*$G$1</f>
        <v>29223</v>
      </c>
      <c r="F6" s="14">
        <f>+D6*$G$2</f>
        <v>5822.42</v>
      </c>
      <c r="G6" s="14">
        <f>+E6+F6</f>
        <v>35045.42</v>
      </c>
    </row>
    <row r="7" spans="1:7" x14ac:dyDescent="0.3">
      <c r="A7" s="55">
        <v>13925</v>
      </c>
      <c r="B7" s="56" t="s">
        <v>207</v>
      </c>
      <c r="C7" s="11">
        <v>66</v>
      </c>
      <c r="D7" s="11">
        <v>11</v>
      </c>
      <c r="E7" s="20">
        <f>+C7*$G$1</f>
        <v>11345.4</v>
      </c>
      <c r="F7" s="20">
        <f>+D7*$G$2</f>
        <v>2066.02</v>
      </c>
      <c r="G7" s="20">
        <f>+E7+F7</f>
        <v>13411.42</v>
      </c>
    </row>
    <row r="8" spans="1:7" x14ac:dyDescent="0.3">
      <c r="A8" s="60" t="s">
        <v>246</v>
      </c>
      <c r="B8" s="9" t="s">
        <v>208</v>
      </c>
      <c r="C8" s="10">
        <v>60</v>
      </c>
      <c r="D8" s="10">
        <v>0</v>
      </c>
      <c r="E8" s="21">
        <f>+C8*$G$1</f>
        <v>10314</v>
      </c>
      <c r="F8" s="21">
        <f>+D8*$G$2</f>
        <v>0</v>
      </c>
      <c r="G8" s="21">
        <f>+E8+F8</f>
        <v>10314</v>
      </c>
    </row>
    <row r="9" spans="1:7" x14ac:dyDescent="0.3">
      <c r="A9" s="59" t="s">
        <v>405</v>
      </c>
      <c r="B9" s="56" t="s">
        <v>403</v>
      </c>
      <c r="C9" s="11">
        <v>47</v>
      </c>
      <c r="D9" s="11">
        <v>0</v>
      </c>
      <c r="E9" s="20">
        <f>+C9*$G$1</f>
        <v>8079.3</v>
      </c>
      <c r="F9" s="20">
        <f>+D9*$G$2</f>
        <v>0</v>
      </c>
      <c r="G9" s="20">
        <f>+E9+F9</f>
        <v>8079.3</v>
      </c>
    </row>
    <row r="10" spans="1:7" x14ac:dyDescent="0.3">
      <c r="A10" s="58">
        <v>21926</v>
      </c>
      <c r="B10" s="56" t="s">
        <v>209</v>
      </c>
      <c r="C10" s="11">
        <v>69</v>
      </c>
      <c r="D10" s="11">
        <v>31</v>
      </c>
      <c r="E10" s="20">
        <f>+C10*$G$1</f>
        <v>11861.1</v>
      </c>
      <c r="F10" s="20">
        <f>+D10*$G$2</f>
        <v>5822.42</v>
      </c>
      <c r="G10" s="20">
        <f>+E10+F10</f>
        <v>17683.52</v>
      </c>
    </row>
    <row r="11" spans="1:7" x14ac:dyDescent="0.3">
      <c r="A11" s="59" t="s">
        <v>247</v>
      </c>
      <c r="B11" s="56" t="s">
        <v>210</v>
      </c>
      <c r="C11" s="11">
        <v>276</v>
      </c>
      <c r="D11" s="11">
        <v>32</v>
      </c>
      <c r="E11" s="20">
        <f>+C11*$G$1</f>
        <v>47444.4</v>
      </c>
      <c r="F11" s="20">
        <f>+D11*$G$2</f>
        <v>6010.24</v>
      </c>
      <c r="G11" s="20">
        <f>+E11+F11</f>
        <v>53454.64</v>
      </c>
    </row>
    <row r="12" spans="1:7" x14ac:dyDescent="0.3">
      <c r="A12" s="61" t="s">
        <v>253</v>
      </c>
      <c r="B12" s="12" t="s">
        <v>211</v>
      </c>
      <c r="C12" s="13">
        <v>694</v>
      </c>
      <c r="D12" s="13">
        <v>93</v>
      </c>
      <c r="E12" s="14">
        <f>+C12*$G$1</f>
        <v>119298.6</v>
      </c>
      <c r="F12" s="14">
        <f>+D12*$G$2</f>
        <v>17467.259999999998</v>
      </c>
      <c r="G12" s="14">
        <f>+E12+F12</f>
        <v>136765.86000000002</v>
      </c>
    </row>
    <row r="13" spans="1:7" x14ac:dyDescent="0.3">
      <c r="A13" s="58">
        <v>31932</v>
      </c>
      <c r="B13" s="56" t="s">
        <v>212</v>
      </c>
      <c r="C13" s="11">
        <v>118</v>
      </c>
      <c r="D13" s="11">
        <v>18</v>
      </c>
      <c r="E13" s="20">
        <f>+C13*$G$1</f>
        <v>20284.2</v>
      </c>
      <c r="F13" s="20">
        <f>+D13*$G$2</f>
        <v>3380.7599999999998</v>
      </c>
      <c r="G13" s="20">
        <f>+E13+F13</f>
        <v>23664.959999999999</v>
      </c>
    </row>
    <row r="14" spans="1:7" x14ac:dyDescent="0.3">
      <c r="A14" s="60">
        <v>31933</v>
      </c>
      <c r="B14" s="9" t="s">
        <v>213</v>
      </c>
      <c r="C14" s="10">
        <v>140.5</v>
      </c>
      <c r="D14" s="10">
        <v>20</v>
      </c>
      <c r="E14" s="21">
        <f>+C14*$G$1</f>
        <v>24151.95</v>
      </c>
      <c r="F14" s="21">
        <f>+D14*$G$2</f>
        <v>3756.3999999999996</v>
      </c>
      <c r="G14" s="21">
        <f>+E14+F14</f>
        <v>27908.35</v>
      </c>
    </row>
    <row r="15" spans="1:7" x14ac:dyDescent="0.3">
      <c r="A15" s="58">
        <v>14934</v>
      </c>
      <c r="B15" s="56" t="s">
        <v>214</v>
      </c>
      <c r="C15" s="11">
        <v>145</v>
      </c>
      <c r="D15" s="11">
        <v>33</v>
      </c>
      <c r="E15" s="20">
        <f>+C15*$G$1</f>
        <v>24925.5</v>
      </c>
      <c r="F15" s="20">
        <f>+D15*$G$2</f>
        <v>6198.0599999999995</v>
      </c>
      <c r="G15" s="20">
        <f>+E15+F15</f>
        <v>31123.559999999998</v>
      </c>
    </row>
    <row r="16" spans="1:7" x14ac:dyDescent="0.3">
      <c r="A16" s="58">
        <v>17935</v>
      </c>
      <c r="B16" s="56" t="s">
        <v>215</v>
      </c>
      <c r="C16" s="11">
        <v>530</v>
      </c>
      <c r="D16" s="11">
        <v>68</v>
      </c>
      <c r="E16" s="20">
        <f>+C16*$G$1</f>
        <v>91107</v>
      </c>
      <c r="F16" s="20">
        <f>+D16*$G$2</f>
        <v>12771.76</v>
      </c>
      <c r="G16" s="20">
        <f>+E16+F16</f>
        <v>103878.76</v>
      </c>
    </row>
    <row r="17" spans="1:7" x14ac:dyDescent="0.3">
      <c r="A17" s="58">
        <v>17936</v>
      </c>
      <c r="B17" s="56" t="s">
        <v>216</v>
      </c>
      <c r="C17" s="11">
        <v>339</v>
      </c>
      <c r="D17" s="11">
        <v>36</v>
      </c>
      <c r="E17" s="20">
        <f>+C17*$G$1</f>
        <v>58274.1</v>
      </c>
      <c r="F17" s="20">
        <f>+D17*$G$2</f>
        <v>6761.5199999999995</v>
      </c>
      <c r="G17" s="20">
        <f>+E17+F17</f>
        <v>65035.619999999995</v>
      </c>
    </row>
    <row r="18" spans="1:7" x14ac:dyDescent="0.3">
      <c r="A18" s="62">
        <v>17937</v>
      </c>
      <c r="B18" s="12" t="s">
        <v>404</v>
      </c>
      <c r="C18" s="13">
        <v>30</v>
      </c>
      <c r="D18" s="13">
        <v>0</v>
      </c>
      <c r="E18" s="14">
        <f>+C18*$G$1</f>
        <v>5157</v>
      </c>
      <c r="F18" s="14">
        <f>+D18*$G$2</f>
        <v>0</v>
      </c>
      <c r="G18" s="14">
        <f>+E18+F18</f>
        <v>5157</v>
      </c>
    </row>
    <row r="19" spans="1:7" x14ac:dyDescent="0.3">
      <c r="A19" s="59" t="s">
        <v>252</v>
      </c>
      <c r="B19" s="56" t="s">
        <v>217</v>
      </c>
      <c r="C19" s="11">
        <v>121</v>
      </c>
      <c r="D19" s="11">
        <v>13</v>
      </c>
      <c r="E19" s="20">
        <f>+C19*$G$1</f>
        <v>20799.900000000001</v>
      </c>
      <c r="F19" s="20">
        <f>+D19*$G$2</f>
        <v>2441.66</v>
      </c>
      <c r="G19" s="20">
        <f>+E19+F19</f>
        <v>23241.56</v>
      </c>
    </row>
    <row r="20" spans="1:7" x14ac:dyDescent="0.3">
      <c r="A20" s="60">
        <v>17938</v>
      </c>
      <c r="B20" s="9" t="s">
        <v>219</v>
      </c>
      <c r="C20" s="10">
        <v>58</v>
      </c>
      <c r="D20" s="10">
        <v>0</v>
      </c>
      <c r="E20" s="21">
        <f>+C20*$G$1</f>
        <v>9970.2000000000007</v>
      </c>
      <c r="F20" s="21">
        <f>+D20*$G$2</f>
        <v>0</v>
      </c>
      <c r="G20" s="21">
        <f>+E20+F20</f>
        <v>9970.2000000000007</v>
      </c>
    </row>
    <row r="21" spans="1:7" x14ac:dyDescent="0.3">
      <c r="A21" s="58">
        <v>18939</v>
      </c>
      <c r="B21" s="56" t="s">
        <v>220</v>
      </c>
      <c r="C21" s="11">
        <v>260</v>
      </c>
      <c r="D21" s="11">
        <v>5</v>
      </c>
      <c r="E21" s="20">
        <f>+C21*$G$1</f>
        <v>44694</v>
      </c>
      <c r="F21" s="20">
        <f>+D21*$G$2</f>
        <v>939.09999999999991</v>
      </c>
      <c r="G21" s="20">
        <f>+E21+F21</f>
        <v>45633.1</v>
      </c>
    </row>
    <row r="22" spans="1:7" x14ac:dyDescent="0.3">
      <c r="A22" s="59" t="s">
        <v>251</v>
      </c>
      <c r="B22" s="56" t="s">
        <v>221</v>
      </c>
      <c r="C22" s="11">
        <v>35</v>
      </c>
      <c r="D22" s="11">
        <v>0</v>
      </c>
      <c r="E22" s="20">
        <f>+C22*$G$1</f>
        <v>6016.5</v>
      </c>
      <c r="F22" s="20">
        <f>+D22*$G$2</f>
        <v>0</v>
      </c>
      <c r="G22" s="20">
        <f>+E22+F22</f>
        <v>6016.5</v>
      </c>
    </row>
    <row r="23" spans="1:7" x14ac:dyDescent="0.3">
      <c r="A23" s="58">
        <v>27941</v>
      </c>
      <c r="B23" s="56" t="s">
        <v>222</v>
      </c>
      <c r="C23" s="11">
        <v>505</v>
      </c>
      <c r="D23" s="11">
        <v>28</v>
      </c>
      <c r="E23" s="20">
        <f>+C23*$G$1</f>
        <v>86809.5</v>
      </c>
      <c r="F23" s="20">
        <f>+D23*$G$2</f>
        <v>5258.96</v>
      </c>
      <c r="G23" s="20">
        <f>+E23+F23</f>
        <v>92068.46</v>
      </c>
    </row>
    <row r="24" spans="1:7" x14ac:dyDescent="0.3">
      <c r="A24" s="62">
        <v>17941</v>
      </c>
      <c r="B24" s="12" t="s">
        <v>223</v>
      </c>
      <c r="C24" s="13">
        <v>10</v>
      </c>
      <c r="D24" s="13">
        <v>0</v>
      </c>
      <c r="E24" s="14">
        <f>+C24*$G$1</f>
        <v>1719</v>
      </c>
      <c r="F24" s="14">
        <f>+D24*$G$2</f>
        <v>0</v>
      </c>
      <c r="G24" s="14">
        <f>+E24+F24</f>
        <v>1719</v>
      </c>
    </row>
    <row r="25" spans="1:7" x14ac:dyDescent="0.3">
      <c r="A25" s="58">
        <v>17943</v>
      </c>
      <c r="B25" s="57" t="s">
        <v>354</v>
      </c>
      <c r="C25" s="11">
        <v>6</v>
      </c>
      <c r="D25" s="11">
        <v>0</v>
      </c>
      <c r="E25" s="20">
        <f>+C25*$G$1</f>
        <v>1031.4000000000001</v>
      </c>
      <c r="F25" s="20">
        <f>+D25*$G$2</f>
        <v>0</v>
      </c>
      <c r="G25" s="20">
        <f>+E25+F25</f>
        <v>1031.4000000000001</v>
      </c>
    </row>
    <row r="26" spans="1:7" x14ac:dyDescent="0.3">
      <c r="A26" s="60">
        <v>29944</v>
      </c>
      <c r="B26" s="9" t="s">
        <v>224</v>
      </c>
      <c r="C26" s="10">
        <v>84</v>
      </c>
      <c r="D26" s="10">
        <v>3</v>
      </c>
      <c r="E26" s="21">
        <f>+C26*$G$1</f>
        <v>14439.6</v>
      </c>
      <c r="F26" s="21">
        <f>+D26*$G$2</f>
        <v>563.46</v>
      </c>
      <c r="G26" s="21">
        <f>+E26+F26</f>
        <v>15003.060000000001</v>
      </c>
    </row>
    <row r="27" spans="1:7" x14ac:dyDescent="0.3">
      <c r="A27" s="58">
        <v>34945</v>
      </c>
      <c r="B27" s="56" t="s">
        <v>225</v>
      </c>
      <c r="C27" s="11">
        <v>316</v>
      </c>
      <c r="D27" s="11">
        <v>54</v>
      </c>
      <c r="E27" s="20">
        <f>+C27*$G$1</f>
        <v>54320.4</v>
      </c>
      <c r="F27" s="20">
        <f>+D27*$G$2</f>
        <v>10142.279999999999</v>
      </c>
      <c r="G27" s="20">
        <f>+E27+F27</f>
        <v>64462.68</v>
      </c>
    </row>
    <row r="28" spans="1:7" x14ac:dyDescent="0.3">
      <c r="A28" s="59" t="s">
        <v>406</v>
      </c>
      <c r="B28" s="57" t="s">
        <v>364</v>
      </c>
      <c r="C28" s="11">
        <v>55</v>
      </c>
      <c r="D28" s="11">
        <v>0</v>
      </c>
      <c r="E28" s="20">
        <f>+C28*$G$1</f>
        <v>9454.5</v>
      </c>
      <c r="F28" s="20">
        <f>+D28*$G$2</f>
        <v>0</v>
      </c>
      <c r="G28" s="20">
        <f>+E28+F28</f>
        <v>9454.5</v>
      </c>
    </row>
    <row r="29" spans="1:7" x14ac:dyDescent="0.3">
      <c r="A29" s="58">
        <v>32931</v>
      </c>
      <c r="B29" s="56" t="s">
        <v>226</v>
      </c>
      <c r="C29" s="11">
        <v>139</v>
      </c>
      <c r="D29" s="11">
        <v>0</v>
      </c>
      <c r="E29" s="20">
        <f>+C29*$G$1</f>
        <v>23894.100000000002</v>
      </c>
      <c r="F29" s="20">
        <f>+D29*$G$2</f>
        <v>0</v>
      </c>
      <c r="G29" s="20">
        <f>+E29+F29</f>
        <v>23894.100000000002</v>
      </c>
    </row>
    <row r="30" spans="1:7" x14ac:dyDescent="0.3">
      <c r="A30" s="62">
        <v>32931</v>
      </c>
      <c r="B30" s="12" t="s">
        <v>227</v>
      </c>
      <c r="C30" s="13">
        <v>113</v>
      </c>
      <c r="D30" s="13">
        <v>15</v>
      </c>
      <c r="E30" s="14">
        <f>+C30*$G$1</f>
        <v>19424.7</v>
      </c>
      <c r="F30" s="14">
        <f>+D30*$G$2</f>
        <v>2817.2999999999997</v>
      </c>
      <c r="G30" s="14">
        <f>+E30+F30</f>
        <v>22242</v>
      </c>
    </row>
    <row r="31" spans="1:7" x14ac:dyDescent="0.3">
      <c r="A31" s="58">
        <v>27949</v>
      </c>
      <c r="B31" s="56" t="s">
        <v>228</v>
      </c>
      <c r="C31" s="11">
        <v>274</v>
      </c>
      <c r="D31" s="11">
        <v>18</v>
      </c>
      <c r="E31" s="20">
        <f>+C31*$G$1</f>
        <v>47100.6</v>
      </c>
      <c r="F31" s="20">
        <f>+D31*$G$2</f>
        <v>3380.7599999999998</v>
      </c>
      <c r="G31" s="20">
        <f>+E31+F31</f>
        <v>50481.36</v>
      </c>
    </row>
    <row r="32" spans="1:7" x14ac:dyDescent="0.3">
      <c r="A32" s="60">
        <v>36950</v>
      </c>
      <c r="B32" s="9" t="s">
        <v>229</v>
      </c>
      <c r="C32" s="10">
        <v>82</v>
      </c>
      <c r="D32" s="10">
        <v>20</v>
      </c>
      <c r="E32" s="21">
        <f>+C32*$G$1</f>
        <v>14095.800000000001</v>
      </c>
      <c r="F32" s="21">
        <f>+D32*$G$2</f>
        <v>3756.3999999999996</v>
      </c>
      <c r="G32" s="21">
        <f>+E32+F32</f>
        <v>17852.2</v>
      </c>
    </row>
    <row r="33" spans="1:7" x14ac:dyDescent="0.3">
      <c r="A33" s="59" t="s">
        <v>248</v>
      </c>
      <c r="B33" s="56" t="s">
        <v>230</v>
      </c>
      <c r="C33" s="11">
        <v>100</v>
      </c>
      <c r="D33" s="11">
        <v>0</v>
      </c>
      <c r="E33" s="20">
        <f>+C33*$G$1</f>
        <v>17190</v>
      </c>
      <c r="F33" s="20">
        <f>+D33*$G$2</f>
        <v>0</v>
      </c>
      <c r="G33" s="20">
        <f>+E33+F33</f>
        <v>17190</v>
      </c>
    </row>
    <row r="34" spans="1:7" x14ac:dyDescent="0.3">
      <c r="A34" s="59" t="s">
        <v>249</v>
      </c>
      <c r="B34" s="56" t="s">
        <v>231</v>
      </c>
      <c r="C34" s="11">
        <v>155</v>
      </c>
      <c r="D34" s="11">
        <v>9</v>
      </c>
      <c r="E34" s="20">
        <f>+C34*$G$1</f>
        <v>26644.5</v>
      </c>
      <c r="F34" s="20">
        <f>+D34*$G$2</f>
        <v>1690.3799999999999</v>
      </c>
      <c r="G34" s="20">
        <f>+E34+F34</f>
        <v>28334.880000000001</v>
      </c>
    </row>
    <row r="35" spans="1:7" x14ac:dyDescent="0.3">
      <c r="A35" s="59" t="s">
        <v>250</v>
      </c>
      <c r="B35" s="56" t="s">
        <v>232</v>
      </c>
      <c r="C35" s="11">
        <v>212</v>
      </c>
      <c r="D35" s="11">
        <v>0</v>
      </c>
      <c r="E35" s="20">
        <f>+C35*$G$1</f>
        <v>36442.800000000003</v>
      </c>
      <c r="F35" s="20">
        <f>+D35*$G$2</f>
        <v>0</v>
      </c>
      <c r="G35" s="20">
        <f>+E35+F35</f>
        <v>36442.800000000003</v>
      </c>
    </row>
  </sheetData>
  <sortState xmlns:xlrd2="http://schemas.microsoft.com/office/spreadsheetml/2017/richdata2" ref="A6:G35">
    <sortCondition ref="B6:B3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07B6D-128F-4432-9A6D-168DD8E6B214}">
  <dimension ref="A1:J35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" sqref="G1:G2"/>
    </sheetView>
  </sheetViews>
  <sheetFormatPr defaultRowHeight="14.4" x14ac:dyDescent="0.3"/>
  <cols>
    <col min="1" max="1" width="36.6640625" bestFit="1" customWidth="1"/>
    <col min="2" max="2" width="29" bestFit="1" customWidth="1"/>
    <col min="3" max="4" width="8.6640625" customWidth="1"/>
    <col min="5" max="7" width="11.44140625" bestFit="1" customWidth="1"/>
    <col min="8" max="9" width="11.33203125" bestFit="1" customWidth="1"/>
    <col min="10" max="10" width="11.21875" bestFit="1" customWidth="1"/>
  </cols>
  <sheetData>
    <row r="1" spans="1:10" x14ac:dyDescent="0.3">
      <c r="A1" s="1" t="s">
        <v>255</v>
      </c>
      <c r="F1" s="4" t="s">
        <v>235</v>
      </c>
      <c r="G1" s="22">
        <v>171.9</v>
      </c>
    </row>
    <row r="2" spans="1:10" x14ac:dyDescent="0.3">
      <c r="A2" t="s">
        <v>243</v>
      </c>
      <c r="F2" s="4" t="s">
        <v>236</v>
      </c>
      <c r="G2" s="22">
        <v>187.82</v>
      </c>
    </row>
    <row r="4" spans="1:10" ht="30" customHeight="1" thickBot="1" x14ac:dyDescent="0.35">
      <c r="A4" s="6" t="s">
        <v>240</v>
      </c>
      <c r="B4" s="6" t="s">
        <v>241</v>
      </c>
      <c r="C4" s="2" t="s">
        <v>233</v>
      </c>
      <c r="D4" s="2" t="s">
        <v>234</v>
      </c>
      <c r="E4" s="5" t="s">
        <v>237</v>
      </c>
      <c r="F4" s="5" t="s">
        <v>238</v>
      </c>
      <c r="G4" s="5" t="s">
        <v>239</v>
      </c>
    </row>
    <row r="5" spans="1:10" x14ac:dyDescent="0.3">
      <c r="A5" s="3"/>
      <c r="B5" s="3" t="s">
        <v>242</v>
      </c>
      <c r="C5" s="51">
        <f>+C6+C19+C27+C33+C38+C45+C64+C79+C88+C99+C110+C131+C149+C145+C159+C165+C176+C180+C202+C204+C206+C214+C226+C228+C239+C252+C265+C268+C274+C284</f>
        <v>5209.5</v>
      </c>
      <c r="D5" s="51">
        <f>+D6+D19+D27+D33+D38+D45+D64+D79+D88+D99+D110+D131+D149+D145+D159+D165+D176+D180+D202+D204+D206+D214+D226+D228+D239+D252+D265+D268+D274+D284</f>
        <v>538</v>
      </c>
      <c r="E5" s="15">
        <f>SUM(E6:E999)</f>
        <v>895513.05</v>
      </c>
      <c r="F5" s="15">
        <f>SUM(F6:F999)</f>
        <v>101047.16000000002</v>
      </c>
      <c r="G5" s="15">
        <f>SUM(G6:G999)</f>
        <v>996560.21000000008</v>
      </c>
      <c r="H5" s="7"/>
      <c r="I5" s="7"/>
      <c r="J5" s="7"/>
    </row>
    <row r="6" spans="1:10" x14ac:dyDescent="0.3">
      <c r="A6" s="23" t="s">
        <v>206</v>
      </c>
      <c r="B6" s="23"/>
      <c r="C6" s="24">
        <f>SUM(C7:C18)</f>
        <v>170</v>
      </c>
      <c r="D6" s="24">
        <f>SUM(D7:D18)</f>
        <v>31</v>
      </c>
      <c r="E6" s="25">
        <f>+C6*$G$1</f>
        <v>29223</v>
      </c>
      <c r="F6" s="25">
        <f>+D6*$G$2</f>
        <v>5822.42</v>
      </c>
      <c r="G6" s="25">
        <f>+E6+F6</f>
        <v>35045.42</v>
      </c>
      <c r="H6" s="8"/>
      <c r="I6" s="8"/>
    </row>
    <row r="7" spans="1:10" x14ac:dyDescent="0.3">
      <c r="A7" s="26" t="s">
        <v>21</v>
      </c>
      <c r="B7" s="26" t="s">
        <v>9</v>
      </c>
      <c r="C7" s="27">
        <v>13</v>
      </c>
      <c r="D7" s="27">
        <v>10</v>
      </c>
      <c r="E7" s="28"/>
      <c r="F7" s="28"/>
      <c r="G7" s="28"/>
    </row>
    <row r="8" spans="1:10" x14ac:dyDescent="0.3">
      <c r="A8" s="29"/>
      <c r="B8" s="26" t="s">
        <v>256</v>
      </c>
      <c r="C8" s="27">
        <v>25</v>
      </c>
      <c r="D8" s="30">
        <v>0</v>
      </c>
      <c r="E8" s="28"/>
      <c r="F8" s="28"/>
      <c r="G8" s="28"/>
    </row>
    <row r="9" spans="1:10" x14ac:dyDescent="0.3">
      <c r="A9" s="26"/>
      <c r="B9" s="26" t="s">
        <v>257</v>
      </c>
      <c r="C9" s="27">
        <v>16</v>
      </c>
      <c r="D9" s="27">
        <v>0</v>
      </c>
      <c r="E9" s="26"/>
      <c r="F9" s="26"/>
      <c r="G9" s="26"/>
    </row>
    <row r="10" spans="1:10" x14ac:dyDescent="0.3">
      <c r="A10" s="31" t="s">
        <v>258</v>
      </c>
      <c r="B10" s="31" t="s">
        <v>259</v>
      </c>
      <c r="C10" s="27">
        <v>2</v>
      </c>
      <c r="D10" s="27">
        <v>3</v>
      </c>
      <c r="E10" s="26"/>
      <c r="F10" s="26"/>
      <c r="G10" s="26"/>
    </row>
    <row r="11" spans="1:10" x14ac:dyDescent="0.3">
      <c r="A11" s="26" t="s">
        <v>33</v>
      </c>
      <c r="B11" s="26" t="s">
        <v>10</v>
      </c>
      <c r="C11" s="27">
        <v>16</v>
      </c>
      <c r="D11" s="27">
        <v>0</v>
      </c>
      <c r="E11" s="26"/>
      <c r="F11" s="26"/>
      <c r="G11" s="26"/>
    </row>
    <row r="12" spans="1:10" x14ac:dyDescent="0.3">
      <c r="A12" s="26"/>
      <c r="B12" s="26" t="s">
        <v>11</v>
      </c>
      <c r="C12" s="27">
        <v>11</v>
      </c>
      <c r="D12" s="27">
        <v>0</v>
      </c>
      <c r="E12" s="26"/>
      <c r="F12" s="26"/>
      <c r="G12" s="26"/>
    </row>
    <row r="13" spans="1:10" x14ac:dyDescent="0.3">
      <c r="A13" s="26" t="s">
        <v>34</v>
      </c>
      <c r="B13" s="26" t="s">
        <v>12</v>
      </c>
      <c r="C13" s="27">
        <v>5</v>
      </c>
      <c r="D13" s="27">
        <v>0</v>
      </c>
      <c r="E13" s="26"/>
      <c r="F13" s="26"/>
      <c r="G13" s="26"/>
    </row>
    <row r="14" spans="1:10" x14ac:dyDescent="0.3">
      <c r="A14" s="26" t="s">
        <v>35</v>
      </c>
      <c r="B14" s="26" t="s">
        <v>13</v>
      </c>
      <c r="C14" s="27">
        <v>10</v>
      </c>
      <c r="D14" s="27">
        <v>0</v>
      </c>
      <c r="E14" s="26"/>
      <c r="F14" s="26"/>
      <c r="G14" s="26"/>
    </row>
    <row r="15" spans="1:10" x14ac:dyDescent="0.3">
      <c r="A15" s="26" t="s">
        <v>260</v>
      </c>
      <c r="B15" s="31" t="s">
        <v>261</v>
      </c>
      <c r="C15" s="27">
        <v>5</v>
      </c>
      <c r="D15" s="27">
        <v>0</v>
      </c>
      <c r="E15" s="26"/>
      <c r="F15" s="26"/>
      <c r="G15" s="26"/>
    </row>
    <row r="16" spans="1:10" x14ac:dyDescent="0.3">
      <c r="A16" s="26" t="s">
        <v>36</v>
      </c>
      <c r="B16" s="26" t="s">
        <v>15</v>
      </c>
      <c r="C16" s="27">
        <v>15</v>
      </c>
      <c r="D16" s="27">
        <v>15</v>
      </c>
      <c r="E16" s="26"/>
      <c r="F16" s="26"/>
      <c r="G16" s="26"/>
    </row>
    <row r="17" spans="1:7" x14ac:dyDescent="0.3">
      <c r="A17" s="26"/>
      <c r="B17" s="26" t="s">
        <v>16</v>
      </c>
      <c r="C17" s="27">
        <v>47</v>
      </c>
      <c r="D17" s="27">
        <v>3</v>
      </c>
      <c r="E17" s="26"/>
      <c r="F17" s="26"/>
      <c r="G17" s="26"/>
    </row>
    <row r="18" spans="1:7" x14ac:dyDescent="0.3">
      <c r="A18" s="26"/>
      <c r="B18" s="26" t="s">
        <v>17</v>
      </c>
      <c r="C18" s="27">
        <v>5</v>
      </c>
      <c r="D18" s="27">
        <v>0</v>
      </c>
      <c r="E18" s="26"/>
      <c r="F18" s="26"/>
      <c r="G18" s="26"/>
    </row>
    <row r="19" spans="1:7" x14ac:dyDescent="0.3">
      <c r="A19" s="23" t="s">
        <v>207</v>
      </c>
      <c r="B19" s="23"/>
      <c r="C19" s="24">
        <f>SUM(C20:C26)</f>
        <v>66</v>
      </c>
      <c r="D19" s="24">
        <f>SUM(D20:D26)</f>
        <v>11</v>
      </c>
      <c r="E19" s="25">
        <f>+C19*$G$1</f>
        <v>11345.4</v>
      </c>
      <c r="F19" s="25">
        <f>+D19*$G$2</f>
        <v>2066.02</v>
      </c>
      <c r="G19" s="25">
        <f>+E19+F19</f>
        <v>13411.42</v>
      </c>
    </row>
    <row r="20" spans="1:7" x14ac:dyDescent="0.3">
      <c r="A20" s="52" t="s">
        <v>154</v>
      </c>
      <c r="B20" s="52" t="s">
        <v>149</v>
      </c>
      <c r="C20" s="27">
        <v>13</v>
      </c>
      <c r="D20" s="27">
        <v>0</v>
      </c>
      <c r="E20" s="52"/>
      <c r="F20" s="52"/>
      <c r="G20" s="52"/>
    </row>
    <row r="21" spans="1:7" x14ac:dyDescent="0.3">
      <c r="A21" s="52" t="s">
        <v>155</v>
      </c>
      <c r="B21" s="52" t="s">
        <v>150</v>
      </c>
      <c r="C21" s="27">
        <v>20</v>
      </c>
      <c r="D21" s="27">
        <v>0</v>
      </c>
      <c r="E21" s="52"/>
      <c r="F21" s="52"/>
      <c r="G21" s="52"/>
    </row>
    <row r="22" spans="1:7" x14ac:dyDescent="0.3">
      <c r="A22" s="52" t="s">
        <v>198</v>
      </c>
      <c r="B22" s="52" t="s">
        <v>143</v>
      </c>
      <c r="C22" s="27">
        <v>8</v>
      </c>
      <c r="D22" s="27"/>
      <c r="E22" s="52"/>
      <c r="F22" s="52"/>
      <c r="G22" s="52"/>
    </row>
    <row r="23" spans="1:7" x14ac:dyDescent="0.3">
      <c r="A23" s="52" t="s">
        <v>156</v>
      </c>
      <c r="B23" s="52" t="s">
        <v>151</v>
      </c>
      <c r="C23" s="27">
        <v>15</v>
      </c>
      <c r="D23" s="27">
        <v>0</v>
      </c>
      <c r="E23" s="52"/>
      <c r="F23" s="52"/>
      <c r="G23" s="52"/>
    </row>
    <row r="24" spans="1:7" x14ac:dyDescent="0.3">
      <c r="A24" s="52" t="s">
        <v>157</v>
      </c>
      <c r="B24" s="52" t="s">
        <v>152</v>
      </c>
      <c r="C24" s="27">
        <v>5</v>
      </c>
      <c r="D24" s="27">
        <v>2</v>
      </c>
      <c r="E24" s="52"/>
      <c r="F24" s="52"/>
      <c r="G24" s="52"/>
    </row>
    <row r="25" spans="1:7" x14ac:dyDescent="0.3">
      <c r="A25" s="52" t="s">
        <v>180</v>
      </c>
      <c r="B25" s="52" t="s">
        <v>167</v>
      </c>
      <c r="C25" s="27">
        <v>0</v>
      </c>
      <c r="D25" s="27">
        <v>9</v>
      </c>
      <c r="E25" s="52"/>
      <c r="F25" s="52"/>
      <c r="G25" s="52"/>
    </row>
    <row r="26" spans="1:7" x14ac:dyDescent="0.3">
      <c r="A26" s="32" t="s">
        <v>158</v>
      </c>
      <c r="B26" s="32" t="s">
        <v>153</v>
      </c>
      <c r="C26" s="33">
        <v>5</v>
      </c>
      <c r="D26" s="33">
        <v>0</v>
      </c>
      <c r="E26" s="32"/>
      <c r="F26" s="32"/>
      <c r="G26" s="32"/>
    </row>
    <row r="27" spans="1:7" x14ac:dyDescent="0.3">
      <c r="A27" s="23" t="s">
        <v>208</v>
      </c>
      <c r="B27" s="23"/>
      <c r="C27" s="24">
        <f>SUM(C28:C32)</f>
        <v>60</v>
      </c>
      <c r="D27" s="24">
        <f>SUM(D28:D32)</f>
        <v>0</v>
      </c>
      <c r="E27" s="25">
        <f>+C27*$G$1</f>
        <v>10314</v>
      </c>
      <c r="F27" s="25">
        <f>+D27*$G$2</f>
        <v>0</v>
      </c>
      <c r="G27" s="25">
        <f>+E27+F27</f>
        <v>10314</v>
      </c>
    </row>
    <row r="28" spans="1:7" x14ac:dyDescent="0.3">
      <c r="A28" s="26" t="s">
        <v>128</v>
      </c>
      <c r="B28" s="26" t="s">
        <v>189</v>
      </c>
      <c r="C28" s="27">
        <v>5</v>
      </c>
      <c r="D28" s="27">
        <v>0</v>
      </c>
      <c r="E28" s="26"/>
      <c r="F28" s="26"/>
      <c r="G28" s="26"/>
    </row>
    <row r="29" spans="1:7" x14ac:dyDescent="0.3">
      <c r="A29" s="26" t="s">
        <v>183</v>
      </c>
      <c r="B29" s="26" t="s">
        <v>170</v>
      </c>
      <c r="C29" s="27">
        <v>25</v>
      </c>
      <c r="D29" s="27">
        <v>0</v>
      </c>
      <c r="E29" s="26"/>
      <c r="F29" s="26"/>
      <c r="G29" s="26"/>
    </row>
    <row r="30" spans="1:7" x14ac:dyDescent="0.3">
      <c r="A30" s="26"/>
      <c r="B30" s="26" t="s">
        <v>190</v>
      </c>
      <c r="C30" s="27">
        <v>10</v>
      </c>
      <c r="D30" s="27">
        <v>0</v>
      </c>
      <c r="E30" s="26"/>
      <c r="F30" s="26"/>
      <c r="G30" s="26"/>
    </row>
    <row r="31" spans="1:7" x14ac:dyDescent="0.3">
      <c r="A31" s="26" t="s">
        <v>37</v>
      </c>
      <c r="B31" s="26" t="s">
        <v>18</v>
      </c>
      <c r="C31" s="27">
        <v>15</v>
      </c>
      <c r="D31" s="27">
        <v>0</v>
      </c>
      <c r="E31" s="26"/>
      <c r="F31" s="26"/>
      <c r="G31" s="26"/>
    </row>
    <row r="32" spans="1:7" x14ac:dyDescent="0.3">
      <c r="A32" s="32" t="s">
        <v>184</v>
      </c>
      <c r="B32" s="32" t="s">
        <v>171</v>
      </c>
      <c r="C32" s="33">
        <v>5</v>
      </c>
      <c r="D32" s="33">
        <v>0</v>
      </c>
      <c r="E32" s="32"/>
      <c r="F32" s="32"/>
      <c r="G32" s="32"/>
    </row>
    <row r="33" spans="1:7" x14ac:dyDescent="0.3">
      <c r="A33" s="23" t="s">
        <v>402</v>
      </c>
      <c r="B33" s="34"/>
      <c r="C33" s="24">
        <f>SUM(C34:C37)</f>
        <v>47</v>
      </c>
      <c r="D33" s="35">
        <f>SUM(D34:D37)</f>
        <v>0</v>
      </c>
      <c r="E33" s="25">
        <f>+C33*$G$1</f>
        <v>8079.3</v>
      </c>
      <c r="F33" s="25">
        <f>+D33*$G$2</f>
        <v>0</v>
      </c>
      <c r="G33" s="25">
        <f>+E33+F33</f>
        <v>8079.3</v>
      </c>
    </row>
    <row r="34" spans="1:7" x14ac:dyDescent="0.3">
      <c r="A34" s="26" t="s">
        <v>36</v>
      </c>
      <c r="B34" s="26" t="s">
        <v>262</v>
      </c>
      <c r="C34" s="27">
        <v>5</v>
      </c>
      <c r="D34" s="27">
        <v>0</v>
      </c>
      <c r="E34" s="26"/>
      <c r="F34" s="26"/>
      <c r="G34" s="26"/>
    </row>
    <row r="35" spans="1:7" x14ac:dyDescent="0.3">
      <c r="A35" s="26" t="s">
        <v>104</v>
      </c>
      <c r="B35" s="26" t="s">
        <v>263</v>
      </c>
      <c r="C35" s="27">
        <f>10+5</f>
        <v>15</v>
      </c>
      <c r="D35" s="27">
        <v>0</v>
      </c>
      <c r="E35" s="26"/>
      <c r="F35" s="26"/>
      <c r="G35" s="26"/>
    </row>
    <row r="36" spans="1:7" x14ac:dyDescent="0.3">
      <c r="A36" s="26"/>
      <c r="B36" s="26" t="s">
        <v>264</v>
      </c>
      <c r="C36" s="27">
        <f>12+5</f>
        <v>17</v>
      </c>
      <c r="D36" s="27">
        <v>0</v>
      </c>
      <c r="E36" s="26"/>
      <c r="F36" s="26"/>
      <c r="G36" s="26"/>
    </row>
    <row r="37" spans="1:7" x14ac:dyDescent="0.3">
      <c r="A37" s="32"/>
      <c r="B37" s="32" t="s">
        <v>265</v>
      </c>
      <c r="C37" s="33">
        <v>10</v>
      </c>
      <c r="D37" s="33">
        <v>0</v>
      </c>
      <c r="E37" s="32"/>
      <c r="F37" s="32"/>
      <c r="G37" s="32"/>
    </row>
    <row r="38" spans="1:7" x14ac:dyDescent="0.3">
      <c r="A38" s="29" t="s">
        <v>209</v>
      </c>
      <c r="B38" s="29"/>
      <c r="C38" s="30">
        <f>SUM(C39:C44)</f>
        <v>69</v>
      </c>
      <c r="D38" s="30">
        <f>SUM(D39:D44)</f>
        <v>31</v>
      </c>
      <c r="E38" s="28">
        <f>+C38*$G$1</f>
        <v>11861.1</v>
      </c>
      <c r="F38" s="28">
        <f>+D38*$G$2</f>
        <v>5822.42</v>
      </c>
      <c r="G38" s="28">
        <f>+E38+F38</f>
        <v>17683.52</v>
      </c>
    </row>
    <row r="39" spans="1:7" x14ac:dyDescent="0.3">
      <c r="A39" s="26" t="s">
        <v>100</v>
      </c>
      <c r="B39" s="26" t="s">
        <v>95</v>
      </c>
      <c r="C39" s="27">
        <v>8</v>
      </c>
      <c r="D39" s="27">
        <v>0</v>
      </c>
      <c r="E39" s="26"/>
      <c r="F39" s="26"/>
      <c r="G39" s="26"/>
    </row>
    <row r="40" spans="1:7" x14ac:dyDescent="0.3">
      <c r="A40" s="26" t="s">
        <v>99</v>
      </c>
      <c r="B40" s="26" t="s">
        <v>96</v>
      </c>
      <c r="C40" s="27">
        <v>20</v>
      </c>
      <c r="D40" s="27">
        <v>10</v>
      </c>
      <c r="E40" s="26"/>
      <c r="F40" s="26"/>
      <c r="G40" s="26"/>
    </row>
    <row r="41" spans="1:7" x14ac:dyDescent="0.3">
      <c r="A41" s="26" t="s">
        <v>266</v>
      </c>
      <c r="B41" s="26" t="s">
        <v>97</v>
      </c>
      <c r="C41" s="27">
        <v>15</v>
      </c>
      <c r="D41" s="27">
        <v>5</v>
      </c>
      <c r="E41" s="26"/>
      <c r="F41" s="26"/>
      <c r="G41" s="26"/>
    </row>
    <row r="42" spans="1:7" x14ac:dyDescent="0.3">
      <c r="A42" s="26" t="s">
        <v>267</v>
      </c>
      <c r="B42" s="26" t="s">
        <v>268</v>
      </c>
      <c r="C42" s="27">
        <v>13</v>
      </c>
      <c r="D42" s="27">
        <v>5</v>
      </c>
      <c r="E42" s="26"/>
      <c r="F42" s="26"/>
      <c r="G42" s="26"/>
    </row>
    <row r="43" spans="1:7" x14ac:dyDescent="0.3">
      <c r="A43" s="26" t="s">
        <v>102</v>
      </c>
      <c r="B43" s="26" t="s">
        <v>98</v>
      </c>
      <c r="C43" s="27">
        <v>10</v>
      </c>
      <c r="D43" s="27">
        <v>11</v>
      </c>
      <c r="E43" s="26"/>
      <c r="F43" s="26"/>
      <c r="G43" s="26"/>
    </row>
    <row r="44" spans="1:7" x14ac:dyDescent="0.3">
      <c r="A44" s="26" t="s">
        <v>269</v>
      </c>
      <c r="B44" s="26" t="s">
        <v>270</v>
      </c>
      <c r="C44" s="27">
        <v>3</v>
      </c>
      <c r="D44" s="27">
        <v>0</v>
      </c>
      <c r="E44" s="26"/>
      <c r="F44" s="26"/>
      <c r="G44" s="26"/>
    </row>
    <row r="45" spans="1:7" x14ac:dyDescent="0.3">
      <c r="A45" s="23" t="s">
        <v>210</v>
      </c>
      <c r="B45" s="23"/>
      <c r="C45" s="24">
        <f>SUM(C46:C63)</f>
        <v>276</v>
      </c>
      <c r="D45" s="24">
        <f>SUM(D46:D63)</f>
        <v>32</v>
      </c>
      <c r="E45" s="25">
        <f>+C45*$G$1</f>
        <v>47444.4</v>
      </c>
      <c r="F45" s="25">
        <f>+D45*$G$2</f>
        <v>6010.24</v>
      </c>
      <c r="G45" s="25">
        <f>+E45+F45</f>
        <v>53454.64</v>
      </c>
    </row>
    <row r="46" spans="1:7" x14ac:dyDescent="0.3">
      <c r="A46" s="26" t="s">
        <v>53</v>
      </c>
      <c r="B46" s="26" t="s">
        <v>44</v>
      </c>
      <c r="C46" s="27">
        <v>21</v>
      </c>
      <c r="D46" s="27">
        <v>0</v>
      </c>
      <c r="E46" s="26"/>
      <c r="F46" s="26"/>
      <c r="G46" s="26"/>
    </row>
    <row r="47" spans="1:7" x14ac:dyDescent="0.3">
      <c r="A47" s="26"/>
      <c r="B47" s="26" t="s">
        <v>271</v>
      </c>
      <c r="C47" s="27">
        <v>5</v>
      </c>
      <c r="D47" s="27">
        <v>5</v>
      </c>
      <c r="E47" s="26"/>
      <c r="F47" s="26"/>
      <c r="G47" s="26"/>
    </row>
    <row r="48" spans="1:7" x14ac:dyDescent="0.3">
      <c r="A48" s="26"/>
      <c r="B48" s="26" t="s">
        <v>272</v>
      </c>
      <c r="C48" s="27">
        <v>15</v>
      </c>
      <c r="D48" s="27">
        <v>0</v>
      </c>
      <c r="E48" s="26"/>
      <c r="F48" s="26"/>
      <c r="G48" s="26"/>
    </row>
    <row r="49" spans="1:7" x14ac:dyDescent="0.3">
      <c r="A49" s="26" t="s">
        <v>273</v>
      </c>
      <c r="B49" s="26" t="s">
        <v>274</v>
      </c>
      <c r="C49" s="27">
        <v>9</v>
      </c>
      <c r="D49" s="27">
        <v>0</v>
      </c>
      <c r="E49" s="26"/>
      <c r="F49" s="26"/>
      <c r="G49" s="26"/>
    </row>
    <row r="50" spans="1:7" x14ac:dyDescent="0.3">
      <c r="A50" s="26" t="s">
        <v>54</v>
      </c>
      <c r="B50" s="26" t="s">
        <v>45</v>
      </c>
      <c r="C50" s="27">
        <v>35</v>
      </c>
      <c r="D50" s="27">
        <v>8</v>
      </c>
      <c r="E50" s="26"/>
      <c r="F50" s="26"/>
      <c r="G50" s="26"/>
    </row>
    <row r="51" spans="1:7" x14ac:dyDescent="0.3">
      <c r="A51" s="26" t="s">
        <v>55</v>
      </c>
      <c r="B51" s="26" t="s">
        <v>46</v>
      </c>
      <c r="C51" s="27">
        <v>5</v>
      </c>
      <c r="D51" s="27">
        <v>0</v>
      </c>
      <c r="E51" s="26"/>
      <c r="F51" s="26"/>
      <c r="G51" s="26"/>
    </row>
    <row r="52" spans="1:7" x14ac:dyDescent="0.3">
      <c r="A52" s="26"/>
      <c r="B52" s="26" t="s">
        <v>275</v>
      </c>
      <c r="C52" s="27">
        <v>5</v>
      </c>
      <c r="D52" s="27">
        <v>0</v>
      </c>
      <c r="E52" s="26"/>
      <c r="F52" s="26"/>
      <c r="G52" s="26"/>
    </row>
    <row r="53" spans="1:7" x14ac:dyDescent="0.3">
      <c r="A53" s="26"/>
      <c r="B53" s="26" t="s">
        <v>254</v>
      </c>
      <c r="C53" s="27">
        <v>5</v>
      </c>
      <c r="D53" s="27">
        <v>0</v>
      </c>
      <c r="E53" s="26"/>
      <c r="F53" s="26"/>
      <c r="G53" s="26"/>
    </row>
    <row r="54" spans="1:7" x14ac:dyDescent="0.3">
      <c r="A54" s="26"/>
      <c r="B54" s="26" t="s">
        <v>47</v>
      </c>
      <c r="C54" s="27">
        <v>37</v>
      </c>
      <c r="D54" s="27">
        <v>13</v>
      </c>
      <c r="E54" s="26"/>
      <c r="F54" s="26"/>
      <c r="G54" s="26"/>
    </row>
    <row r="55" spans="1:7" x14ac:dyDescent="0.3">
      <c r="A55" s="26" t="s">
        <v>56</v>
      </c>
      <c r="B55" s="26" t="s">
        <v>48</v>
      </c>
      <c r="C55" s="27">
        <v>26</v>
      </c>
      <c r="D55" s="27">
        <v>3</v>
      </c>
      <c r="E55" s="26"/>
      <c r="F55" s="26"/>
      <c r="G55" s="26"/>
    </row>
    <row r="56" spans="1:7" x14ac:dyDescent="0.3">
      <c r="A56" s="26" t="s">
        <v>276</v>
      </c>
      <c r="B56" s="26" t="s">
        <v>119</v>
      </c>
      <c r="C56" s="27">
        <v>11</v>
      </c>
      <c r="D56" s="27">
        <v>3</v>
      </c>
      <c r="E56" s="26"/>
      <c r="F56" s="26"/>
      <c r="G56" s="26"/>
    </row>
    <row r="57" spans="1:7" x14ac:dyDescent="0.3">
      <c r="A57" s="26" t="s">
        <v>57</v>
      </c>
      <c r="B57" s="26" t="s">
        <v>49</v>
      </c>
      <c r="C57" s="27">
        <v>10</v>
      </c>
      <c r="D57" s="27">
        <v>0</v>
      </c>
      <c r="E57" s="26"/>
      <c r="F57" s="26"/>
      <c r="G57" s="26"/>
    </row>
    <row r="58" spans="1:7" x14ac:dyDescent="0.3">
      <c r="A58" s="26" t="s">
        <v>59</v>
      </c>
      <c r="B58" s="26" t="s">
        <v>277</v>
      </c>
      <c r="C58" s="27">
        <v>34</v>
      </c>
      <c r="D58" s="27">
        <v>0</v>
      </c>
      <c r="E58" s="26"/>
      <c r="F58" s="26"/>
      <c r="G58" s="26"/>
    </row>
    <row r="59" spans="1:7" x14ac:dyDescent="0.3">
      <c r="A59" s="26"/>
      <c r="B59" s="26" t="s">
        <v>278</v>
      </c>
      <c r="C59" s="27">
        <v>5</v>
      </c>
      <c r="D59" s="27">
        <v>0</v>
      </c>
      <c r="E59" s="26"/>
      <c r="F59" s="26"/>
      <c r="G59" s="26"/>
    </row>
    <row r="60" spans="1:7" x14ac:dyDescent="0.3">
      <c r="A60" s="26"/>
      <c r="B60" s="26" t="s">
        <v>50</v>
      </c>
      <c r="C60" s="27">
        <v>15</v>
      </c>
      <c r="D60" s="27">
        <v>0</v>
      </c>
      <c r="E60" s="26"/>
      <c r="F60" s="26"/>
      <c r="G60" s="26"/>
    </row>
    <row r="61" spans="1:7" x14ac:dyDescent="0.3">
      <c r="A61" s="26"/>
      <c r="B61" s="26" t="s">
        <v>51</v>
      </c>
      <c r="C61" s="27">
        <v>15</v>
      </c>
      <c r="D61" s="27">
        <v>0</v>
      </c>
      <c r="E61" s="26"/>
      <c r="F61" s="26"/>
      <c r="G61" s="26"/>
    </row>
    <row r="62" spans="1:7" x14ac:dyDescent="0.3">
      <c r="A62" s="26"/>
      <c r="B62" s="26" t="s">
        <v>279</v>
      </c>
      <c r="C62" s="27">
        <v>18</v>
      </c>
      <c r="D62" s="27"/>
      <c r="E62" s="26"/>
      <c r="F62" s="26"/>
      <c r="G62" s="26"/>
    </row>
    <row r="63" spans="1:7" x14ac:dyDescent="0.3">
      <c r="A63" s="32" t="s">
        <v>60</v>
      </c>
      <c r="B63" s="32" t="s">
        <v>52</v>
      </c>
      <c r="C63" s="33">
        <v>5</v>
      </c>
      <c r="D63" s="33">
        <v>0</v>
      </c>
      <c r="E63" s="32"/>
      <c r="F63" s="32"/>
      <c r="G63" s="32"/>
    </row>
    <row r="64" spans="1:7" x14ac:dyDescent="0.3">
      <c r="A64" s="23" t="s">
        <v>211</v>
      </c>
      <c r="B64" s="23"/>
      <c r="C64" s="24">
        <f>SUM(C65:C78)</f>
        <v>694</v>
      </c>
      <c r="D64" s="24">
        <f>SUM(D65:D78)</f>
        <v>93</v>
      </c>
      <c r="E64" s="25">
        <f>+C64*$G$1</f>
        <v>119298.6</v>
      </c>
      <c r="F64" s="25">
        <f>+D64*$G$2</f>
        <v>17467.259999999998</v>
      </c>
      <c r="G64" s="25">
        <f>+E64+F64</f>
        <v>136765.86000000002</v>
      </c>
    </row>
    <row r="65" spans="1:7" x14ac:dyDescent="0.3">
      <c r="A65" s="26" t="s">
        <v>280</v>
      </c>
      <c r="B65" s="26" t="s">
        <v>281</v>
      </c>
      <c r="C65" s="27">
        <v>15</v>
      </c>
      <c r="D65" s="27">
        <v>0</v>
      </c>
      <c r="E65" s="28"/>
      <c r="F65" s="28"/>
      <c r="G65" s="28"/>
    </row>
    <row r="66" spans="1:7" x14ac:dyDescent="0.3">
      <c r="A66" s="26" t="s">
        <v>282</v>
      </c>
      <c r="B66" s="26" t="s">
        <v>283</v>
      </c>
      <c r="C66" s="27">
        <v>8</v>
      </c>
      <c r="D66" s="27">
        <v>1</v>
      </c>
      <c r="E66" s="36"/>
      <c r="F66" s="36"/>
      <c r="G66" s="36"/>
    </row>
    <row r="67" spans="1:7" x14ac:dyDescent="0.3">
      <c r="A67" s="26" t="s">
        <v>196</v>
      </c>
      <c r="B67" s="26" t="s">
        <v>148</v>
      </c>
      <c r="C67" s="27">
        <v>92</v>
      </c>
      <c r="D67" s="27">
        <v>5</v>
      </c>
      <c r="E67" s="26"/>
      <c r="F67" s="26"/>
      <c r="G67" s="26"/>
    </row>
    <row r="68" spans="1:7" x14ac:dyDescent="0.3">
      <c r="A68" s="26"/>
      <c r="B68" s="26" t="s">
        <v>144</v>
      </c>
      <c r="C68" s="27">
        <v>32</v>
      </c>
      <c r="D68" s="27">
        <v>10</v>
      </c>
      <c r="E68" s="26"/>
      <c r="F68" s="26"/>
      <c r="G68" s="26"/>
    </row>
    <row r="69" spans="1:7" x14ac:dyDescent="0.3">
      <c r="A69" s="26"/>
      <c r="B69" s="26" t="s">
        <v>284</v>
      </c>
      <c r="C69" s="27">
        <v>6</v>
      </c>
      <c r="D69" s="27">
        <v>0</v>
      </c>
      <c r="E69" s="26"/>
      <c r="F69" s="26"/>
      <c r="G69" s="26"/>
    </row>
    <row r="70" spans="1:7" x14ac:dyDescent="0.3">
      <c r="A70" s="26"/>
      <c r="B70" s="26" t="s">
        <v>285</v>
      </c>
      <c r="C70" s="27">
        <v>43</v>
      </c>
      <c r="D70" s="27">
        <v>10</v>
      </c>
      <c r="E70" s="26"/>
      <c r="F70" s="26"/>
      <c r="G70" s="26"/>
    </row>
    <row r="71" spans="1:7" x14ac:dyDescent="0.3">
      <c r="A71" s="26" t="s">
        <v>286</v>
      </c>
      <c r="B71" s="26" t="s">
        <v>287</v>
      </c>
      <c r="C71" s="27">
        <v>5</v>
      </c>
      <c r="D71" s="27">
        <v>0</v>
      </c>
      <c r="E71" s="26"/>
      <c r="F71" s="26"/>
      <c r="G71" s="26"/>
    </row>
    <row r="72" spans="1:7" x14ac:dyDescent="0.3">
      <c r="A72" s="26" t="s">
        <v>197</v>
      </c>
      <c r="B72" s="26" t="s">
        <v>147</v>
      </c>
      <c r="C72" s="27">
        <v>43</v>
      </c>
      <c r="D72" s="27">
        <v>15</v>
      </c>
      <c r="E72" s="26"/>
      <c r="F72" s="26"/>
      <c r="G72" s="26"/>
    </row>
    <row r="73" spans="1:7" x14ac:dyDescent="0.3">
      <c r="A73" s="26" t="s">
        <v>198</v>
      </c>
      <c r="B73" s="26" t="s">
        <v>143</v>
      </c>
      <c r="C73" s="27">
        <v>7</v>
      </c>
      <c r="D73" s="27">
        <v>13</v>
      </c>
      <c r="E73" s="26"/>
      <c r="F73" s="26"/>
      <c r="G73" s="26"/>
    </row>
    <row r="74" spans="1:7" x14ac:dyDescent="0.3">
      <c r="A74" s="26" t="s">
        <v>199</v>
      </c>
      <c r="B74" s="26" t="s">
        <v>146</v>
      </c>
      <c r="C74" s="37">
        <v>142</v>
      </c>
      <c r="D74" s="37">
        <v>20</v>
      </c>
      <c r="E74" s="38"/>
      <c r="F74" s="26"/>
      <c r="G74" s="38"/>
    </row>
    <row r="75" spans="1:7" x14ac:dyDescent="0.3">
      <c r="A75" s="26"/>
      <c r="B75" s="26" t="s">
        <v>145</v>
      </c>
      <c r="C75" s="37">
        <v>178</v>
      </c>
      <c r="D75" s="37">
        <v>12</v>
      </c>
      <c r="E75" s="38"/>
      <c r="F75" s="26"/>
      <c r="G75" s="38"/>
    </row>
    <row r="76" spans="1:7" x14ac:dyDescent="0.3">
      <c r="A76" s="26" t="s">
        <v>288</v>
      </c>
      <c r="B76" s="26" t="s">
        <v>289</v>
      </c>
      <c r="C76" s="37">
        <v>15</v>
      </c>
      <c r="D76" s="37">
        <v>2</v>
      </c>
      <c r="E76" s="26"/>
      <c r="F76" s="26"/>
      <c r="G76" s="38"/>
    </row>
    <row r="77" spans="1:7" x14ac:dyDescent="0.3">
      <c r="A77" s="26" t="s">
        <v>290</v>
      </c>
      <c r="B77" s="26" t="s">
        <v>291</v>
      </c>
      <c r="C77" s="37">
        <v>60</v>
      </c>
      <c r="D77" s="37">
        <v>5</v>
      </c>
      <c r="E77" s="26"/>
      <c r="F77" s="26"/>
      <c r="G77" s="26"/>
    </row>
    <row r="78" spans="1:7" x14ac:dyDescent="0.3">
      <c r="A78" s="32"/>
      <c r="B78" s="32" t="s">
        <v>292</v>
      </c>
      <c r="C78" s="33">
        <v>48</v>
      </c>
      <c r="D78" s="33">
        <v>0</v>
      </c>
      <c r="E78" s="32"/>
      <c r="F78" s="32"/>
      <c r="G78" s="32"/>
    </row>
    <row r="79" spans="1:7" x14ac:dyDescent="0.3">
      <c r="A79" s="29" t="s">
        <v>212</v>
      </c>
      <c r="B79" s="29"/>
      <c r="C79" s="39">
        <f>SUM(C80:C87)</f>
        <v>118</v>
      </c>
      <c r="D79" s="39">
        <f>SUM(D80:D87)</f>
        <v>18</v>
      </c>
      <c r="E79" s="40">
        <f>+C79*$G$1</f>
        <v>20284.2</v>
      </c>
      <c r="F79" s="40">
        <f>+D79*$G$2</f>
        <v>3380.7599999999998</v>
      </c>
      <c r="G79" s="40">
        <f>+E79+F79</f>
        <v>23664.959999999999</v>
      </c>
    </row>
    <row r="80" spans="1:7" x14ac:dyDescent="0.3">
      <c r="A80" s="26" t="s">
        <v>293</v>
      </c>
      <c r="B80" s="41" t="s">
        <v>294</v>
      </c>
      <c r="C80" s="42">
        <v>5</v>
      </c>
      <c r="D80" s="42">
        <v>0</v>
      </c>
      <c r="E80" s="40"/>
      <c r="F80" s="40"/>
      <c r="G80" s="40"/>
    </row>
    <row r="81" spans="1:7" x14ac:dyDescent="0.3">
      <c r="A81" s="26" t="s">
        <v>127</v>
      </c>
      <c r="B81" s="26" t="s">
        <v>138</v>
      </c>
      <c r="C81" s="42">
        <v>0</v>
      </c>
      <c r="D81" s="42">
        <v>6</v>
      </c>
      <c r="E81" s="26"/>
      <c r="F81" s="26"/>
      <c r="G81" s="26"/>
    </row>
    <row r="82" spans="1:7" x14ac:dyDescent="0.3">
      <c r="A82" s="26"/>
      <c r="B82" s="26" t="s">
        <v>139</v>
      </c>
      <c r="C82" s="42">
        <v>24</v>
      </c>
      <c r="D82" s="42">
        <v>10</v>
      </c>
      <c r="E82" s="26"/>
      <c r="F82" s="26"/>
      <c r="G82" s="26"/>
    </row>
    <row r="83" spans="1:7" x14ac:dyDescent="0.3">
      <c r="A83" s="26"/>
      <c r="B83" s="26" t="s">
        <v>140</v>
      </c>
      <c r="C83" s="42">
        <v>13</v>
      </c>
      <c r="D83" s="42">
        <v>0</v>
      </c>
      <c r="E83" s="26"/>
      <c r="F83" s="26"/>
      <c r="G83" s="26"/>
    </row>
    <row r="84" spans="1:7" x14ac:dyDescent="0.3">
      <c r="A84" s="26"/>
      <c r="B84" s="26" t="s">
        <v>141</v>
      </c>
      <c r="C84" s="42">
        <v>18</v>
      </c>
      <c r="D84" s="42">
        <v>0</v>
      </c>
      <c r="E84" s="26"/>
      <c r="F84" s="26"/>
      <c r="G84" s="26"/>
    </row>
    <row r="85" spans="1:7" x14ac:dyDescent="0.3">
      <c r="A85" s="26" t="s">
        <v>128</v>
      </c>
      <c r="B85" s="41" t="s">
        <v>189</v>
      </c>
      <c r="C85" s="42">
        <v>28</v>
      </c>
      <c r="D85" s="42">
        <v>0</v>
      </c>
      <c r="E85" s="26"/>
      <c r="F85" s="26"/>
      <c r="G85" s="26"/>
    </row>
    <row r="86" spans="1:7" x14ac:dyDescent="0.3">
      <c r="A86" s="26" t="s">
        <v>295</v>
      </c>
      <c r="B86" s="26" t="s">
        <v>296</v>
      </c>
      <c r="C86" s="42">
        <v>20</v>
      </c>
      <c r="D86" s="42">
        <v>0</v>
      </c>
      <c r="E86" s="26"/>
      <c r="F86" s="26"/>
      <c r="G86" s="26"/>
    </row>
    <row r="87" spans="1:7" x14ac:dyDescent="0.3">
      <c r="A87" s="26" t="s">
        <v>297</v>
      </c>
      <c r="B87" s="26" t="s">
        <v>298</v>
      </c>
      <c r="C87" s="42">
        <v>10</v>
      </c>
      <c r="D87" s="42">
        <v>2</v>
      </c>
      <c r="E87" s="26"/>
      <c r="F87" s="26"/>
      <c r="G87" s="26"/>
    </row>
    <row r="88" spans="1:7" x14ac:dyDescent="0.3">
      <c r="A88" s="23" t="s">
        <v>213</v>
      </c>
      <c r="B88" s="23"/>
      <c r="C88" s="43">
        <f>SUM(C89:C98)</f>
        <v>140.5</v>
      </c>
      <c r="D88" s="24">
        <f>SUM(D89:D98)</f>
        <v>20</v>
      </c>
      <c r="E88" s="25">
        <f>+C88*$G$1</f>
        <v>24151.95</v>
      </c>
      <c r="F88" s="25">
        <f>+D88*$G$2</f>
        <v>3756.3999999999996</v>
      </c>
      <c r="G88" s="25">
        <f>+E88+F88</f>
        <v>27908.35</v>
      </c>
    </row>
    <row r="89" spans="1:7" x14ac:dyDescent="0.3">
      <c r="A89" s="26" t="s">
        <v>293</v>
      </c>
      <c r="B89" s="44" t="s">
        <v>299</v>
      </c>
      <c r="C89" s="27">
        <v>15</v>
      </c>
      <c r="D89" s="27">
        <v>5</v>
      </c>
      <c r="E89" s="36"/>
      <c r="F89" s="36"/>
      <c r="G89" s="36"/>
    </row>
    <row r="90" spans="1:7" x14ac:dyDescent="0.3">
      <c r="A90" s="26" t="s">
        <v>128</v>
      </c>
      <c r="B90" s="26" t="s">
        <v>168</v>
      </c>
      <c r="C90" s="27">
        <v>5</v>
      </c>
      <c r="D90" s="27">
        <v>0</v>
      </c>
      <c r="E90" s="26"/>
      <c r="F90" s="26"/>
      <c r="G90" s="26"/>
    </row>
    <row r="91" spans="1:7" x14ac:dyDescent="0.3">
      <c r="A91" s="26"/>
      <c r="B91" s="44" t="s">
        <v>300</v>
      </c>
      <c r="C91" s="27">
        <v>45</v>
      </c>
      <c r="D91" s="27">
        <v>0</v>
      </c>
      <c r="E91" s="26"/>
      <c r="F91" s="26"/>
      <c r="G91" s="26"/>
    </row>
    <row r="92" spans="1:7" x14ac:dyDescent="0.3">
      <c r="A92" s="26"/>
      <c r="B92" s="44" t="s">
        <v>189</v>
      </c>
      <c r="C92" s="45">
        <v>5.5</v>
      </c>
      <c r="D92" s="27">
        <v>0</v>
      </c>
      <c r="E92" s="26"/>
      <c r="F92" s="26"/>
      <c r="G92" s="26"/>
    </row>
    <row r="93" spans="1:7" x14ac:dyDescent="0.3">
      <c r="A93" s="26"/>
      <c r="B93" s="44" t="s">
        <v>301</v>
      </c>
      <c r="C93" s="27">
        <v>5</v>
      </c>
      <c r="D93" s="27">
        <v>0</v>
      </c>
      <c r="E93" s="26"/>
      <c r="F93" s="26"/>
      <c r="G93" s="26"/>
    </row>
    <row r="94" spans="1:7" x14ac:dyDescent="0.3">
      <c r="A94" s="26" t="s">
        <v>181</v>
      </c>
      <c r="B94" s="26" t="s">
        <v>169</v>
      </c>
      <c r="C94" s="27">
        <v>30</v>
      </c>
      <c r="D94" s="27">
        <v>5</v>
      </c>
      <c r="E94" s="26"/>
      <c r="F94" s="26"/>
      <c r="G94" s="26"/>
    </row>
    <row r="95" spans="1:7" x14ac:dyDescent="0.3">
      <c r="A95" s="26" t="s">
        <v>182</v>
      </c>
      <c r="B95" s="26" t="s">
        <v>302</v>
      </c>
      <c r="C95" s="27">
        <v>5</v>
      </c>
      <c r="D95" s="27">
        <v>0</v>
      </c>
      <c r="E95" s="26"/>
      <c r="F95" s="26"/>
      <c r="G95" s="26"/>
    </row>
    <row r="96" spans="1:7" x14ac:dyDescent="0.3">
      <c r="A96" s="26"/>
      <c r="B96" s="44" t="s">
        <v>303</v>
      </c>
      <c r="C96" s="27">
        <v>5</v>
      </c>
      <c r="D96" s="27">
        <v>0</v>
      </c>
      <c r="E96" s="26"/>
      <c r="F96" s="26"/>
      <c r="G96" s="26"/>
    </row>
    <row r="97" spans="1:7" x14ac:dyDescent="0.3">
      <c r="A97" s="26" t="s">
        <v>200</v>
      </c>
      <c r="B97" s="44" t="s">
        <v>142</v>
      </c>
      <c r="C97" s="27">
        <v>15</v>
      </c>
      <c r="D97" s="27">
        <v>10</v>
      </c>
      <c r="E97" s="26"/>
      <c r="F97" s="26"/>
      <c r="G97" s="26"/>
    </row>
    <row r="98" spans="1:7" x14ac:dyDescent="0.3">
      <c r="A98" s="26" t="s">
        <v>184</v>
      </c>
      <c r="B98" s="26" t="s">
        <v>171</v>
      </c>
      <c r="C98" s="27">
        <v>10</v>
      </c>
      <c r="D98" s="27">
        <v>0</v>
      </c>
      <c r="E98" s="26"/>
      <c r="F98" s="26"/>
      <c r="G98" s="26"/>
    </row>
    <row r="99" spans="1:7" x14ac:dyDescent="0.3">
      <c r="A99" s="23" t="s">
        <v>214</v>
      </c>
      <c r="B99" s="23"/>
      <c r="C99" s="24">
        <f>SUM(C100:C109)</f>
        <v>145</v>
      </c>
      <c r="D99" s="24">
        <f>SUM(D100:D109)</f>
        <v>33</v>
      </c>
      <c r="E99" s="25">
        <f>+C99*$G$1</f>
        <v>24925.5</v>
      </c>
      <c r="F99" s="25">
        <f>+D99*$G$2</f>
        <v>6198.0599999999995</v>
      </c>
      <c r="G99" s="25">
        <f>+E99+F99</f>
        <v>31123.559999999998</v>
      </c>
    </row>
    <row r="100" spans="1:7" x14ac:dyDescent="0.3">
      <c r="A100" s="26" t="s">
        <v>304</v>
      </c>
      <c r="B100" s="26" t="s">
        <v>305</v>
      </c>
      <c r="C100" s="27">
        <v>45</v>
      </c>
      <c r="D100" s="27">
        <v>0</v>
      </c>
      <c r="E100" s="36"/>
      <c r="F100" s="36"/>
      <c r="G100" s="36"/>
    </row>
    <row r="101" spans="1:7" x14ac:dyDescent="0.3">
      <c r="A101" s="26"/>
      <c r="B101" s="26" t="s">
        <v>306</v>
      </c>
      <c r="C101" s="27">
        <v>0</v>
      </c>
      <c r="D101" s="27">
        <v>10</v>
      </c>
      <c r="E101" s="36"/>
      <c r="F101" s="36"/>
      <c r="G101" s="36"/>
    </row>
    <row r="102" spans="1:7" x14ac:dyDescent="0.3">
      <c r="A102" s="26" t="s">
        <v>307</v>
      </c>
      <c r="B102" s="26" t="s">
        <v>308</v>
      </c>
      <c r="C102" s="27">
        <v>25</v>
      </c>
      <c r="D102" s="27">
        <v>8</v>
      </c>
      <c r="E102" s="26"/>
      <c r="F102" s="26"/>
      <c r="G102" s="26"/>
    </row>
    <row r="103" spans="1:7" x14ac:dyDescent="0.3">
      <c r="A103" s="26" t="s">
        <v>103</v>
      </c>
      <c r="B103" s="26" t="s">
        <v>87</v>
      </c>
      <c r="C103" s="27">
        <v>10</v>
      </c>
      <c r="D103" s="27">
        <v>0</v>
      </c>
      <c r="E103" s="26"/>
      <c r="F103" s="26"/>
      <c r="G103" s="26"/>
    </row>
    <row r="104" spans="1:7" x14ac:dyDescent="0.3">
      <c r="A104" s="26" t="s">
        <v>309</v>
      </c>
      <c r="B104" s="26" t="s">
        <v>310</v>
      </c>
      <c r="C104" s="27">
        <v>10</v>
      </c>
      <c r="D104" s="27">
        <v>0</v>
      </c>
      <c r="E104" s="26"/>
      <c r="F104" s="26"/>
      <c r="G104" s="26"/>
    </row>
    <row r="105" spans="1:7" x14ac:dyDescent="0.3">
      <c r="A105" s="26" t="s">
        <v>311</v>
      </c>
      <c r="B105" s="26" t="s">
        <v>312</v>
      </c>
      <c r="C105" s="27">
        <v>20</v>
      </c>
      <c r="D105" s="27">
        <v>0</v>
      </c>
      <c r="E105" s="26"/>
      <c r="F105" s="26"/>
      <c r="G105" s="26"/>
    </row>
    <row r="106" spans="1:7" x14ac:dyDescent="0.3">
      <c r="A106" s="26" t="s">
        <v>313</v>
      </c>
      <c r="B106" s="26" t="s">
        <v>0</v>
      </c>
      <c r="C106" s="27">
        <v>0</v>
      </c>
      <c r="D106" s="27">
        <v>10</v>
      </c>
      <c r="E106" s="26"/>
      <c r="F106" s="26"/>
      <c r="G106" s="26"/>
    </row>
    <row r="107" spans="1:7" x14ac:dyDescent="0.3">
      <c r="A107" s="26" t="s">
        <v>314</v>
      </c>
      <c r="B107" s="26" t="s">
        <v>315</v>
      </c>
      <c r="C107" s="27">
        <v>5</v>
      </c>
      <c r="D107" s="27">
        <v>0</v>
      </c>
      <c r="E107" s="26"/>
      <c r="F107" s="26"/>
      <c r="G107" s="26"/>
    </row>
    <row r="108" spans="1:7" x14ac:dyDescent="0.3">
      <c r="A108" s="26" t="s">
        <v>316</v>
      </c>
      <c r="B108" s="26" t="s">
        <v>317</v>
      </c>
      <c r="C108" s="27">
        <v>30</v>
      </c>
      <c r="D108" s="27">
        <v>0</v>
      </c>
      <c r="E108" s="26"/>
      <c r="F108" s="26"/>
      <c r="G108" s="26"/>
    </row>
    <row r="109" spans="1:7" x14ac:dyDescent="0.3">
      <c r="A109" s="32" t="s">
        <v>318</v>
      </c>
      <c r="B109" s="32" t="s">
        <v>319</v>
      </c>
      <c r="C109" s="33">
        <v>0</v>
      </c>
      <c r="D109" s="33">
        <v>5</v>
      </c>
      <c r="E109" s="32"/>
      <c r="F109" s="32"/>
      <c r="G109" s="32"/>
    </row>
    <row r="110" spans="1:7" x14ac:dyDescent="0.3">
      <c r="A110" s="23" t="s">
        <v>215</v>
      </c>
      <c r="B110" s="23"/>
      <c r="C110" s="24">
        <f>SUM(C111:C130)</f>
        <v>530</v>
      </c>
      <c r="D110" s="24">
        <f>SUM(D111:D130)</f>
        <v>68</v>
      </c>
      <c r="E110" s="25">
        <f>+C110*$G$1</f>
        <v>91107</v>
      </c>
      <c r="F110" s="25">
        <f>+D110*$G$2</f>
        <v>12771.76</v>
      </c>
      <c r="G110" s="25">
        <f>+E110+F110</f>
        <v>103878.76</v>
      </c>
    </row>
    <row r="111" spans="1:7" x14ac:dyDescent="0.3">
      <c r="A111" s="26" t="s">
        <v>105</v>
      </c>
      <c r="B111" s="26" t="s">
        <v>320</v>
      </c>
      <c r="C111" s="27">
        <v>45</v>
      </c>
      <c r="D111" s="27">
        <v>0</v>
      </c>
      <c r="E111" s="28"/>
      <c r="F111" s="28"/>
      <c r="G111" s="28"/>
    </row>
    <row r="112" spans="1:7" x14ac:dyDescent="0.3">
      <c r="A112" s="26"/>
      <c r="B112" s="26" t="s">
        <v>161</v>
      </c>
      <c r="C112" s="27">
        <v>73</v>
      </c>
      <c r="D112" s="27">
        <v>0</v>
      </c>
      <c r="E112" s="26"/>
      <c r="F112" s="26"/>
      <c r="G112" s="26"/>
    </row>
    <row r="113" spans="1:7" x14ac:dyDescent="0.3">
      <c r="A113" s="26"/>
      <c r="B113" s="26" t="s">
        <v>91</v>
      </c>
      <c r="C113" s="27">
        <v>50</v>
      </c>
      <c r="D113" s="27">
        <v>5</v>
      </c>
      <c r="E113" s="26"/>
      <c r="F113" s="26"/>
      <c r="G113" s="26"/>
    </row>
    <row r="114" spans="1:7" x14ac:dyDescent="0.3">
      <c r="A114" s="26" t="s">
        <v>179</v>
      </c>
      <c r="B114" s="26" t="s">
        <v>162</v>
      </c>
      <c r="C114" s="27">
        <v>38</v>
      </c>
      <c r="D114" s="27">
        <v>0</v>
      </c>
      <c r="E114" s="26"/>
      <c r="F114" s="26"/>
      <c r="G114" s="26"/>
    </row>
    <row r="115" spans="1:7" x14ac:dyDescent="0.3">
      <c r="A115" s="26" t="s">
        <v>55</v>
      </c>
      <c r="B115" s="26" t="s">
        <v>47</v>
      </c>
      <c r="C115" s="27">
        <v>5</v>
      </c>
      <c r="D115" s="27">
        <v>10</v>
      </c>
      <c r="E115" s="26"/>
      <c r="F115" s="26"/>
      <c r="G115" s="26"/>
    </row>
    <row r="116" spans="1:7" x14ac:dyDescent="0.3">
      <c r="A116" s="26" t="s">
        <v>125</v>
      </c>
      <c r="B116" s="26" t="s">
        <v>321</v>
      </c>
      <c r="C116" s="27">
        <v>5</v>
      </c>
      <c r="D116" s="27">
        <v>0</v>
      </c>
      <c r="E116" s="26"/>
      <c r="F116" s="26"/>
      <c r="G116" s="26"/>
    </row>
    <row r="117" spans="1:7" x14ac:dyDescent="0.3">
      <c r="A117" s="26"/>
      <c r="B117" s="26" t="s">
        <v>116</v>
      </c>
      <c r="C117" s="27">
        <v>13</v>
      </c>
      <c r="D117" s="27">
        <v>0</v>
      </c>
      <c r="E117" s="26"/>
      <c r="F117" s="26"/>
      <c r="G117" s="26"/>
    </row>
    <row r="118" spans="1:7" x14ac:dyDescent="0.3">
      <c r="A118" s="26"/>
      <c r="B118" s="26" t="s">
        <v>113</v>
      </c>
      <c r="C118" s="27">
        <v>10</v>
      </c>
      <c r="D118" s="27">
        <v>15</v>
      </c>
      <c r="E118" s="26"/>
      <c r="F118" s="26"/>
      <c r="G118" s="26"/>
    </row>
    <row r="119" spans="1:7" x14ac:dyDescent="0.3">
      <c r="A119" s="26" t="s">
        <v>322</v>
      </c>
      <c r="B119" s="26" t="s">
        <v>323</v>
      </c>
      <c r="C119" s="27">
        <v>0</v>
      </c>
      <c r="D119" s="27">
        <v>15</v>
      </c>
      <c r="E119" s="26"/>
      <c r="F119" s="26"/>
      <c r="G119" s="26"/>
    </row>
    <row r="120" spans="1:7" x14ac:dyDescent="0.3">
      <c r="A120" s="26" t="s">
        <v>111</v>
      </c>
      <c r="B120" s="26" t="s">
        <v>112</v>
      </c>
      <c r="C120" s="27">
        <v>5</v>
      </c>
      <c r="D120" s="27">
        <v>0</v>
      </c>
      <c r="E120" s="26"/>
      <c r="F120" s="26"/>
      <c r="G120" s="26"/>
    </row>
    <row r="121" spans="1:7" x14ac:dyDescent="0.3">
      <c r="A121" s="26" t="s">
        <v>34</v>
      </c>
      <c r="B121" s="26" t="s">
        <v>163</v>
      </c>
      <c r="C121" s="27">
        <v>5</v>
      </c>
      <c r="D121" s="27">
        <v>0</v>
      </c>
      <c r="E121" s="26"/>
      <c r="F121" s="26"/>
      <c r="G121" s="26"/>
    </row>
    <row r="122" spans="1:7" x14ac:dyDescent="0.3">
      <c r="A122" s="26"/>
      <c r="B122" s="26" t="s">
        <v>164</v>
      </c>
      <c r="C122" s="27">
        <v>31</v>
      </c>
      <c r="D122" s="27">
        <v>0</v>
      </c>
      <c r="E122" s="26"/>
      <c r="F122" s="26"/>
      <c r="G122" s="26"/>
    </row>
    <row r="123" spans="1:7" x14ac:dyDescent="0.3">
      <c r="A123" s="26"/>
      <c r="B123" s="26" t="s">
        <v>165</v>
      </c>
      <c r="C123" s="27">
        <v>20</v>
      </c>
      <c r="D123" s="27">
        <v>0</v>
      </c>
      <c r="E123" s="26"/>
      <c r="F123" s="26"/>
      <c r="G123" s="26"/>
    </row>
    <row r="124" spans="1:7" x14ac:dyDescent="0.3">
      <c r="A124" s="26"/>
      <c r="B124" s="26" t="s">
        <v>12</v>
      </c>
      <c r="C124" s="27">
        <v>60</v>
      </c>
      <c r="D124" s="27">
        <v>0</v>
      </c>
      <c r="E124" s="26"/>
      <c r="F124" s="26"/>
      <c r="G124" s="26"/>
    </row>
    <row r="125" spans="1:7" x14ac:dyDescent="0.3">
      <c r="A125" s="26"/>
      <c r="B125" s="26" t="s">
        <v>166</v>
      </c>
      <c r="C125" s="27">
        <v>60</v>
      </c>
      <c r="D125" s="27">
        <v>15</v>
      </c>
      <c r="E125" s="26"/>
      <c r="F125" s="26"/>
      <c r="G125" s="26"/>
    </row>
    <row r="126" spans="1:7" x14ac:dyDescent="0.3">
      <c r="A126" s="26" t="s">
        <v>77</v>
      </c>
      <c r="B126" s="26" t="s">
        <v>324</v>
      </c>
      <c r="C126" s="27">
        <v>10</v>
      </c>
      <c r="D126" s="27">
        <v>5</v>
      </c>
      <c r="E126" s="26"/>
      <c r="F126" s="26"/>
      <c r="G126" s="26"/>
    </row>
    <row r="127" spans="1:7" x14ac:dyDescent="0.3">
      <c r="A127" s="26" t="s">
        <v>36</v>
      </c>
      <c r="B127" s="26" t="s">
        <v>325</v>
      </c>
      <c r="C127" s="27">
        <v>25</v>
      </c>
      <c r="D127" s="27">
        <v>0</v>
      </c>
      <c r="E127" s="26"/>
      <c r="F127" s="26"/>
      <c r="G127" s="26"/>
    </row>
    <row r="128" spans="1:7" x14ac:dyDescent="0.3">
      <c r="A128" s="26" t="s">
        <v>180</v>
      </c>
      <c r="B128" s="26" t="s">
        <v>167</v>
      </c>
      <c r="C128" s="27">
        <v>5</v>
      </c>
      <c r="D128" s="27">
        <v>0</v>
      </c>
      <c r="E128" s="26"/>
      <c r="F128" s="26"/>
      <c r="G128" s="26"/>
    </row>
    <row r="129" spans="1:7" x14ac:dyDescent="0.3">
      <c r="A129" s="26" t="s">
        <v>38</v>
      </c>
      <c r="B129" s="26" t="s">
        <v>19</v>
      </c>
      <c r="C129" s="27">
        <v>50</v>
      </c>
      <c r="D129" s="27">
        <v>3</v>
      </c>
      <c r="E129" s="26"/>
      <c r="F129" s="26"/>
      <c r="G129" s="26"/>
    </row>
    <row r="130" spans="1:7" x14ac:dyDescent="0.3">
      <c r="A130" s="32" t="s">
        <v>326</v>
      </c>
      <c r="B130" s="32" t="s">
        <v>327</v>
      </c>
      <c r="C130" s="33">
        <v>20</v>
      </c>
      <c r="D130" s="33">
        <v>0</v>
      </c>
      <c r="E130" s="32"/>
      <c r="F130" s="32"/>
      <c r="G130" s="32"/>
    </row>
    <row r="131" spans="1:7" x14ac:dyDescent="0.3">
      <c r="A131" s="29" t="s">
        <v>216</v>
      </c>
      <c r="B131" s="29"/>
      <c r="C131" s="39">
        <f>SUM(C132:C144)</f>
        <v>339</v>
      </c>
      <c r="D131" s="39">
        <f>SUM(D132:D144)</f>
        <v>36</v>
      </c>
      <c r="E131" s="40">
        <f>+C131*$G$1</f>
        <v>58274.1</v>
      </c>
      <c r="F131" s="40">
        <f>+D131*$G$2</f>
        <v>6761.5199999999995</v>
      </c>
      <c r="G131" s="40">
        <f>+E131+F131</f>
        <v>65035.619999999995</v>
      </c>
    </row>
    <row r="132" spans="1:7" x14ac:dyDescent="0.3">
      <c r="A132" s="26" t="s">
        <v>125</v>
      </c>
      <c r="B132" s="26" t="s">
        <v>321</v>
      </c>
      <c r="C132" s="42">
        <v>52</v>
      </c>
      <c r="D132" s="42">
        <v>0</v>
      </c>
      <c r="E132" s="26"/>
      <c r="F132" s="26"/>
      <c r="G132" s="26"/>
    </row>
    <row r="133" spans="1:7" x14ac:dyDescent="0.3">
      <c r="A133" s="26"/>
      <c r="B133" s="26" t="s">
        <v>116</v>
      </c>
      <c r="C133" s="42">
        <v>9</v>
      </c>
      <c r="D133" s="42">
        <v>6</v>
      </c>
      <c r="E133" s="26"/>
      <c r="F133" s="26"/>
      <c r="G133" s="26"/>
    </row>
    <row r="134" spans="1:7" x14ac:dyDescent="0.3">
      <c r="A134" s="26"/>
      <c r="B134" s="26" t="s">
        <v>259</v>
      </c>
      <c r="C134" s="42">
        <v>11</v>
      </c>
      <c r="D134" s="42">
        <v>3</v>
      </c>
      <c r="E134" s="26"/>
      <c r="F134" s="26"/>
      <c r="G134" s="26"/>
    </row>
    <row r="135" spans="1:7" x14ac:dyDescent="0.3">
      <c r="A135" s="26"/>
      <c r="B135" s="26" t="s">
        <v>113</v>
      </c>
      <c r="C135" s="42">
        <v>112</v>
      </c>
      <c r="D135" s="42">
        <v>7</v>
      </c>
      <c r="E135" s="26"/>
      <c r="F135" s="26"/>
      <c r="G135" s="26"/>
    </row>
    <row r="136" spans="1:7" x14ac:dyDescent="0.3">
      <c r="A136" s="26"/>
      <c r="B136" s="26" t="s">
        <v>328</v>
      </c>
      <c r="C136" s="42">
        <v>22</v>
      </c>
      <c r="D136" s="42">
        <v>3</v>
      </c>
      <c r="E136" s="26"/>
      <c r="F136" s="26"/>
      <c r="G136" s="26"/>
    </row>
    <row r="137" spans="1:7" x14ac:dyDescent="0.3">
      <c r="A137" s="26" t="s">
        <v>111</v>
      </c>
      <c r="B137" s="26" t="s">
        <v>115</v>
      </c>
      <c r="C137" s="42">
        <v>5</v>
      </c>
      <c r="D137" s="42">
        <v>0</v>
      </c>
      <c r="E137" s="26"/>
      <c r="F137" s="26"/>
      <c r="G137" s="26"/>
    </row>
    <row r="138" spans="1:7" x14ac:dyDescent="0.3">
      <c r="A138" s="26"/>
      <c r="B138" s="26" t="s">
        <v>112</v>
      </c>
      <c r="C138" s="42">
        <v>44</v>
      </c>
      <c r="D138" s="42">
        <v>3</v>
      </c>
      <c r="E138" s="26"/>
      <c r="F138" s="26"/>
      <c r="G138" s="26"/>
    </row>
    <row r="139" spans="1:7" x14ac:dyDescent="0.3">
      <c r="A139" s="26"/>
      <c r="B139" s="26" t="s">
        <v>329</v>
      </c>
      <c r="C139" s="42">
        <v>23</v>
      </c>
      <c r="D139" s="42">
        <v>0</v>
      </c>
      <c r="E139" s="26"/>
      <c r="F139" s="26"/>
      <c r="G139" s="26"/>
    </row>
    <row r="140" spans="1:7" x14ac:dyDescent="0.3">
      <c r="A140" s="26" t="s">
        <v>34</v>
      </c>
      <c r="B140" s="26" t="s">
        <v>165</v>
      </c>
      <c r="C140" s="42">
        <v>15</v>
      </c>
      <c r="D140" s="42">
        <v>0</v>
      </c>
      <c r="E140" s="26"/>
      <c r="F140" s="26"/>
      <c r="G140" s="26"/>
    </row>
    <row r="141" spans="1:7" x14ac:dyDescent="0.3">
      <c r="A141" s="26"/>
      <c r="B141" s="26" t="s">
        <v>12</v>
      </c>
      <c r="C141" s="42">
        <v>5</v>
      </c>
      <c r="D141" s="42">
        <v>0</v>
      </c>
      <c r="E141" s="26"/>
      <c r="F141" s="26"/>
      <c r="G141" s="26"/>
    </row>
    <row r="142" spans="1:7" x14ac:dyDescent="0.3">
      <c r="A142" s="26" t="s">
        <v>187</v>
      </c>
      <c r="B142" s="26" t="s">
        <v>175</v>
      </c>
      <c r="C142" s="42">
        <v>0</v>
      </c>
      <c r="D142" s="42">
        <v>10</v>
      </c>
      <c r="E142" s="26"/>
      <c r="F142" s="26"/>
      <c r="G142" s="26"/>
    </row>
    <row r="143" spans="1:7" x14ac:dyDescent="0.3">
      <c r="A143" s="26" t="s">
        <v>77</v>
      </c>
      <c r="B143" s="26" t="s">
        <v>324</v>
      </c>
      <c r="C143" s="42">
        <v>0</v>
      </c>
      <c r="D143" s="42">
        <v>4</v>
      </c>
      <c r="E143" s="26"/>
      <c r="F143" s="26"/>
      <c r="G143" s="26"/>
    </row>
    <row r="144" spans="1:7" x14ac:dyDescent="0.3">
      <c r="A144" s="26" t="s">
        <v>126</v>
      </c>
      <c r="B144" s="26" t="s">
        <v>114</v>
      </c>
      <c r="C144" s="42">
        <v>41</v>
      </c>
      <c r="D144" s="42">
        <v>0</v>
      </c>
      <c r="E144" s="26"/>
      <c r="F144" s="26"/>
      <c r="G144" s="26"/>
    </row>
    <row r="145" spans="1:7" x14ac:dyDescent="0.3">
      <c r="A145" s="23" t="s">
        <v>218</v>
      </c>
      <c r="B145" s="23"/>
      <c r="C145" s="24">
        <f>SUM(C146:C148)</f>
        <v>30</v>
      </c>
      <c r="D145" s="24">
        <f>SUM(D146:D148)</f>
        <v>0</v>
      </c>
      <c r="E145" s="25">
        <f>+C145*$G$1</f>
        <v>5157</v>
      </c>
      <c r="F145" s="25">
        <f>+D145*$G$2</f>
        <v>0</v>
      </c>
      <c r="G145" s="25">
        <f>+E145+F145</f>
        <v>5157</v>
      </c>
    </row>
    <row r="146" spans="1:7" x14ac:dyDescent="0.3">
      <c r="A146" s="52" t="s">
        <v>127</v>
      </c>
      <c r="B146" s="52" t="s">
        <v>335</v>
      </c>
      <c r="C146" s="37">
        <v>10</v>
      </c>
      <c r="D146" s="37">
        <v>0</v>
      </c>
      <c r="E146" s="53"/>
      <c r="F146" s="53"/>
      <c r="G146" s="53"/>
    </row>
    <row r="147" spans="1:7" x14ac:dyDescent="0.3">
      <c r="A147" s="52" t="s">
        <v>35</v>
      </c>
      <c r="B147" s="52" t="s">
        <v>14</v>
      </c>
      <c r="C147" s="37">
        <v>15</v>
      </c>
      <c r="D147" s="37">
        <v>0</v>
      </c>
      <c r="E147" s="53"/>
      <c r="F147" s="53"/>
      <c r="G147" s="53"/>
    </row>
    <row r="148" spans="1:7" x14ac:dyDescent="0.3">
      <c r="A148" s="32" t="s">
        <v>184</v>
      </c>
      <c r="B148" s="32" t="s">
        <v>171</v>
      </c>
      <c r="C148" s="54">
        <v>5</v>
      </c>
      <c r="D148" s="54">
        <v>0</v>
      </c>
      <c r="E148" s="32"/>
      <c r="F148" s="32"/>
      <c r="G148" s="32"/>
    </row>
    <row r="149" spans="1:7" x14ac:dyDescent="0.3">
      <c r="A149" s="23" t="s">
        <v>217</v>
      </c>
      <c r="B149" s="23"/>
      <c r="C149" s="24">
        <f>SUM(C150:C158)</f>
        <v>121</v>
      </c>
      <c r="D149" s="24">
        <f>SUM(D150:D158)</f>
        <v>13</v>
      </c>
      <c r="E149" s="25">
        <f>+C149*$G$1</f>
        <v>20799.900000000001</v>
      </c>
      <c r="F149" s="25">
        <f>+D149*$G$2</f>
        <v>2441.66</v>
      </c>
      <c r="G149" s="25">
        <f>+E149+F149</f>
        <v>23241.56</v>
      </c>
    </row>
    <row r="150" spans="1:7" x14ac:dyDescent="0.3">
      <c r="A150" s="26" t="s">
        <v>55</v>
      </c>
      <c r="B150" s="26" t="s">
        <v>46</v>
      </c>
      <c r="C150" s="27">
        <v>5</v>
      </c>
      <c r="D150" s="27">
        <v>0</v>
      </c>
      <c r="E150" s="26"/>
      <c r="F150" s="26"/>
      <c r="G150" s="26"/>
    </row>
    <row r="151" spans="1:7" x14ac:dyDescent="0.3">
      <c r="A151" s="26" t="s">
        <v>122</v>
      </c>
      <c r="B151" s="26" t="s">
        <v>117</v>
      </c>
      <c r="C151" s="27">
        <v>5</v>
      </c>
      <c r="D151" s="27">
        <v>5</v>
      </c>
      <c r="E151" s="26"/>
      <c r="F151" s="26"/>
      <c r="G151" s="26"/>
    </row>
    <row r="152" spans="1:7" x14ac:dyDescent="0.3">
      <c r="A152" s="26" t="s">
        <v>123</v>
      </c>
      <c r="B152" s="26" t="s">
        <v>118</v>
      </c>
      <c r="C152" s="27">
        <v>30</v>
      </c>
      <c r="D152" s="27">
        <v>2</v>
      </c>
      <c r="E152" s="26"/>
      <c r="F152" s="26"/>
      <c r="G152" s="26"/>
    </row>
    <row r="153" spans="1:7" x14ac:dyDescent="0.3">
      <c r="A153" s="26" t="s">
        <v>124</v>
      </c>
      <c r="B153" s="26" t="s">
        <v>120</v>
      </c>
      <c r="C153" s="27">
        <v>20</v>
      </c>
      <c r="D153" s="27">
        <v>0</v>
      </c>
      <c r="E153" s="26"/>
      <c r="F153" s="26"/>
      <c r="G153" s="26"/>
    </row>
    <row r="154" spans="1:7" x14ac:dyDescent="0.3">
      <c r="A154" s="26"/>
      <c r="B154" s="26" t="s">
        <v>121</v>
      </c>
      <c r="C154" s="27">
        <f>14+15+5</f>
        <v>34</v>
      </c>
      <c r="D154" s="27">
        <v>0</v>
      </c>
      <c r="E154" s="26"/>
      <c r="F154" s="26"/>
      <c r="G154" s="26"/>
    </row>
    <row r="155" spans="1:7" x14ac:dyDescent="0.3">
      <c r="A155" s="26" t="s">
        <v>101</v>
      </c>
      <c r="B155" s="26" t="s">
        <v>330</v>
      </c>
      <c r="C155" s="27">
        <v>0</v>
      </c>
      <c r="D155" s="27">
        <v>3</v>
      </c>
      <c r="E155" s="26"/>
      <c r="F155" s="26"/>
      <c r="G155" s="26"/>
    </row>
    <row r="156" spans="1:7" x14ac:dyDescent="0.3">
      <c r="A156" s="26" t="s">
        <v>200</v>
      </c>
      <c r="B156" s="26" t="s">
        <v>142</v>
      </c>
      <c r="C156" s="27">
        <v>5</v>
      </c>
      <c r="D156" s="27">
        <v>0</v>
      </c>
      <c r="E156" s="26"/>
      <c r="F156" s="26"/>
      <c r="G156" s="26"/>
    </row>
    <row r="157" spans="1:7" x14ac:dyDescent="0.3">
      <c r="A157" s="26" t="s">
        <v>331</v>
      </c>
      <c r="B157" s="26" t="s">
        <v>332</v>
      </c>
      <c r="C157" s="27">
        <v>12</v>
      </c>
      <c r="D157" s="27">
        <v>3</v>
      </c>
      <c r="E157" s="26"/>
      <c r="F157" s="26"/>
      <c r="G157" s="26"/>
    </row>
    <row r="158" spans="1:7" x14ac:dyDescent="0.3">
      <c r="A158" s="32" t="s">
        <v>333</v>
      </c>
      <c r="B158" s="32" t="s">
        <v>334</v>
      </c>
      <c r="C158" s="33">
        <v>10</v>
      </c>
      <c r="D158" s="33">
        <v>0</v>
      </c>
      <c r="E158" s="32"/>
      <c r="F158" s="32"/>
      <c r="G158" s="32"/>
    </row>
    <row r="159" spans="1:7" x14ac:dyDescent="0.3">
      <c r="A159" s="23" t="s">
        <v>219</v>
      </c>
      <c r="B159" s="23"/>
      <c r="C159" s="24">
        <f>SUM(C160:C164)</f>
        <v>58</v>
      </c>
      <c r="D159" s="24">
        <v>0</v>
      </c>
      <c r="E159" s="25">
        <f>+C159*$G$1</f>
        <v>9970.2000000000007</v>
      </c>
      <c r="F159" s="25">
        <f>+D159*$G$2</f>
        <v>0</v>
      </c>
      <c r="G159" s="25">
        <f>+E159+F159</f>
        <v>9970.2000000000007</v>
      </c>
    </row>
    <row r="160" spans="1:7" x14ac:dyDescent="0.3">
      <c r="A160" s="26" t="s">
        <v>200</v>
      </c>
      <c r="B160" s="26" t="s">
        <v>336</v>
      </c>
      <c r="C160" s="27">
        <v>8</v>
      </c>
      <c r="D160" s="27">
        <v>0</v>
      </c>
      <c r="E160" s="26"/>
      <c r="F160" s="26"/>
      <c r="G160" s="26"/>
    </row>
    <row r="161" spans="1:7" x14ac:dyDescent="0.3">
      <c r="A161" s="26" t="s">
        <v>104</v>
      </c>
      <c r="B161" s="26" t="s">
        <v>89</v>
      </c>
      <c r="C161" s="27">
        <v>20</v>
      </c>
      <c r="D161" s="27">
        <v>0</v>
      </c>
      <c r="E161" s="26"/>
      <c r="F161" s="26"/>
      <c r="G161" s="26"/>
    </row>
    <row r="162" spans="1:7" x14ac:dyDescent="0.3">
      <c r="A162" s="26"/>
      <c r="B162" s="26" t="s">
        <v>24</v>
      </c>
      <c r="C162" s="27">
        <v>10</v>
      </c>
      <c r="D162" s="27">
        <v>0</v>
      </c>
      <c r="E162" s="26"/>
      <c r="F162" s="26"/>
      <c r="G162" s="26"/>
    </row>
    <row r="163" spans="1:7" x14ac:dyDescent="0.3">
      <c r="A163" s="26"/>
      <c r="B163" s="26" t="s">
        <v>88</v>
      </c>
      <c r="C163" s="27">
        <v>5</v>
      </c>
      <c r="D163" s="27">
        <v>0</v>
      </c>
      <c r="E163" s="26"/>
      <c r="F163" s="26"/>
      <c r="G163" s="26"/>
    </row>
    <row r="164" spans="1:7" x14ac:dyDescent="0.3">
      <c r="A164" s="32"/>
      <c r="B164" s="32" t="s">
        <v>90</v>
      </c>
      <c r="C164" s="33">
        <v>15</v>
      </c>
      <c r="D164" s="33">
        <v>0</v>
      </c>
      <c r="E164" s="32"/>
      <c r="F164" s="32"/>
      <c r="G164" s="32"/>
    </row>
    <row r="165" spans="1:7" x14ac:dyDescent="0.3">
      <c r="A165" s="29" t="s">
        <v>220</v>
      </c>
      <c r="B165" s="29"/>
      <c r="C165" s="39">
        <f>SUM(C166:C175)</f>
        <v>260</v>
      </c>
      <c r="D165" s="39">
        <f>SUM(D166:D175)</f>
        <v>5</v>
      </c>
      <c r="E165" s="40">
        <f>+C165*$G$1</f>
        <v>44694</v>
      </c>
      <c r="F165" s="40">
        <f>+D165*$G$2</f>
        <v>939.09999999999991</v>
      </c>
      <c r="G165" s="40">
        <f>+E165+F165</f>
        <v>45633.1</v>
      </c>
    </row>
    <row r="166" spans="1:7" x14ac:dyDescent="0.3">
      <c r="A166" s="26" t="s">
        <v>337</v>
      </c>
      <c r="B166" s="47" t="s">
        <v>338</v>
      </c>
      <c r="C166" s="37">
        <v>25</v>
      </c>
      <c r="D166" s="37">
        <v>0</v>
      </c>
      <c r="E166" s="26"/>
      <c r="F166" s="26"/>
      <c r="G166" s="26"/>
    </row>
    <row r="167" spans="1:7" x14ac:dyDescent="0.3">
      <c r="A167" s="26" t="s">
        <v>339</v>
      </c>
      <c r="B167" s="26" t="s">
        <v>340</v>
      </c>
      <c r="C167" s="37">
        <v>49</v>
      </c>
      <c r="D167" s="37">
        <v>0</v>
      </c>
      <c r="E167" s="26"/>
      <c r="F167" s="26"/>
      <c r="G167" s="26"/>
    </row>
    <row r="168" spans="1:7" x14ac:dyDescent="0.3">
      <c r="A168" s="26"/>
      <c r="B168" s="44" t="s">
        <v>341</v>
      </c>
      <c r="C168" s="37">
        <v>25</v>
      </c>
      <c r="D168" s="37">
        <v>0</v>
      </c>
      <c r="E168" s="26"/>
      <c r="F168" s="26"/>
      <c r="G168" s="26"/>
    </row>
    <row r="169" spans="1:7" x14ac:dyDescent="0.3">
      <c r="A169" s="26"/>
      <c r="B169" s="44" t="s">
        <v>342</v>
      </c>
      <c r="C169" s="37">
        <v>5</v>
      </c>
      <c r="D169" s="37">
        <v>0</v>
      </c>
      <c r="E169" s="26"/>
      <c r="F169" s="26"/>
      <c r="G169" s="26"/>
    </row>
    <row r="170" spans="1:7" x14ac:dyDescent="0.3">
      <c r="A170" s="26" t="s">
        <v>42</v>
      </c>
      <c r="B170" s="26" t="s">
        <v>343</v>
      </c>
      <c r="C170" s="37">
        <v>40</v>
      </c>
      <c r="D170" s="37">
        <v>0</v>
      </c>
      <c r="E170" s="26"/>
      <c r="F170" s="26"/>
      <c r="G170" s="26"/>
    </row>
    <row r="171" spans="1:7" x14ac:dyDescent="0.3">
      <c r="A171" s="26"/>
      <c r="B171" s="26" t="s">
        <v>40</v>
      </c>
      <c r="C171" s="37">
        <v>30</v>
      </c>
      <c r="D171" s="37">
        <v>0</v>
      </c>
      <c r="E171" s="26"/>
      <c r="F171" s="26"/>
      <c r="G171" s="26"/>
    </row>
    <row r="172" spans="1:7" x14ac:dyDescent="0.3">
      <c r="A172" s="26" t="s">
        <v>344</v>
      </c>
      <c r="B172" s="26" t="s">
        <v>39</v>
      </c>
      <c r="C172" s="46">
        <v>15</v>
      </c>
      <c r="D172" s="46">
        <v>0</v>
      </c>
      <c r="E172" s="26"/>
      <c r="F172" s="26"/>
      <c r="G172" s="26"/>
    </row>
    <row r="173" spans="1:7" x14ac:dyDescent="0.3">
      <c r="A173" s="26"/>
      <c r="B173" s="26" t="s">
        <v>345</v>
      </c>
      <c r="C173" s="46">
        <v>5</v>
      </c>
      <c r="D173" s="46">
        <v>0</v>
      </c>
      <c r="E173" s="26"/>
      <c r="F173" s="26"/>
      <c r="G173" s="26"/>
    </row>
    <row r="174" spans="1:7" x14ac:dyDescent="0.3">
      <c r="A174" s="26" t="s">
        <v>43</v>
      </c>
      <c r="B174" s="26" t="s">
        <v>346</v>
      </c>
      <c r="C174" s="46">
        <v>11</v>
      </c>
      <c r="D174" s="46">
        <v>0</v>
      </c>
      <c r="E174" s="26"/>
      <c r="F174" s="26"/>
      <c r="G174" s="26"/>
    </row>
    <row r="175" spans="1:7" x14ac:dyDescent="0.3">
      <c r="A175" s="26"/>
      <c r="B175" s="26" t="s">
        <v>41</v>
      </c>
      <c r="C175" s="46">
        <v>55</v>
      </c>
      <c r="D175" s="46">
        <v>5</v>
      </c>
      <c r="E175" s="26"/>
      <c r="F175" s="26"/>
      <c r="G175" s="26"/>
    </row>
    <row r="176" spans="1:7" x14ac:dyDescent="0.3">
      <c r="A176" s="23" t="s">
        <v>221</v>
      </c>
      <c r="B176" s="23"/>
      <c r="C176" s="24">
        <f>SUM(C177:C179)</f>
        <v>35</v>
      </c>
      <c r="D176" s="24">
        <f>SUM(D177:D179)</f>
        <v>0</v>
      </c>
      <c r="E176" s="25">
        <f>+C176*$G$1</f>
        <v>6016.5</v>
      </c>
      <c r="F176" s="25">
        <f>+D176*$G$2</f>
        <v>0</v>
      </c>
      <c r="G176" s="25">
        <f>+E176+F176</f>
        <v>6016.5</v>
      </c>
    </row>
    <row r="177" spans="1:7" x14ac:dyDescent="0.3">
      <c r="A177" s="26" t="s">
        <v>194</v>
      </c>
      <c r="B177" s="26" t="s">
        <v>191</v>
      </c>
      <c r="C177" s="27">
        <v>20</v>
      </c>
      <c r="D177" s="27">
        <v>0</v>
      </c>
      <c r="E177" s="26"/>
      <c r="F177" s="26"/>
      <c r="G177" s="26"/>
    </row>
    <row r="178" spans="1:7" x14ac:dyDescent="0.3">
      <c r="A178" s="26" t="s">
        <v>77</v>
      </c>
      <c r="B178" s="26" t="s">
        <v>193</v>
      </c>
      <c r="C178" s="27">
        <v>10</v>
      </c>
      <c r="D178" s="27">
        <v>0</v>
      </c>
      <c r="E178" s="26"/>
      <c r="F178" s="26"/>
      <c r="G178" s="26"/>
    </row>
    <row r="179" spans="1:7" x14ac:dyDescent="0.3">
      <c r="A179" s="32" t="s">
        <v>195</v>
      </c>
      <c r="B179" s="32" t="s">
        <v>192</v>
      </c>
      <c r="C179" s="33">
        <v>5</v>
      </c>
      <c r="D179" s="33">
        <v>0</v>
      </c>
      <c r="E179" s="32"/>
      <c r="F179" s="32"/>
      <c r="G179" s="32"/>
    </row>
    <row r="180" spans="1:7" x14ac:dyDescent="0.3">
      <c r="A180" s="29" t="s">
        <v>222</v>
      </c>
      <c r="B180" s="29"/>
      <c r="C180" s="39">
        <f>SUM(C181:C201)</f>
        <v>505</v>
      </c>
      <c r="D180" s="39">
        <f>SUM(D181:D201)</f>
        <v>28</v>
      </c>
      <c r="E180" s="40">
        <f>+C180*$G$1</f>
        <v>86809.5</v>
      </c>
      <c r="F180" s="40">
        <f>+D180*$G$2</f>
        <v>5258.96</v>
      </c>
      <c r="G180" s="40">
        <f>+E180+F180</f>
        <v>92068.46</v>
      </c>
    </row>
    <row r="181" spans="1:7" x14ac:dyDescent="0.3">
      <c r="A181" s="26" t="s">
        <v>105</v>
      </c>
      <c r="B181" s="26" t="s">
        <v>91</v>
      </c>
      <c r="C181" s="42">
        <v>0</v>
      </c>
      <c r="D181" s="42">
        <v>5</v>
      </c>
      <c r="E181" s="40"/>
      <c r="F181" s="40"/>
      <c r="G181" s="40"/>
    </row>
    <row r="182" spans="1:7" x14ac:dyDescent="0.3">
      <c r="A182" s="26" t="s">
        <v>185</v>
      </c>
      <c r="B182" s="26" t="s">
        <v>178</v>
      </c>
      <c r="C182" s="42">
        <v>20</v>
      </c>
      <c r="D182" s="42">
        <v>0</v>
      </c>
      <c r="E182" s="26"/>
      <c r="F182" s="26"/>
      <c r="G182" s="26"/>
    </row>
    <row r="183" spans="1:7" x14ac:dyDescent="0.3">
      <c r="A183" s="26"/>
      <c r="B183" s="26" t="s">
        <v>347</v>
      </c>
      <c r="C183" s="42">
        <v>5</v>
      </c>
      <c r="D183" s="42">
        <v>0</v>
      </c>
      <c r="E183" s="26"/>
      <c r="F183" s="26"/>
      <c r="G183" s="26"/>
    </row>
    <row r="184" spans="1:7" x14ac:dyDescent="0.3">
      <c r="A184" s="26"/>
      <c r="B184" s="26" t="s">
        <v>172</v>
      </c>
      <c r="C184" s="42">
        <v>40</v>
      </c>
      <c r="D184" s="42">
        <v>0</v>
      </c>
      <c r="E184" s="26"/>
      <c r="F184" s="26"/>
      <c r="G184" s="26"/>
    </row>
    <row r="185" spans="1:7" x14ac:dyDescent="0.3">
      <c r="A185" s="26"/>
      <c r="B185" s="26" t="s">
        <v>177</v>
      </c>
      <c r="C185" s="42">
        <v>15</v>
      </c>
      <c r="D185" s="42">
        <v>0</v>
      </c>
      <c r="E185" s="26"/>
      <c r="F185" s="26"/>
      <c r="G185" s="26"/>
    </row>
    <row r="186" spans="1:7" x14ac:dyDescent="0.3">
      <c r="A186" s="26" t="s">
        <v>129</v>
      </c>
      <c r="B186" s="26" t="s">
        <v>174</v>
      </c>
      <c r="C186" s="42">
        <v>30</v>
      </c>
      <c r="D186" s="42">
        <v>0</v>
      </c>
      <c r="E186" s="26"/>
      <c r="F186" s="26"/>
      <c r="G186" s="26"/>
    </row>
    <row r="187" spans="1:7" x14ac:dyDescent="0.3">
      <c r="A187" s="26" t="s">
        <v>348</v>
      </c>
      <c r="B187" s="26" t="s">
        <v>349</v>
      </c>
      <c r="C187" s="42">
        <v>15</v>
      </c>
      <c r="D187" s="42">
        <v>0</v>
      </c>
      <c r="E187" s="26"/>
      <c r="F187" s="26"/>
      <c r="G187" s="26"/>
    </row>
    <row r="188" spans="1:7" x14ac:dyDescent="0.3">
      <c r="A188" s="26" t="s">
        <v>322</v>
      </c>
      <c r="B188" s="26" t="s">
        <v>323</v>
      </c>
      <c r="C188" s="42">
        <v>15</v>
      </c>
      <c r="D188" s="42">
        <v>0</v>
      </c>
      <c r="E188" s="26"/>
      <c r="F188" s="26"/>
      <c r="G188" s="26"/>
    </row>
    <row r="189" spans="1:7" x14ac:dyDescent="0.3">
      <c r="A189" s="26" t="s">
        <v>186</v>
      </c>
      <c r="B189" s="26" t="s">
        <v>173</v>
      </c>
      <c r="C189" s="42">
        <v>15</v>
      </c>
      <c r="D189" s="42">
        <v>0</v>
      </c>
      <c r="E189" s="26"/>
      <c r="F189" s="26"/>
      <c r="G189" s="26"/>
    </row>
    <row r="190" spans="1:7" x14ac:dyDescent="0.3">
      <c r="A190" s="26" t="s">
        <v>200</v>
      </c>
      <c r="B190" s="26" t="s">
        <v>142</v>
      </c>
      <c r="C190" s="42">
        <v>15</v>
      </c>
      <c r="D190" s="42">
        <v>0</v>
      </c>
      <c r="E190" s="26"/>
      <c r="F190" s="26"/>
      <c r="G190" s="26"/>
    </row>
    <row r="191" spans="1:7" x14ac:dyDescent="0.3">
      <c r="A191" s="26" t="s">
        <v>187</v>
      </c>
      <c r="B191" s="26" t="s">
        <v>350</v>
      </c>
      <c r="C191" s="42">
        <v>21</v>
      </c>
      <c r="D191" s="42">
        <v>0</v>
      </c>
      <c r="E191" s="26"/>
      <c r="F191" s="26"/>
      <c r="G191" s="26"/>
    </row>
    <row r="192" spans="1:7" x14ac:dyDescent="0.3">
      <c r="A192" s="26"/>
      <c r="B192" s="26" t="s">
        <v>351</v>
      </c>
      <c r="C192" s="42">
        <v>76</v>
      </c>
      <c r="D192" s="42">
        <v>0</v>
      </c>
      <c r="E192" s="26"/>
      <c r="F192" s="26"/>
      <c r="G192" s="26"/>
    </row>
    <row r="193" spans="1:7" x14ac:dyDescent="0.3">
      <c r="A193" s="26"/>
      <c r="B193" s="26" t="s">
        <v>352</v>
      </c>
      <c r="C193" s="42">
        <v>61</v>
      </c>
      <c r="D193" s="42">
        <v>13</v>
      </c>
      <c r="E193" s="26"/>
      <c r="F193" s="26"/>
      <c r="G193" s="26"/>
    </row>
    <row r="194" spans="1:7" x14ac:dyDescent="0.3">
      <c r="A194" s="26"/>
      <c r="B194" s="26" t="s">
        <v>175</v>
      </c>
      <c r="C194" s="42">
        <v>20</v>
      </c>
      <c r="D194" s="42">
        <v>5</v>
      </c>
      <c r="E194" s="26"/>
      <c r="F194" s="26"/>
      <c r="G194" s="26"/>
    </row>
    <row r="195" spans="1:7" x14ac:dyDescent="0.3">
      <c r="A195" s="26" t="s">
        <v>188</v>
      </c>
      <c r="B195" s="26" t="s">
        <v>176</v>
      </c>
      <c r="C195" s="42">
        <v>10</v>
      </c>
      <c r="D195" s="42">
        <v>0</v>
      </c>
      <c r="E195" s="26"/>
      <c r="F195" s="26"/>
      <c r="G195" s="26"/>
    </row>
    <row r="196" spans="1:7" x14ac:dyDescent="0.3">
      <c r="A196" s="26" t="s">
        <v>180</v>
      </c>
      <c r="B196" s="26" t="s">
        <v>353</v>
      </c>
      <c r="C196" s="42">
        <v>26</v>
      </c>
      <c r="D196" s="42">
        <v>5</v>
      </c>
      <c r="E196" s="26"/>
      <c r="F196" s="26"/>
      <c r="G196" s="26"/>
    </row>
    <row r="197" spans="1:7" x14ac:dyDescent="0.3">
      <c r="A197" s="26"/>
      <c r="B197" s="26" t="s">
        <v>167</v>
      </c>
      <c r="C197" s="42">
        <v>30</v>
      </c>
      <c r="D197" s="42">
        <v>0</v>
      </c>
      <c r="E197" s="26"/>
      <c r="F197" s="26"/>
      <c r="G197" s="26"/>
    </row>
    <row r="198" spans="1:7" x14ac:dyDescent="0.3">
      <c r="A198" s="26" t="s">
        <v>20</v>
      </c>
      <c r="B198" s="26" t="s">
        <v>24</v>
      </c>
      <c r="C198" s="42">
        <v>5</v>
      </c>
      <c r="D198" s="42">
        <v>0</v>
      </c>
      <c r="E198" s="26"/>
      <c r="F198" s="26"/>
      <c r="G198" s="26"/>
    </row>
    <row r="199" spans="1:7" x14ac:dyDescent="0.3">
      <c r="A199" s="26" t="s">
        <v>38</v>
      </c>
      <c r="B199" s="26" t="s">
        <v>19</v>
      </c>
      <c r="C199" s="42">
        <v>6</v>
      </c>
      <c r="D199" s="42">
        <v>0</v>
      </c>
      <c r="E199" s="26"/>
      <c r="F199" s="26"/>
      <c r="G199" s="26"/>
    </row>
    <row r="200" spans="1:7" x14ac:dyDescent="0.3">
      <c r="A200" s="26" t="s">
        <v>27</v>
      </c>
      <c r="B200" s="26" t="s">
        <v>26</v>
      </c>
      <c r="C200" s="42">
        <v>10</v>
      </c>
      <c r="D200" s="42">
        <v>0</v>
      </c>
      <c r="E200" s="26"/>
      <c r="F200" s="26"/>
      <c r="G200" s="26"/>
    </row>
    <row r="201" spans="1:7" x14ac:dyDescent="0.3">
      <c r="A201" s="26" t="s">
        <v>326</v>
      </c>
      <c r="B201" s="26" t="s">
        <v>327</v>
      </c>
      <c r="C201" s="42">
        <v>70</v>
      </c>
      <c r="D201" s="42">
        <v>0</v>
      </c>
      <c r="E201" s="26"/>
      <c r="F201" s="26"/>
      <c r="G201" s="26"/>
    </row>
    <row r="202" spans="1:7" x14ac:dyDescent="0.3">
      <c r="A202" s="23" t="s">
        <v>223</v>
      </c>
      <c r="B202" s="23"/>
      <c r="C202" s="24">
        <f>+C203</f>
        <v>10</v>
      </c>
      <c r="D202" s="24">
        <f>+D203</f>
        <v>0</v>
      </c>
      <c r="E202" s="25">
        <f>+C202*$G$1</f>
        <v>1719</v>
      </c>
      <c r="F202" s="25">
        <f>+D202*$G$2</f>
        <v>0</v>
      </c>
      <c r="G202" s="25">
        <f>+E202+F202</f>
        <v>1719</v>
      </c>
    </row>
    <row r="203" spans="1:7" x14ac:dyDescent="0.3">
      <c r="A203" s="32" t="s">
        <v>36</v>
      </c>
      <c r="B203" s="32" t="s">
        <v>262</v>
      </c>
      <c r="C203" s="33">
        <v>10</v>
      </c>
      <c r="D203" s="33">
        <v>0</v>
      </c>
      <c r="E203" s="32"/>
      <c r="F203" s="32"/>
      <c r="G203" s="32"/>
    </row>
    <row r="204" spans="1:7" x14ac:dyDescent="0.3">
      <c r="A204" s="23" t="s">
        <v>354</v>
      </c>
      <c r="B204" s="23"/>
      <c r="C204" s="24">
        <f>+C205</f>
        <v>6</v>
      </c>
      <c r="D204" s="24">
        <f>+D205</f>
        <v>0</v>
      </c>
      <c r="E204" s="25">
        <f>+C204*$G$1</f>
        <v>1031.4000000000001</v>
      </c>
      <c r="F204" s="25">
        <f>+D204*$G$2</f>
        <v>0</v>
      </c>
      <c r="G204" s="25">
        <f>+E204+F204</f>
        <v>1031.4000000000001</v>
      </c>
    </row>
    <row r="205" spans="1:7" x14ac:dyDescent="0.3">
      <c r="A205" s="32" t="s">
        <v>204</v>
      </c>
      <c r="B205" s="32" t="s">
        <v>135</v>
      </c>
      <c r="C205" s="33">
        <v>6</v>
      </c>
      <c r="D205" s="33">
        <v>0</v>
      </c>
      <c r="E205" s="48"/>
      <c r="F205" s="48"/>
      <c r="G205" s="48"/>
    </row>
    <row r="206" spans="1:7" x14ac:dyDescent="0.3">
      <c r="A206" s="29" t="s">
        <v>224</v>
      </c>
      <c r="B206" s="29"/>
      <c r="C206" s="39">
        <f>SUM(C207:C213)</f>
        <v>84</v>
      </c>
      <c r="D206" s="39">
        <f>SUM(D207:D213)</f>
        <v>3</v>
      </c>
      <c r="E206" s="40">
        <f>+C206*$G$1</f>
        <v>14439.6</v>
      </c>
      <c r="F206" s="40">
        <f>+D206*$G$2</f>
        <v>563.46</v>
      </c>
      <c r="G206" s="40">
        <f>+E206+F206</f>
        <v>15003.060000000001</v>
      </c>
    </row>
    <row r="207" spans="1:7" x14ac:dyDescent="0.3">
      <c r="A207" s="26" t="s">
        <v>106</v>
      </c>
      <c r="B207" s="26" t="s">
        <v>92</v>
      </c>
      <c r="C207" s="42">
        <v>5</v>
      </c>
      <c r="D207" s="42">
        <v>0</v>
      </c>
      <c r="E207" s="26"/>
      <c r="F207" s="26"/>
      <c r="G207" s="26"/>
    </row>
    <row r="208" spans="1:7" x14ac:dyDescent="0.3">
      <c r="A208" s="26" t="s">
        <v>355</v>
      </c>
      <c r="B208" s="26" t="s">
        <v>356</v>
      </c>
      <c r="C208" s="42">
        <v>11</v>
      </c>
      <c r="D208" s="42">
        <v>0</v>
      </c>
      <c r="E208" s="26"/>
      <c r="F208" s="26"/>
      <c r="G208" s="26"/>
    </row>
    <row r="209" spans="1:7" x14ac:dyDescent="0.3">
      <c r="A209" s="26" t="s">
        <v>108</v>
      </c>
      <c r="B209" s="26" t="s">
        <v>94</v>
      </c>
      <c r="C209" s="42">
        <v>20</v>
      </c>
      <c r="D209" s="42">
        <v>0</v>
      </c>
      <c r="E209" s="26"/>
      <c r="F209" s="26"/>
      <c r="G209" s="26"/>
    </row>
    <row r="210" spans="1:7" x14ac:dyDescent="0.3">
      <c r="A210" s="26" t="s">
        <v>107</v>
      </c>
      <c r="B210" s="26" t="s">
        <v>93</v>
      </c>
      <c r="C210" s="42">
        <v>15</v>
      </c>
      <c r="D210" s="42">
        <v>0</v>
      </c>
      <c r="E210" s="26"/>
      <c r="F210" s="26"/>
      <c r="G210" s="26"/>
    </row>
    <row r="211" spans="1:7" x14ac:dyDescent="0.3">
      <c r="A211" s="26" t="s">
        <v>357</v>
      </c>
      <c r="B211" s="26" t="s">
        <v>358</v>
      </c>
      <c r="C211" s="42">
        <v>17</v>
      </c>
      <c r="D211" s="42">
        <v>0</v>
      </c>
      <c r="E211" s="26"/>
      <c r="F211" s="26"/>
      <c r="G211" s="26"/>
    </row>
    <row r="212" spans="1:7" x14ac:dyDescent="0.3">
      <c r="A212" s="26" t="s">
        <v>297</v>
      </c>
      <c r="B212" s="26" t="s">
        <v>298</v>
      </c>
      <c r="C212" s="42">
        <v>6</v>
      </c>
      <c r="D212" s="42">
        <v>0</v>
      </c>
      <c r="E212" s="26"/>
      <c r="F212" s="26"/>
      <c r="G212" s="26"/>
    </row>
    <row r="213" spans="1:7" x14ac:dyDescent="0.3">
      <c r="A213" s="26" t="s">
        <v>359</v>
      </c>
      <c r="B213" s="26" t="s">
        <v>360</v>
      </c>
      <c r="C213" s="42">
        <v>10</v>
      </c>
      <c r="D213" s="42">
        <v>3</v>
      </c>
      <c r="E213" s="26"/>
      <c r="F213" s="26"/>
      <c r="G213" s="26"/>
    </row>
    <row r="214" spans="1:7" x14ac:dyDescent="0.3">
      <c r="A214" s="23" t="s">
        <v>225</v>
      </c>
      <c r="B214" s="23"/>
      <c r="C214" s="24">
        <f>SUM(C215:C225)</f>
        <v>316</v>
      </c>
      <c r="D214" s="24">
        <f>SUM(D215:D225)</f>
        <v>54</v>
      </c>
      <c r="E214" s="25">
        <f>+C214*$G$1</f>
        <v>54320.4</v>
      </c>
      <c r="F214" s="25">
        <f>+D214*$G$2</f>
        <v>10142.279999999999</v>
      </c>
      <c r="G214" s="25">
        <f>+E214+F214</f>
        <v>64462.68</v>
      </c>
    </row>
    <row r="215" spans="1:7" x14ac:dyDescent="0.3">
      <c r="A215" s="26" t="s">
        <v>30</v>
      </c>
      <c r="B215" s="26" t="s">
        <v>6</v>
      </c>
      <c r="C215" s="27">
        <v>37</v>
      </c>
      <c r="D215" s="27">
        <v>5</v>
      </c>
      <c r="E215" s="26"/>
      <c r="F215" s="26"/>
      <c r="G215" s="26"/>
    </row>
    <row r="216" spans="1:7" x14ac:dyDescent="0.3">
      <c r="A216" s="26"/>
      <c r="B216" s="26" t="s">
        <v>2</v>
      </c>
      <c r="C216" s="27">
        <v>30</v>
      </c>
      <c r="D216" s="27">
        <v>0</v>
      </c>
      <c r="E216" s="26"/>
      <c r="F216" s="26"/>
      <c r="G216" s="26"/>
    </row>
    <row r="217" spans="1:7" x14ac:dyDescent="0.3">
      <c r="A217" s="26"/>
      <c r="B217" s="26" t="s">
        <v>3</v>
      </c>
      <c r="C217" s="27">
        <v>35</v>
      </c>
      <c r="D217" s="27">
        <v>8</v>
      </c>
      <c r="E217" s="26"/>
      <c r="F217" s="26"/>
      <c r="G217" s="26"/>
    </row>
    <row r="218" spans="1:7" x14ac:dyDescent="0.3">
      <c r="A218" s="26" t="s">
        <v>29</v>
      </c>
      <c r="B218" s="26" t="s">
        <v>4</v>
      </c>
      <c r="C218" s="27">
        <v>42</v>
      </c>
      <c r="D218" s="27">
        <v>5</v>
      </c>
      <c r="E218" s="26"/>
      <c r="F218" s="26"/>
      <c r="G218" s="26"/>
    </row>
    <row r="219" spans="1:7" x14ac:dyDescent="0.3">
      <c r="A219" s="26"/>
      <c r="B219" s="26" t="s">
        <v>0</v>
      </c>
      <c r="C219" s="27">
        <v>72</v>
      </c>
      <c r="D219" s="27">
        <v>3</v>
      </c>
      <c r="E219" s="26"/>
      <c r="F219" s="26"/>
      <c r="G219" s="26"/>
    </row>
    <row r="220" spans="1:7" x14ac:dyDescent="0.3">
      <c r="A220" s="26"/>
      <c r="B220" s="26" t="s">
        <v>361</v>
      </c>
      <c r="C220" s="27">
        <v>10</v>
      </c>
      <c r="D220" s="27">
        <v>5</v>
      </c>
      <c r="E220" s="26"/>
      <c r="F220" s="26"/>
      <c r="G220" s="26"/>
    </row>
    <row r="221" spans="1:7" x14ac:dyDescent="0.3">
      <c r="A221" s="26" t="s">
        <v>344</v>
      </c>
      <c r="B221" s="26" t="s">
        <v>362</v>
      </c>
      <c r="C221" s="27">
        <v>5</v>
      </c>
      <c r="D221" s="27">
        <v>0</v>
      </c>
      <c r="E221" s="26"/>
      <c r="F221" s="26"/>
      <c r="G221" s="26"/>
    </row>
    <row r="222" spans="1:7" x14ac:dyDescent="0.3">
      <c r="A222" s="26"/>
      <c r="B222" s="26" t="s">
        <v>345</v>
      </c>
      <c r="C222" s="27">
        <v>10</v>
      </c>
      <c r="D222" s="27">
        <v>10</v>
      </c>
      <c r="E222" s="26"/>
      <c r="F222" s="26"/>
      <c r="G222" s="26"/>
    </row>
    <row r="223" spans="1:7" x14ac:dyDescent="0.3">
      <c r="A223" s="26" t="s">
        <v>31</v>
      </c>
      <c r="B223" s="26" t="s">
        <v>363</v>
      </c>
      <c r="C223" s="27">
        <v>35</v>
      </c>
      <c r="D223" s="27">
        <v>8</v>
      </c>
      <c r="E223" s="26"/>
      <c r="F223" s="26"/>
      <c r="G223" s="26"/>
    </row>
    <row r="224" spans="1:7" x14ac:dyDescent="0.3">
      <c r="A224" s="26"/>
      <c r="B224" s="26" t="s">
        <v>1</v>
      </c>
      <c r="C224" s="27">
        <v>10</v>
      </c>
      <c r="D224" s="27">
        <v>8</v>
      </c>
      <c r="E224" s="26"/>
      <c r="F224" s="26"/>
      <c r="G224" s="26"/>
    </row>
    <row r="225" spans="1:7" x14ac:dyDescent="0.3">
      <c r="A225" s="26" t="s">
        <v>32</v>
      </c>
      <c r="B225" s="26" t="s">
        <v>5</v>
      </c>
      <c r="C225" s="27">
        <v>30</v>
      </c>
      <c r="D225" s="27">
        <v>2</v>
      </c>
      <c r="E225" s="26"/>
      <c r="F225" s="26"/>
      <c r="G225" s="26"/>
    </row>
    <row r="226" spans="1:7" x14ac:dyDescent="0.3">
      <c r="A226" s="23" t="s">
        <v>364</v>
      </c>
      <c r="B226" s="34"/>
      <c r="C226" s="24">
        <f>+C227</f>
        <v>55</v>
      </c>
      <c r="D226" s="24">
        <f>+D227</f>
        <v>0</v>
      </c>
      <c r="E226" s="25">
        <f>+C226*$G$1</f>
        <v>9454.5</v>
      </c>
      <c r="F226" s="25">
        <f>+D226*$G$2</f>
        <v>0</v>
      </c>
      <c r="G226" s="25">
        <f>+E226+F226</f>
        <v>9454.5</v>
      </c>
    </row>
    <row r="227" spans="1:7" x14ac:dyDescent="0.3">
      <c r="A227" s="32" t="s">
        <v>104</v>
      </c>
      <c r="B227" s="32" t="s">
        <v>365</v>
      </c>
      <c r="C227" s="33">
        <v>55</v>
      </c>
      <c r="D227" s="33">
        <v>0</v>
      </c>
      <c r="E227" s="32"/>
      <c r="F227" s="32"/>
      <c r="G227" s="32"/>
    </row>
    <row r="228" spans="1:7" x14ac:dyDescent="0.3">
      <c r="A228" s="23" t="s">
        <v>226</v>
      </c>
      <c r="B228" s="23"/>
      <c r="C228" s="24">
        <f>SUM(C229:C238)</f>
        <v>139</v>
      </c>
      <c r="D228" s="24">
        <f>SUM(D229:D238)</f>
        <v>0</v>
      </c>
      <c r="E228" s="25">
        <f>+C228*$G$1</f>
        <v>23894.100000000002</v>
      </c>
      <c r="F228" s="25">
        <f>+D228*$G$2</f>
        <v>0</v>
      </c>
      <c r="G228" s="25">
        <f>+E228+F228</f>
        <v>23894.100000000002</v>
      </c>
    </row>
    <row r="229" spans="1:7" x14ac:dyDescent="0.3">
      <c r="A229" s="26" t="s">
        <v>366</v>
      </c>
      <c r="B229" s="26" t="s">
        <v>367</v>
      </c>
      <c r="C229" s="27">
        <v>10</v>
      </c>
      <c r="D229" s="27"/>
      <c r="E229" s="26"/>
      <c r="F229" s="26"/>
      <c r="G229" s="26"/>
    </row>
    <row r="230" spans="1:7" x14ac:dyDescent="0.3">
      <c r="A230" s="26" t="s">
        <v>76</v>
      </c>
      <c r="B230" s="26" t="s">
        <v>70</v>
      </c>
      <c r="C230" s="27">
        <v>10</v>
      </c>
      <c r="D230" s="27">
        <v>0</v>
      </c>
      <c r="E230" s="26"/>
      <c r="F230" s="26"/>
      <c r="G230" s="26"/>
    </row>
    <row r="231" spans="1:7" x14ac:dyDescent="0.3">
      <c r="A231" s="26"/>
      <c r="B231" s="26" t="s">
        <v>368</v>
      </c>
      <c r="C231" s="27">
        <v>5</v>
      </c>
      <c r="D231" s="27">
        <v>0</v>
      </c>
      <c r="E231" s="26"/>
      <c r="F231" s="26"/>
      <c r="G231" s="26"/>
    </row>
    <row r="232" spans="1:7" x14ac:dyDescent="0.3">
      <c r="A232" s="26" t="s">
        <v>369</v>
      </c>
      <c r="B232" s="26" t="s">
        <v>370</v>
      </c>
      <c r="C232" s="27">
        <v>10</v>
      </c>
      <c r="D232" s="27">
        <v>0</v>
      </c>
      <c r="E232" s="26"/>
      <c r="F232" s="26"/>
      <c r="G232" s="26"/>
    </row>
    <row r="233" spans="1:7" x14ac:dyDescent="0.3">
      <c r="A233" s="26" t="s">
        <v>66</v>
      </c>
      <c r="B233" s="26" t="s">
        <v>72</v>
      </c>
      <c r="C233" s="27">
        <v>5</v>
      </c>
      <c r="D233" s="27">
        <v>0</v>
      </c>
      <c r="E233" s="26"/>
      <c r="F233" s="26"/>
      <c r="G233" s="26"/>
    </row>
    <row r="234" spans="1:7" x14ac:dyDescent="0.3">
      <c r="A234" s="26"/>
      <c r="B234" s="26" t="s">
        <v>64</v>
      </c>
      <c r="C234" s="27">
        <v>25</v>
      </c>
      <c r="D234" s="27">
        <v>0</v>
      </c>
      <c r="E234" s="26"/>
      <c r="F234" s="26"/>
      <c r="G234" s="26"/>
    </row>
    <row r="235" spans="1:7" x14ac:dyDescent="0.3">
      <c r="A235" s="26" t="s">
        <v>371</v>
      </c>
      <c r="B235" s="26" t="s">
        <v>256</v>
      </c>
      <c r="C235" s="27">
        <v>20</v>
      </c>
      <c r="D235" s="27">
        <v>0</v>
      </c>
      <c r="E235" s="26"/>
      <c r="F235" s="26"/>
      <c r="G235" s="26"/>
    </row>
    <row r="236" spans="1:7" x14ac:dyDescent="0.3">
      <c r="A236" s="26" t="s">
        <v>78</v>
      </c>
      <c r="B236" s="26" t="s">
        <v>73</v>
      </c>
      <c r="C236" s="27">
        <f>13+10+5</f>
        <v>28</v>
      </c>
      <c r="D236" s="27">
        <v>0</v>
      </c>
      <c r="E236" s="26"/>
      <c r="F236" s="26"/>
      <c r="G236" s="26"/>
    </row>
    <row r="237" spans="1:7" x14ac:dyDescent="0.3">
      <c r="A237" s="26" t="s">
        <v>65</v>
      </c>
      <c r="B237" s="26" t="s">
        <v>74</v>
      </c>
      <c r="C237" s="27">
        <v>15</v>
      </c>
      <c r="D237" s="27">
        <v>0</v>
      </c>
      <c r="E237" s="26"/>
      <c r="F237" s="26"/>
      <c r="G237" s="26"/>
    </row>
    <row r="238" spans="1:7" x14ac:dyDescent="0.3">
      <c r="A238" s="26" t="s">
        <v>372</v>
      </c>
      <c r="B238" s="26" t="s">
        <v>373</v>
      </c>
      <c r="C238" s="27">
        <v>11</v>
      </c>
      <c r="D238" s="27">
        <v>0</v>
      </c>
      <c r="E238" s="26"/>
      <c r="F238" s="26"/>
      <c r="G238" s="26"/>
    </row>
    <row r="239" spans="1:7" x14ac:dyDescent="0.3">
      <c r="A239" s="23" t="s">
        <v>227</v>
      </c>
      <c r="B239" s="23"/>
      <c r="C239" s="24">
        <f>SUM(C240:C251)</f>
        <v>113</v>
      </c>
      <c r="D239" s="24">
        <f>SUM(D240:D251)</f>
        <v>15</v>
      </c>
      <c r="E239" s="25">
        <f>+C239*$G$1</f>
        <v>19424.7</v>
      </c>
      <c r="F239" s="25">
        <f>+D239*$G$2</f>
        <v>2817.2999999999997</v>
      </c>
      <c r="G239" s="25">
        <f>+E239+F239</f>
        <v>22242</v>
      </c>
    </row>
    <row r="240" spans="1:7" x14ac:dyDescent="0.3">
      <c r="A240" s="26" t="s">
        <v>69</v>
      </c>
      <c r="B240" s="26" t="s">
        <v>374</v>
      </c>
      <c r="C240" s="27">
        <v>5</v>
      </c>
      <c r="D240" s="27">
        <v>5</v>
      </c>
      <c r="E240" s="26"/>
      <c r="F240" s="26"/>
      <c r="G240" s="26"/>
    </row>
    <row r="241" spans="1:7" x14ac:dyDescent="0.3">
      <c r="A241" s="26"/>
      <c r="B241" s="26" t="s">
        <v>375</v>
      </c>
      <c r="C241" s="27">
        <v>5</v>
      </c>
      <c r="D241" s="27"/>
      <c r="E241" s="26"/>
      <c r="F241" s="26"/>
      <c r="G241" s="26"/>
    </row>
    <row r="242" spans="1:7" x14ac:dyDescent="0.3">
      <c r="A242" s="26"/>
      <c r="B242" s="26" t="s">
        <v>75</v>
      </c>
      <c r="C242" s="27">
        <v>8</v>
      </c>
      <c r="D242" s="27">
        <v>5</v>
      </c>
      <c r="E242" s="26"/>
      <c r="F242" s="26"/>
      <c r="G242" s="26"/>
    </row>
    <row r="243" spans="1:7" x14ac:dyDescent="0.3">
      <c r="A243" s="26" t="s">
        <v>68</v>
      </c>
      <c r="B243" s="26" t="s">
        <v>61</v>
      </c>
      <c r="C243" s="27">
        <v>10</v>
      </c>
      <c r="D243" s="27">
        <v>0</v>
      </c>
      <c r="E243" s="26"/>
      <c r="F243" s="26"/>
      <c r="G243" s="26"/>
    </row>
    <row r="244" spans="1:7" x14ac:dyDescent="0.3">
      <c r="A244" s="26" t="s">
        <v>376</v>
      </c>
      <c r="B244" s="26" t="s">
        <v>377</v>
      </c>
      <c r="C244" s="27">
        <v>10</v>
      </c>
      <c r="D244" s="27">
        <v>0</v>
      </c>
      <c r="E244" s="26"/>
      <c r="F244" s="26"/>
      <c r="G244" s="26"/>
    </row>
    <row r="245" spans="1:7" x14ac:dyDescent="0.3">
      <c r="A245" s="26" t="s">
        <v>66</v>
      </c>
      <c r="B245" s="26" t="s">
        <v>378</v>
      </c>
      <c r="C245" s="27">
        <v>5</v>
      </c>
      <c r="D245" s="27">
        <v>0</v>
      </c>
      <c r="E245" s="26"/>
      <c r="F245" s="26"/>
      <c r="G245" s="26"/>
    </row>
    <row r="246" spans="1:7" x14ac:dyDescent="0.3">
      <c r="A246" s="26"/>
      <c r="B246" s="26" t="s">
        <v>72</v>
      </c>
      <c r="C246" s="27">
        <v>20</v>
      </c>
      <c r="D246" s="27">
        <v>5</v>
      </c>
      <c r="E246" s="26"/>
      <c r="F246" s="26"/>
      <c r="G246" s="26"/>
    </row>
    <row r="247" spans="1:7" x14ac:dyDescent="0.3">
      <c r="A247" s="26" t="s">
        <v>67</v>
      </c>
      <c r="B247" s="26" t="s">
        <v>62</v>
      </c>
      <c r="C247" s="27">
        <v>5</v>
      </c>
      <c r="D247" s="27">
        <v>0</v>
      </c>
      <c r="E247" s="26"/>
      <c r="F247" s="26"/>
      <c r="G247" s="26"/>
    </row>
    <row r="248" spans="1:7" x14ac:dyDescent="0.3">
      <c r="A248" s="26" t="s">
        <v>379</v>
      </c>
      <c r="B248" s="26" t="s">
        <v>380</v>
      </c>
      <c r="C248" s="27">
        <v>10</v>
      </c>
      <c r="D248" s="27">
        <v>0</v>
      </c>
      <c r="E248" s="26"/>
      <c r="F248" s="26"/>
      <c r="G248" s="26"/>
    </row>
    <row r="249" spans="1:7" x14ac:dyDescent="0.3">
      <c r="A249" s="26" t="s">
        <v>65</v>
      </c>
      <c r="B249" s="26" t="s">
        <v>63</v>
      </c>
      <c r="C249" s="27">
        <v>15</v>
      </c>
      <c r="D249" s="27">
        <v>0</v>
      </c>
      <c r="E249" s="26"/>
      <c r="F249" s="26"/>
      <c r="G249" s="26"/>
    </row>
    <row r="250" spans="1:7" x14ac:dyDescent="0.3">
      <c r="A250" s="26"/>
      <c r="B250" s="26" t="s">
        <v>381</v>
      </c>
      <c r="C250" s="27">
        <v>15</v>
      </c>
      <c r="D250" s="27">
        <v>0</v>
      </c>
      <c r="E250" s="26"/>
      <c r="F250" s="26"/>
      <c r="G250" s="26"/>
    </row>
    <row r="251" spans="1:7" x14ac:dyDescent="0.3">
      <c r="A251" s="32"/>
      <c r="B251" s="32" t="s">
        <v>74</v>
      </c>
      <c r="C251" s="33">
        <v>5</v>
      </c>
      <c r="D251" s="33">
        <v>0</v>
      </c>
      <c r="E251" s="32"/>
      <c r="F251" s="32"/>
      <c r="G251" s="32"/>
    </row>
    <row r="252" spans="1:7" x14ac:dyDescent="0.3">
      <c r="A252" s="29" t="s">
        <v>228</v>
      </c>
      <c r="B252" s="29"/>
      <c r="C252" s="39">
        <f>SUM(C253:C264)</f>
        <v>274</v>
      </c>
      <c r="D252" s="39">
        <f>SUM(D253:D264)</f>
        <v>18</v>
      </c>
      <c r="E252" s="40">
        <f>+C252*$G$1</f>
        <v>47100.6</v>
      </c>
      <c r="F252" s="40">
        <f>+D252*$G$2</f>
        <v>3380.7599999999998</v>
      </c>
      <c r="G252" s="40">
        <f>+E252+F252</f>
        <v>50481.36</v>
      </c>
    </row>
    <row r="253" spans="1:7" x14ac:dyDescent="0.3">
      <c r="A253" s="26" t="s">
        <v>186</v>
      </c>
      <c r="B253" s="26" t="s">
        <v>382</v>
      </c>
      <c r="C253" s="49">
        <v>15</v>
      </c>
      <c r="D253" s="46">
        <v>0</v>
      </c>
      <c r="E253" s="50"/>
      <c r="F253" s="50"/>
      <c r="G253" s="50"/>
    </row>
    <row r="254" spans="1:7" x14ac:dyDescent="0.3">
      <c r="A254" s="26" t="s">
        <v>28</v>
      </c>
      <c r="B254" s="26" t="s">
        <v>22</v>
      </c>
      <c r="C254" s="46">
        <v>40</v>
      </c>
      <c r="D254" s="46">
        <v>0</v>
      </c>
      <c r="E254" s="26"/>
      <c r="F254" s="26"/>
      <c r="G254" s="26"/>
    </row>
    <row r="255" spans="1:7" x14ac:dyDescent="0.3">
      <c r="A255" s="26"/>
      <c r="B255" s="26" t="s">
        <v>23</v>
      </c>
      <c r="C255" s="46">
        <v>10</v>
      </c>
      <c r="D255" s="46">
        <v>0</v>
      </c>
      <c r="E255" s="26"/>
      <c r="F255" s="26"/>
      <c r="G255" s="26"/>
    </row>
    <row r="256" spans="1:7" x14ac:dyDescent="0.3">
      <c r="A256" s="26" t="s">
        <v>187</v>
      </c>
      <c r="B256" s="26" t="s">
        <v>175</v>
      </c>
      <c r="C256" s="46">
        <v>5</v>
      </c>
      <c r="D256" s="46">
        <v>0</v>
      </c>
      <c r="E256" s="26"/>
      <c r="F256" s="26"/>
      <c r="G256" s="26"/>
    </row>
    <row r="257" spans="1:7" x14ac:dyDescent="0.3">
      <c r="A257" s="26" t="s">
        <v>344</v>
      </c>
      <c r="B257" s="26" t="s">
        <v>345</v>
      </c>
      <c r="C257" s="46">
        <v>10</v>
      </c>
      <c r="D257" s="46">
        <v>0</v>
      </c>
      <c r="E257" s="26"/>
      <c r="F257" s="26"/>
      <c r="G257" s="26"/>
    </row>
    <row r="258" spans="1:7" x14ac:dyDescent="0.3">
      <c r="A258" s="26" t="s">
        <v>20</v>
      </c>
      <c r="B258" s="44" t="s">
        <v>383</v>
      </c>
      <c r="C258" s="46">
        <v>55</v>
      </c>
      <c r="D258" s="46">
        <v>3</v>
      </c>
      <c r="E258" s="26"/>
      <c r="F258" s="26"/>
      <c r="G258" s="26"/>
    </row>
    <row r="259" spans="1:7" x14ac:dyDescent="0.3">
      <c r="A259" s="26"/>
      <c r="B259" s="44" t="s">
        <v>384</v>
      </c>
      <c r="C259" s="46">
        <v>5</v>
      </c>
      <c r="D259" s="46"/>
      <c r="E259" s="26"/>
      <c r="F259" s="26"/>
      <c r="G259" s="26"/>
    </row>
    <row r="260" spans="1:7" x14ac:dyDescent="0.3">
      <c r="A260" s="26"/>
      <c r="B260" s="26" t="s">
        <v>24</v>
      </c>
      <c r="C260" s="46">
        <v>25</v>
      </c>
      <c r="D260" s="46">
        <v>2</v>
      </c>
      <c r="E260" s="26"/>
      <c r="F260" s="26"/>
      <c r="G260" s="26"/>
    </row>
    <row r="261" spans="1:7" x14ac:dyDescent="0.3">
      <c r="A261" s="26"/>
      <c r="B261" s="44" t="s">
        <v>385</v>
      </c>
      <c r="C261" s="46">
        <v>10</v>
      </c>
      <c r="D261" s="46">
        <v>4</v>
      </c>
      <c r="E261" s="26"/>
      <c r="F261" s="26"/>
      <c r="G261" s="26"/>
    </row>
    <row r="262" spans="1:7" x14ac:dyDescent="0.3">
      <c r="A262" s="26"/>
      <c r="B262" s="44" t="s">
        <v>386</v>
      </c>
      <c r="C262" s="46">
        <v>23</v>
      </c>
      <c r="D262" s="46">
        <v>0</v>
      </c>
      <c r="E262" s="26"/>
      <c r="F262" s="26"/>
      <c r="G262" s="26"/>
    </row>
    <row r="263" spans="1:7" x14ac:dyDescent="0.3">
      <c r="A263" s="26"/>
      <c r="B263" s="26" t="s">
        <v>25</v>
      </c>
      <c r="C263" s="46">
        <v>10</v>
      </c>
      <c r="D263" s="46">
        <v>0</v>
      </c>
      <c r="E263" s="26"/>
      <c r="F263" s="26"/>
      <c r="G263" s="26"/>
    </row>
    <row r="264" spans="1:7" x14ac:dyDescent="0.3">
      <c r="A264" s="26" t="s">
        <v>27</v>
      </c>
      <c r="B264" s="26" t="s">
        <v>26</v>
      </c>
      <c r="C264" s="46">
        <v>66</v>
      </c>
      <c r="D264" s="46">
        <v>9</v>
      </c>
      <c r="E264" s="26"/>
      <c r="F264" s="26"/>
      <c r="G264" s="26"/>
    </row>
    <row r="265" spans="1:7" x14ac:dyDescent="0.3">
      <c r="A265" s="23" t="s">
        <v>229</v>
      </c>
      <c r="B265" s="23"/>
      <c r="C265" s="24">
        <f>SUM(C266:C267)</f>
        <v>82</v>
      </c>
      <c r="D265" s="24">
        <f>SUM(D266:D267)</f>
        <v>20</v>
      </c>
      <c r="E265" s="25">
        <f>+C265*$G$1</f>
        <v>14095.800000000001</v>
      </c>
      <c r="F265" s="25">
        <f>+D265*$G$2</f>
        <v>3756.3999999999996</v>
      </c>
      <c r="G265" s="25">
        <f>+E265+F265</f>
        <v>17852.2</v>
      </c>
    </row>
    <row r="266" spans="1:7" x14ac:dyDescent="0.3">
      <c r="A266" s="26" t="s">
        <v>387</v>
      </c>
      <c r="B266" s="26" t="s">
        <v>388</v>
      </c>
      <c r="C266" s="27">
        <v>11</v>
      </c>
      <c r="D266" s="27">
        <v>0</v>
      </c>
      <c r="E266" s="26"/>
      <c r="F266" s="26"/>
      <c r="G266" s="26"/>
    </row>
    <row r="267" spans="1:7" x14ac:dyDescent="0.3">
      <c r="A267" s="32" t="s">
        <v>109</v>
      </c>
      <c r="B267" s="32" t="s">
        <v>110</v>
      </c>
      <c r="C267" s="33">
        <v>71</v>
      </c>
      <c r="D267" s="33">
        <v>20</v>
      </c>
      <c r="E267" s="32"/>
      <c r="F267" s="32"/>
      <c r="G267" s="32"/>
    </row>
    <row r="268" spans="1:7" x14ac:dyDescent="0.3">
      <c r="A268" s="29" t="s">
        <v>230</v>
      </c>
      <c r="B268" s="29"/>
      <c r="C268" s="39">
        <f>SUM(C269:C273)</f>
        <v>100</v>
      </c>
      <c r="D268" s="39">
        <f>SUM(D269:D273)</f>
        <v>0</v>
      </c>
      <c r="E268" s="40">
        <f>+C268*$G$1</f>
        <v>17190</v>
      </c>
      <c r="F268" s="40">
        <f>+D268*$G$2</f>
        <v>0</v>
      </c>
      <c r="G268" s="40">
        <f>+E268+F268</f>
        <v>17190</v>
      </c>
    </row>
    <row r="269" spans="1:7" x14ac:dyDescent="0.3">
      <c r="A269" s="26" t="s">
        <v>201</v>
      </c>
      <c r="B269" s="26" t="s">
        <v>130</v>
      </c>
      <c r="C269" s="42">
        <v>50</v>
      </c>
      <c r="D269" s="42">
        <v>0</v>
      </c>
      <c r="E269" s="26"/>
      <c r="F269" s="26"/>
      <c r="G269" s="26"/>
    </row>
    <row r="270" spans="1:7" x14ac:dyDescent="0.3">
      <c r="A270" s="26" t="s">
        <v>389</v>
      </c>
      <c r="B270" s="26" t="s">
        <v>390</v>
      </c>
      <c r="C270" s="42">
        <v>5</v>
      </c>
      <c r="D270" s="42">
        <v>0</v>
      </c>
      <c r="E270" s="26"/>
      <c r="F270" s="26"/>
      <c r="G270" s="26"/>
    </row>
    <row r="271" spans="1:7" x14ac:dyDescent="0.3">
      <c r="A271" s="26" t="s">
        <v>391</v>
      </c>
      <c r="B271" s="26" t="s">
        <v>392</v>
      </c>
      <c r="C271" s="42">
        <v>15</v>
      </c>
      <c r="D271" s="42">
        <v>0</v>
      </c>
      <c r="E271" s="26"/>
      <c r="F271" s="26"/>
      <c r="G271" s="26"/>
    </row>
    <row r="272" spans="1:7" x14ac:dyDescent="0.3">
      <c r="A272" s="26" t="s">
        <v>200</v>
      </c>
      <c r="B272" s="26" t="s">
        <v>131</v>
      </c>
      <c r="C272" s="42">
        <v>5</v>
      </c>
      <c r="D272" s="42">
        <v>0</v>
      </c>
      <c r="E272" s="26"/>
      <c r="F272" s="26"/>
      <c r="G272" s="26"/>
    </row>
    <row r="273" spans="1:7" x14ac:dyDescent="0.3">
      <c r="A273" s="26" t="s">
        <v>202</v>
      </c>
      <c r="B273" s="26" t="s">
        <v>132</v>
      </c>
      <c r="C273" s="42">
        <v>25</v>
      </c>
      <c r="D273" s="42">
        <v>0</v>
      </c>
      <c r="E273" s="26"/>
      <c r="F273" s="26"/>
      <c r="G273" s="26"/>
    </row>
    <row r="274" spans="1:7" x14ac:dyDescent="0.3">
      <c r="A274" s="23" t="s">
        <v>231</v>
      </c>
      <c r="B274" s="23"/>
      <c r="C274" s="24">
        <f>SUM(C275:C283)</f>
        <v>155</v>
      </c>
      <c r="D274" s="24">
        <f>SUM(D275:D283)</f>
        <v>9</v>
      </c>
      <c r="E274" s="25">
        <f>+C274*$G$1</f>
        <v>26644.5</v>
      </c>
      <c r="F274" s="25">
        <f>+D274*$G$2</f>
        <v>1690.3799999999999</v>
      </c>
      <c r="G274" s="25">
        <f>+E274+F274</f>
        <v>28334.880000000001</v>
      </c>
    </row>
    <row r="275" spans="1:7" x14ac:dyDescent="0.3">
      <c r="A275" s="26" t="s">
        <v>203</v>
      </c>
      <c r="B275" s="26" t="s">
        <v>134</v>
      </c>
      <c r="C275" s="27">
        <v>7</v>
      </c>
      <c r="D275" s="27">
        <v>5</v>
      </c>
      <c r="E275" s="26"/>
      <c r="F275" s="26"/>
      <c r="G275" s="26"/>
    </row>
    <row r="276" spans="1:7" x14ac:dyDescent="0.3">
      <c r="A276" s="26"/>
      <c r="B276" s="26" t="s">
        <v>393</v>
      </c>
      <c r="C276" s="27">
        <v>25</v>
      </c>
      <c r="D276" s="27">
        <v>4</v>
      </c>
      <c r="E276" s="26"/>
      <c r="F276" s="26"/>
      <c r="G276" s="26"/>
    </row>
    <row r="277" spans="1:7" x14ac:dyDescent="0.3">
      <c r="A277" s="26"/>
      <c r="B277" s="26" t="s">
        <v>136</v>
      </c>
      <c r="C277" s="27">
        <v>21</v>
      </c>
      <c r="D277" s="27">
        <v>0</v>
      </c>
      <c r="E277" s="26"/>
      <c r="F277" s="26"/>
      <c r="G277" s="26"/>
    </row>
    <row r="278" spans="1:7" x14ac:dyDescent="0.3">
      <c r="A278" s="26" t="s">
        <v>159</v>
      </c>
      <c r="B278" s="26" t="s">
        <v>160</v>
      </c>
      <c r="C278" s="27">
        <v>7</v>
      </c>
      <c r="D278" s="27">
        <v>0</v>
      </c>
      <c r="E278" s="26"/>
      <c r="F278" s="26"/>
      <c r="G278" s="26"/>
    </row>
    <row r="279" spans="1:7" x14ac:dyDescent="0.3">
      <c r="A279" s="26" t="s">
        <v>204</v>
      </c>
      <c r="B279" s="26" t="s">
        <v>135</v>
      </c>
      <c r="C279" s="27">
        <v>35</v>
      </c>
      <c r="D279" s="27">
        <v>0</v>
      </c>
      <c r="E279" s="26"/>
      <c r="F279" s="26"/>
      <c r="G279" s="26"/>
    </row>
    <row r="280" spans="1:7" x14ac:dyDescent="0.3">
      <c r="A280" s="26" t="s">
        <v>205</v>
      </c>
      <c r="B280" s="26" t="s">
        <v>137</v>
      </c>
      <c r="C280" s="27">
        <v>20</v>
      </c>
      <c r="D280" s="27">
        <v>0</v>
      </c>
      <c r="E280" s="26"/>
      <c r="F280" s="26"/>
      <c r="G280" s="26"/>
    </row>
    <row r="281" spans="1:7" x14ac:dyDescent="0.3">
      <c r="A281" s="26"/>
      <c r="B281" s="26" t="s">
        <v>133</v>
      </c>
      <c r="C281" s="27">
        <v>30</v>
      </c>
      <c r="D281" s="27">
        <v>0</v>
      </c>
      <c r="E281" s="26"/>
      <c r="F281" s="26"/>
      <c r="G281" s="26"/>
    </row>
    <row r="282" spans="1:7" x14ac:dyDescent="0.3">
      <c r="A282" s="26" t="s">
        <v>394</v>
      </c>
      <c r="B282" s="26" t="s">
        <v>395</v>
      </c>
      <c r="C282" s="27">
        <v>5</v>
      </c>
      <c r="D282" s="27"/>
      <c r="E282" s="26"/>
      <c r="F282" s="26"/>
      <c r="G282" s="26"/>
    </row>
    <row r="283" spans="1:7" x14ac:dyDescent="0.3">
      <c r="A283" s="32" t="s">
        <v>396</v>
      </c>
      <c r="B283" s="32" t="s">
        <v>397</v>
      </c>
      <c r="C283" s="33">
        <v>5</v>
      </c>
      <c r="D283" s="33">
        <v>0</v>
      </c>
      <c r="E283" s="32"/>
      <c r="F283" s="32"/>
      <c r="G283" s="32"/>
    </row>
    <row r="284" spans="1:7" x14ac:dyDescent="0.3">
      <c r="A284" s="29" t="s">
        <v>232</v>
      </c>
      <c r="B284" s="29"/>
      <c r="C284" s="39">
        <f>SUM(C285:C292)</f>
        <v>212</v>
      </c>
      <c r="D284" s="39">
        <f>SUM(D285:D292)</f>
        <v>0</v>
      </c>
      <c r="E284" s="40">
        <f>+C284*$G$1</f>
        <v>36442.800000000003</v>
      </c>
      <c r="F284" s="40">
        <f>+D284*$G$2</f>
        <v>0</v>
      </c>
      <c r="G284" s="40">
        <f>+E284+F284</f>
        <v>36442.800000000003</v>
      </c>
    </row>
    <row r="285" spans="1:7" x14ac:dyDescent="0.3">
      <c r="A285" s="26" t="s">
        <v>86</v>
      </c>
      <c r="B285" s="26" t="s">
        <v>71</v>
      </c>
      <c r="C285" s="42">
        <v>20</v>
      </c>
      <c r="D285" s="42">
        <v>0</v>
      </c>
      <c r="E285" s="26"/>
      <c r="F285" s="26"/>
      <c r="G285" s="26"/>
    </row>
    <row r="286" spans="1:7" x14ac:dyDescent="0.3">
      <c r="A286" s="26" t="s">
        <v>398</v>
      </c>
      <c r="B286" s="26" t="s">
        <v>399</v>
      </c>
      <c r="C286" s="42">
        <v>20</v>
      </c>
      <c r="D286" s="42">
        <v>0</v>
      </c>
      <c r="E286" s="26"/>
      <c r="F286" s="26"/>
      <c r="G286" s="26"/>
    </row>
    <row r="287" spans="1:7" x14ac:dyDescent="0.3">
      <c r="A287" s="26" t="s">
        <v>400</v>
      </c>
      <c r="B287" s="26" t="s">
        <v>289</v>
      </c>
      <c r="C287" s="42">
        <v>10</v>
      </c>
      <c r="D287" s="42">
        <v>0</v>
      </c>
      <c r="E287" s="26"/>
      <c r="F287" s="26"/>
      <c r="G287" s="26"/>
    </row>
    <row r="288" spans="1:7" x14ac:dyDescent="0.3">
      <c r="A288" s="26" t="s">
        <v>84</v>
      </c>
      <c r="B288" s="26" t="s">
        <v>81</v>
      </c>
      <c r="C288" s="42">
        <v>45</v>
      </c>
      <c r="D288" s="42">
        <v>0</v>
      </c>
      <c r="E288" s="26"/>
      <c r="F288" s="26"/>
      <c r="G288" s="26"/>
    </row>
    <row r="289" spans="1:7" x14ac:dyDescent="0.3">
      <c r="A289" s="26" t="s">
        <v>58</v>
      </c>
      <c r="B289" s="26" t="s">
        <v>80</v>
      </c>
      <c r="C289" s="42">
        <v>15</v>
      </c>
      <c r="D289" s="42">
        <v>0</v>
      </c>
      <c r="E289" s="26"/>
      <c r="F289" s="26"/>
      <c r="G289" s="26"/>
    </row>
    <row r="290" spans="1:7" x14ac:dyDescent="0.3">
      <c r="A290" s="26" t="s">
        <v>85</v>
      </c>
      <c r="B290" s="26" t="s">
        <v>82</v>
      </c>
      <c r="C290" s="42">
        <v>40</v>
      </c>
      <c r="D290" s="42">
        <v>0</v>
      </c>
      <c r="E290" s="26"/>
      <c r="F290" s="26"/>
      <c r="G290" s="26"/>
    </row>
    <row r="291" spans="1:7" x14ac:dyDescent="0.3">
      <c r="A291" s="26" t="s">
        <v>83</v>
      </c>
      <c r="B291" s="26" t="s">
        <v>79</v>
      </c>
      <c r="C291" s="42">
        <v>42</v>
      </c>
      <c r="D291" s="42">
        <v>0</v>
      </c>
      <c r="E291" s="26"/>
      <c r="F291" s="26"/>
      <c r="G291" s="26"/>
    </row>
    <row r="292" spans="1:7" x14ac:dyDescent="0.3">
      <c r="A292" s="26"/>
      <c r="B292" s="26" t="s">
        <v>401</v>
      </c>
      <c r="C292" s="42">
        <v>20</v>
      </c>
      <c r="D292" s="42">
        <v>0</v>
      </c>
      <c r="E292" s="26"/>
      <c r="F292" s="26"/>
      <c r="G292" s="26"/>
    </row>
    <row r="293" spans="1:7" x14ac:dyDescent="0.3">
      <c r="A293" s="26"/>
      <c r="B293" s="26"/>
      <c r="C293" s="26"/>
      <c r="D293" s="26"/>
      <c r="E293" s="26"/>
      <c r="F293" s="26"/>
      <c r="G293" s="26"/>
    </row>
    <row r="294" spans="1:7" x14ac:dyDescent="0.3">
      <c r="A294" s="26"/>
      <c r="B294" s="26"/>
      <c r="C294" s="26"/>
      <c r="D294" s="26"/>
      <c r="E294" s="26"/>
      <c r="F294" s="26"/>
      <c r="G294" s="26"/>
    </row>
    <row r="295" spans="1:7" x14ac:dyDescent="0.3">
      <c r="A295" s="26"/>
      <c r="B295" s="26"/>
      <c r="C295" s="26"/>
      <c r="D295" s="26"/>
      <c r="E295" s="26"/>
      <c r="F295" s="26"/>
      <c r="G295" s="26"/>
    </row>
    <row r="296" spans="1:7" x14ac:dyDescent="0.3">
      <c r="A296" s="26"/>
      <c r="B296" s="26"/>
      <c r="C296" s="26"/>
      <c r="D296" s="26"/>
      <c r="E296" s="26"/>
      <c r="F296" s="26"/>
      <c r="G296" s="26"/>
    </row>
    <row r="297" spans="1:7" x14ac:dyDescent="0.3">
      <c r="A297" s="26"/>
      <c r="B297" s="26"/>
      <c r="C297" s="26"/>
      <c r="D297" s="26"/>
      <c r="E297" s="26"/>
      <c r="F297" s="26"/>
      <c r="G297" s="26"/>
    </row>
    <row r="298" spans="1:7" x14ac:dyDescent="0.3">
      <c r="A298" s="26"/>
      <c r="B298" s="26"/>
      <c r="C298" s="26"/>
      <c r="D298" s="26"/>
      <c r="E298" s="26"/>
      <c r="F298" s="26"/>
      <c r="G298" s="26"/>
    </row>
    <row r="299" spans="1:7" x14ac:dyDescent="0.3">
      <c r="A299" s="26"/>
      <c r="B299" s="26"/>
      <c r="C299" s="26"/>
      <c r="D299" s="26"/>
      <c r="E299" s="26"/>
      <c r="F299" s="26"/>
      <c r="G299" s="26"/>
    </row>
    <row r="300" spans="1:7" x14ac:dyDescent="0.3">
      <c r="A300" s="26"/>
      <c r="B300" s="26"/>
      <c r="C300" s="26"/>
      <c r="D300" s="26"/>
      <c r="E300" s="26"/>
      <c r="F300" s="26"/>
      <c r="G300" s="26"/>
    </row>
    <row r="301" spans="1:7" x14ac:dyDescent="0.3">
      <c r="A301" s="26"/>
      <c r="B301" s="26"/>
      <c r="C301" s="26"/>
      <c r="D301" s="26"/>
      <c r="E301" s="26"/>
      <c r="F301" s="26"/>
      <c r="G301" s="26"/>
    </row>
    <row r="302" spans="1:7" x14ac:dyDescent="0.3">
      <c r="A302" s="26"/>
      <c r="B302" s="26"/>
      <c r="C302" s="26"/>
      <c r="D302" s="26"/>
      <c r="E302" s="26"/>
      <c r="F302" s="26"/>
      <c r="G302" s="26"/>
    </row>
    <row r="303" spans="1:7" x14ac:dyDescent="0.3">
      <c r="A303" s="26"/>
      <c r="B303" s="26"/>
      <c r="C303" s="26"/>
      <c r="D303" s="26"/>
      <c r="E303" s="26"/>
      <c r="F303" s="26"/>
      <c r="G303" s="26"/>
    </row>
    <row r="304" spans="1:7" x14ac:dyDescent="0.3">
      <c r="A304" s="26"/>
      <c r="B304" s="26"/>
      <c r="C304" s="26"/>
      <c r="D304" s="26"/>
      <c r="E304" s="26"/>
      <c r="F304" s="26"/>
      <c r="G304" s="26"/>
    </row>
    <row r="305" spans="1:7" x14ac:dyDescent="0.3">
      <c r="A305" s="26"/>
      <c r="B305" s="26"/>
      <c r="C305" s="26"/>
      <c r="D305" s="26"/>
      <c r="E305" s="26"/>
      <c r="F305" s="26"/>
      <c r="G305" s="26"/>
    </row>
    <row r="306" spans="1:7" x14ac:dyDescent="0.3">
      <c r="A306" s="26"/>
      <c r="B306" s="26"/>
      <c r="C306" s="26"/>
      <c r="D306" s="26"/>
      <c r="E306" s="26"/>
      <c r="F306" s="26"/>
      <c r="G306" s="26"/>
    </row>
    <row r="307" spans="1:7" x14ac:dyDescent="0.3">
      <c r="A307" s="26"/>
      <c r="B307" s="26"/>
      <c r="C307" s="26"/>
      <c r="D307" s="26"/>
      <c r="E307" s="26"/>
      <c r="F307" s="26"/>
      <c r="G307" s="26"/>
    </row>
    <row r="308" spans="1:7" x14ac:dyDescent="0.3">
      <c r="A308" s="26"/>
      <c r="B308" s="26"/>
      <c r="C308" s="26"/>
      <c r="D308" s="26"/>
      <c r="E308" s="26"/>
      <c r="F308" s="26"/>
      <c r="G308" s="26"/>
    </row>
    <row r="309" spans="1:7" x14ac:dyDescent="0.3">
      <c r="A309" s="26"/>
      <c r="B309" s="26"/>
      <c r="C309" s="26"/>
      <c r="D309" s="26"/>
      <c r="E309" s="26"/>
      <c r="F309" s="26"/>
      <c r="G309" s="26"/>
    </row>
    <row r="310" spans="1:7" x14ac:dyDescent="0.3">
      <c r="A310" s="26"/>
      <c r="B310" s="26"/>
      <c r="C310" s="26"/>
      <c r="D310" s="26"/>
      <c r="E310" s="26"/>
      <c r="F310" s="26"/>
      <c r="G310" s="26"/>
    </row>
    <row r="311" spans="1:7" x14ac:dyDescent="0.3">
      <c r="A311" s="26"/>
      <c r="B311" s="26"/>
      <c r="C311" s="26"/>
      <c r="D311" s="26"/>
      <c r="E311" s="26"/>
      <c r="F311" s="26"/>
      <c r="G311" s="26"/>
    </row>
    <row r="312" spans="1:7" x14ac:dyDescent="0.3">
      <c r="A312" s="26"/>
      <c r="B312" s="26"/>
      <c r="C312" s="26"/>
      <c r="D312" s="26"/>
      <c r="E312" s="26"/>
      <c r="F312" s="26"/>
      <c r="G312" s="26"/>
    </row>
    <row r="313" spans="1:7" x14ac:dyDescent="0.3">
      <c r="A313" s="26"/>
      <c r="B313" s="26"/>
      <c r="C313" s="26"/>
      <c r="D313" s="26"/>
      <c r="E313" s="26"/>
      <c r="F313" s="26"/>
      <c r="G313" s="26"/>
    </row>
    <row r="314" spans="1:7" x14ac:dyDescent="0.3">
      <c r="A314" s="26"/>
      <c r="B314" s="26"/>
      <c r="C314" s="26"/>
      <c r="D314" s="26"/>
      <c r="E314" s="26"/>
      <c r="F314" s="26"/>
      <c r="G314" s="26"/>
    </row>
    <row r="315" spans="1:7" x14ac:dyDescent="0.3">
      <c r="A315" s="26"/>
      <c r="B315" s="26"/>
      <c r="C315" s="26"/>
      <c r="D315" s="26"/>
      <c r="E315" s="26"/>
      <c r="F315" s="26"/>
      <c r="G315" s="26"/>
    </row>
    <row r="316" spans="1:7" x14ac:dyDescent="0.3">
      <c r="A316" s="26"/>
      <c r="B316" s="26"/>
      <c r="C316" s="26"/>
      <c r="D316" s="26"/>
      <c r="E316" s="26"/>
      <c r="F316" s="26"/>
      <c r="G316" s="26"/>
    </row>
    <row r="317" spans="1:7" x14ac:dyDescent="0.3">
      <c r="A317" s="26"/>
      <c r="B317" s="26"/>
      <c r="C317" s="26"/>
      <c r="D317" s="26"/>
      <c r="E317" s="26"/>
      <c r="F317" s="26"/>
      <c r="G317" s="26"/>
    </row>
    <row r="318" spans="1:7" x14ac:dyDescent="0.3">
      <c r="A318" s="26"/>
      <c r="B318" s="26"/>
      <c r="C318" s="26"/>
      <c r="D318" s="26"/>
      <c r="E318" s="26"/>
      <c r="F318" s="26"/>
      <c r="G318" s="26"/>
    </row>
    <row r="319" spans="1:7" x14ac:dyDescent="0.3">
      <c r="A319" s="26"/>
      <c r="B319" s="26"/>
      <c r="C319" s="26"/>
      <c r="D319" s="26"/>
      <c r="E319" s="26"/>
      <c r="F319" s="26"/>
      <c r="G319" s="26"/>
    </row>
    <row r="320" spans="1:7" x14ac:dyDescent="0.3">
      <c r="A320" s="26"/>
      <c r="B320" s="26"/>
      <c r="C320" s="26"/>
      <c r="D320" s="26"/>
      <c r="E320" s="26"/>
      <c r="F320" s="26"/>
      <c r="G320" s="26"/>
    </row>
    <row r="321" spans="1:7" x14ac:dyDescent="0.3">
      <c r="A321" s="26"/>
      <c r="B321" s="26"/>
      <c r="C321" s="26"/>
      <c r="D321" s="26"/>
      <c r="E321" s="26"/>
      <c r="F321" s="26"/>
      <c r="G321" s="26"/>
    </row>
    <row r="322" spans="1:7" x14ac:dyDescent="0.3">
      <c r="A322" s="26"/>
      <c r="B322" s="26"/>
      <c r="C322" s="26"/>
      <c r="D322" s="26"/>
      <c r="E322" s="26"/>
      <c r="F322" s="26"/>
      <c r="G322" s="26"/>
    </row>
    <row r="323" spans="1:7" x14ac:dyDescent="0.3">
      <c r="A323" s="26"/>
      <c r="B323" s="26"/>
      <c r="C323" s="26"/>
      <c r="D323" s="26"/>
      <c r="E323" s="26"/>
      <c r="F323" s="26"/>
      <c r="G323" s="26"/>
    </row>
    <row r="324" spans="1:7" x14ac:dyDescent="0.3">
      <c r="A324" s="26"/>
      <c r="B324" s="26"/>
      <c r="C324" s="26"/>
      <c r="D324" s="26"/>
      <c r="E324" s="26"/>
      <c r="F324" s="26"/>
      <c r="G324" s="26"/>
    </row>
    <row r="325" spans="1:7" x14ac:dyDescent="0.3">
      <c r="A325" s="26"/>
      <c r="B325" s="26"/>
      <c r="C325" s="26"/>
      <c r="D325" s="26"/>
      <c r="E325" s="26"/>
      <c r="F325" s="26"/>
      <c r="G325" s="26"/>
    </row>
    <row r="326" spans="1:7" x14ac:dyDescent="0.3">
      <c r="A326" s="26"/>
      <c r="B326" s="26"/>
      <c r="C326" s="26"/>
      <c r="D326" s="26"/>
      <c r="E326" s="26"/>
      <c r="F326" s="26"/>
      <c r="G326" s="26"/>
    </row>
    <row r="327" spans="1:7" x14ac:dyDescent="0.3">
      <c r="A327" s="26"/>
      <c r="B327" s="26"/>
      <c r="C327" s="26"/>
      <c r="D327" s="26"/>
      <c r="E327" s="26"/>
      <c r="F327" s="26"/>
      <c r="G327" s="26"/>
    </row>
    <row r="328" spans="1:7" x14ac:dyDescent="0.3">
      <c r="A328" s="26"/>
      <c r="B328" s="26"/>
      <c r="C328" s="26"/>
      <c r="D328" s="26"/>
      <c r="E328" s="26"/>
      <c r="F328" s="26"/>
      <c r="G328" s="26"/>
    </row>
    <row r="329" spans="1:7" x14ac:dyDescent="0.3">
      <c r="A329" s="26"/>
      <c r="B329" s="26"/>
      <c r="C329" s="26"/>
      <c r="D329" s="26"/>
      <c r="E329" s="26"/>
      <c r="F329" s="26"/>
      <c r="G329" s="26"/>
    </row>
    <row r="330" spans="1:7" x14ac:dyDescent="0.3">
      <c r="A330" s="26"/>
      <c r="B330" s="26"/>
      <c r="C330" s="26"/>
      <c r="D330" s="26"/>
      <c r="E330" s="26"/>
      <c r="F330" s="26"/>
      <c r="G330" s="26"/>
    </row>
    <row r="331" spans="1:7" x14ac:dyDescent="0.3">
      <c r="A331" s="26"/>
      <c r="B331" s="26"/>
      <c r="C331" s="26"/>
      <c r="D331" s="26"/>
      <c r="E331" s="26"/>
      <c r="F331" s="26"/>
      <c r="G331" s="26"/>
    </row>
    <row r="332" spans="1:7" x14ac:dyDescent="0.3">
      <c r="A332" s="26"/>
      <c r="B332" s="26"/>
      <c r="C332" s="26"/>
      <c r="D332" s="26"/>
      <c r="E332" s="26"/>
      <c r="F332" s="26"/>
      <c r="G332" s="26"/>
    </row>
    <row r="333" spans="1:7" x14ac:dyDescent="0.3">
      <c r="A333" s="26"/>
      <c r="B333" s="26"/>
      <c r="C333" s="26"/>
      <c r="D333" s="26"/>
      <c r="E333" s="26"/>
      <c r="F333" s="26"/>
      <c r="G333" s="26"/>
    </row>
    <row r="334" spans="1:7" x14ac:dyDescent="0.3">
      <c r="A334" s="26"/>
      <c r="B334" s="26"/>
      <c r="C334" s="26"/>
      <c r="D334" s="26"/>
      <c r="E334" s="26"/>
      <c r="F334" s="26"/>
      <c r="G334" s="26"/>
    </row>
    <row r="335" spans="1:7" x14ac:dyDescent="0.3">
      <c r="A335" s="26"/>
      <c r="B335" s="26"/>
      <c r="C335" s="26"/>
      <c r="D335" s="26"/>
      <c r="E335" s="26"/>
      <c r="F335" s="26"/>
      <c r="G335" s="26"/>
    </row>
    <row r="336" spans="1:7" x14ac:dyDescent="0.3">
      <c r="A336" s="26"/>
      <c r="B336" s="26"/>
      <c r="C336" s="26"/>
      <c r="D336" s="26"/>
      <c r="E336" s="26"/>
      <c r="F336" s="26"/>
      <c r="G336" s="26"/>
    </row>
    <row r="337" spans="1:7" x14ac:dyDescent="0.3">
      <c r="A337" s="26"/>
      <c r="B337" s="26"/>
      <c r="C337" s="26"/>
      <c r="D337" s="26"/>
      <c r="E337" s="26"/>
      <c r="F337" s="26"/>
      <c r="G337" s="26"/>
    </row>
    <row r="338" spans="1:7" x14ac:dyDescent="0.3">
      <c r="A338" s="26"/>
      <c r="B338" s="26"/>
      <c r="C338" s="26"/>
      <c r="D338" s="26"/>
      <c r="E338" s="26"/>
      <c r="F338" s="26"/>
      <c r="G338" s="26"/>
    </row>
    <row r="339" spans="1:7" x14ac:dyDescent="0.3">
      <c r="A339" s="26"/>
      <c r="B339" s="26"/>
      <c r="C339" s="26"/>
      <c r="D339" s="26"/>
      <c r="E339" s="26"/>
      <c r="F339" s="26"/>
      <c r="G339" s="26"/>
    </row>
    <row r="340" spans="1:7" x14ac:dyDescent="0.3">
      <c r="A340" s="26"/>
      <c r="B340" s="26"/>
      <c r="C340" s="26"/>
      <c r="D340" s="26"/>
      <c r="E340" s="26"/>
      <c r="F340" s="26"/>
      <c r="G340" s="26"/>
    </row>
    <row r="341" spans="1:7" x14ac:dyDescent="0.3">
      <c r="A341" s="26"/>
      <c r="B341" s="26"/>
      <c r="C341" s="26"/>
      <c r="D341" s="26"/>
      <c r="E341" s="26"/>
      <c r="F341" s="26"/>
      <c r="G341" s="26"/>
    </row>
    <row r="342" spans="1:7" x14ac:dyDescent="0.3">
      <c r="A342" s="26"/>
      <c r="B342" s="26"/>
      <c r="C342" s="26"/>
      <c r="D342" s="26"/>
      <c r="E342" s="26"/>
      <c r="F342" s="26"/>
      <c r="G342" s="26"/>
    </row>
    <row r="343" spans="1:7" x14ac:dyDescent="0.3">
      <c r="A343" s="26"/>
      <c r="B343" s="26"/>
      <c r="C343" s="26"/>
      <c r="D343" s="26"/>
      <c r="E343" s="26"/>
      <c r="F343" s="26"/>
      <c r="G343" s="26"/>
    </row>
    <row r="344" spans="1:7" x14ac:dyDescent="0.3">
      <c r="A344" s="26"/>
      <c r="B344" s="26"/>
      <c r="C344" s="26"/>
      <c r="D344" s="26"/>
      <c r="E344" s="26"/>
      <c r="F344" s="26"/>
      <c r="G344" s="26"/>
    </row>
    <row r="345" spans="1:7" x14ac:dyDescent="0.3">
      <c r="A345" s="26"/>
      <c r="B345" s="26"/>
      <c r="C345" s="26"/>
      <c r="D345" s="26"/>
      <c r="E345" s="26"/>
      <c r="F345" s="26"/>
      <c r="G345" s="26"/>
    </row>
    <row r="346" spans="1:7" x14ac:dyDescent="0.3">
      <c r="A346" s="26"/>
      <c r="B346" s="26"/>
      <c r="C346" s="26"/>
      <c r="D346" s="26"/>
      <c r="E346" s="26"/>
      <c r="F346" s="26"/>
      <c r="G346" s="26"/>
    </row>
    <row r="347" spans="1:7" x14ac:dyDescent="0.3">
      <c r="A347" s="26"/>
      <c r="B347" s="26"/>
      <c r="C347" s="26"/>
      <c r="D347" s="26"/>
      <c r="E347" s="26"/>
      <c r="F347" s="26"/>
      <c r="G347" s="26"/>
    </row>
    <row r="348" spans="1:7" x14ac:dyDescent="0.3">
      <c r="A348" s="26"/>
      <c r="B348" s="26"/>
      <c r="C348" s="26"/>
      <c r="D348" s="26"/>
      <c r="E348" s="26"/>
      <c r="F348" s="26"/>
      <c r="G348" s="26"/>
    </row>
    <row r="349" spans="1:7" x14ac:dyDescent="0.3">
      <c r="A349" s="26"/>
      <c r="B349" s="26"/>
      <c r="C349" s="26"/>
      <c r="D349" s="26"/>
      <c r="E349" s="26"/>
      <c r="F349" s="26"/>
      <c r="G349" s="26"/>
    </row>
    <row r="350" spans="1:7" x14ac:dyDescent="0.3">
      <c r="A350" s="26"/>
      <c r="B350" s="26"/>
      <c r="C350" s="26"/>
      <c r="D350" s="26"/>
      <c r="E350" s="26"/>
      <c r="F350" s="26"/>
      <c r="G350" s="26"/>
    </row>
    <row r="351" spans="1:7" x14ac:dyDescent="0.3">
      <c r="A351" s="26"/>
      <c r="B351" s="26"/>
      <c r="C351" s="26"/>
      <c r="D351" s="26"/>
      <c r="E351" s="26"/>
      <c r="F351" s="26"/>
      <c r="G351" s="26"/>
    </row>
    <row r="352" spans="1:7" x14ac:dyDescent="0.3">
      <c r="A352" s="26"/>
      <c r="B352" s="26"/>
      <c r="C352" s="26"/>
      <c r="D352" s="26"/>
      <c r="E352" s="26"/>
      <c r="F352" s="26"/>
      <c r="G352" s="26"/>
    </row>
    <row r="353" spans="1:7" x14ac:dyDescent="0.3">
      <c r="A353" s="26"/>
      <c r="B353" s="26"/>
      <c r="C353" s="26"/>
      <c r="D353" s="26"/>
      <c r="E353" s="26"/>
      <c r="F353" s="26"/>
      <c r="G353" s="26"/>
    </row>
    <row r="354" spans="1:7" x14ac:dyDescent="0.3">
      <c r="A354" s="26"/>
      <c r="B354" s="26"/>
      <c r="C354" s="26"/>
      <c r="D354" s="26"/>
      <c r="E354" s="26"/>
      <c r="F354" s="26"/>
      <c r="G354" s="2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After Exit 2024 Summary</vt:lpstr>
      <vt:lpstr>High School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Becky McLean</cp:lastModifiedBy>
  <dcterms:created xsi:type="dcterms:W3CDTF">2023-07-11T17:57:13Z</dcterms:created>
  <dcterms:modified xsi:type="dcterms:W3CDTF">2024-08-19T18:18:45Z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2024-08-19T18:04:50Z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b343d22b-0f53-4319-a9e6-81a63a877b7e</vt:lpwstr>
  </property>
  <property fmtid="{D5CDD505-2E9C-101B-9397-08002B2CF9AE}" pid="8" name="MSIP_Label_9145f431-4c8c-42c6-a5a5-ba6d3bdea585_ContentBits">
    <vt:lpwstr>0</vt:lpwstr>
  </property>
</Properties>
</file>