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Apportionment_NEW\Apportionment Funding\Monthly Apport Data\2324\Compliance Calculator\"/>
    </mc:Choice>
  </mc:AlternateContent>
  <xr:revisionPtr revIDLastSave="0" documentId="13_ncr:1_{A2754796-8435-46E0-A71D-3406E88667E7}" xr6:coauthVersionLast="47" xr6:coauthVersionMax="47" xr10:uidLastSave="{00000000-0000-0000-0000-000000000000}"/>
  <bookViews>
    <workbookView xWindow="-47610" yWindow="555" windowWidth="24180" windowHeight="17430" xr2:uid="{5017F743-E944-49FA-8270-909C753753A2}"/>
  </bookViews>
  <sheets>
    <sheet name="Summary" sheetId="3" r:id="rId1"/>
    <sheet name="District Detail Comparison" sheetId="5" r:id="rId2"/>
    <sheet name="District Detail SY 202324" sheetId="1" r:id="rId3"/>
    <sheet name="District Detail SY 202223" sheetId="2" r:id="rId4"/>
    <sheet name="Enroll Data as of Jun 2024" sheetId="4" r:id="rId5"/>
  </sheets>
  <definedNames>
    <definedName name="_xlnm._FilterDatabase" localSheetId="1" hidden="1">'District Detail Comparison'!$A$5:$AD$323</definedName>
    <definedName name="_xlnm._FilterDatabase" localSheetId="3" hidden="1">'District Detail SY 202223'!$A$5:$AL$5</definedName>
    <definedName name="_xlnm._FilterDatabase" localSheetId="2" hidden="1">'District Detail SY 202324'!$A$5:$AN$323</definedName>
    <definedName name="_xlnm._FilterDatabase" localSheetId="4" hidden="1">'Enroll Data as of Jun 2024'!$A$2:$E$321</definedName>
    <definedName name="DistrictDetail_SY202324">'District Detail SY 202324'!$A$1:$AJ$326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5" l="1"/>
  <c r="AC4" i="5"/>
  <c r="AB4" i="5"/>
  <c r="AA4" i="5"/>
  <c r="Z4" i="5"/>
  <c r="Y4" i="5"/>
  <c r="X4" i="5"/>
  <c r="W4" i="5"/>
  <c r="V4" i="5"/>
  <c r="U4" i="5"/>
  <c r="T4" i="5"/>
  <c r="S4" i="5"/>
  <c r="R4" i="5"/>
  <c r="Q4" i="5"/>
  <c r="P4" i="5"/>
  <c r="O4" i="5"/>
  <c r="N4" i="5"/>
  <c r="M4" i="5"/>
  <c r="L4" i="5"/>
  <c r="K4" i="5"/>
  <c r="J4" i="5"/>
  <c r="I4" i="5"/>
  <c r="H4" i="5"/>
  <c r="G4" i="5"/>
  <c r="F4" i="5"/>
  <c r="E4" i="5"/>
  <c r="D4" i="5"/>
  <c r="C4" i="5"/>
  <c r="F324" i="5"/>
  <c r="G324" i="5"/>
  <c r="H324" i="5" s="1"/>
  <c r="I324" i="5"/>
  <c r="J324" i="5"/>
  <c r="K324" i="5" s="1"/>
  <c r="L324" i="5"/>
  <c r="M324" i="5"/>
  <c r="N324" i="5" s="1"/>
  <c r="O324" i="5"/>
  <c r="P324" i="5"/>
  <c r="Q324" i="5"/>
  <c r="R324" i="5"/>
  <c r="S324" i="5"/>
  <c r="T324" i="5" s="1"/>
  <c r="U324" i="5"/>
  <c r="C324" i="5" s="1"/>
  <c r="V324" i="5"/>
  <c r="D324" i="5" s="1"/>
  <c r="E324" i="5" s="1"/>
  <c r="X324" i="5"/>
  <c r="Y324" i="5"/>
  <c r="Z324" i="5"/>
  <c r="AA324" i="5"/>
  <c r="AB324" i="5"/>
  <c r="AC324" i="5"/>
  <c r="AD324" i="5"/>
  <c r="F325" i="5"/>
  <c r="G325" i="5"/>
  <c r="H325" i="5" s="1"/>
  <c r="I325" i="5"/>
  <c r="J325" i="5"/>
  <c r="K325" i="5" s="1"/>
  <c r="L325" i="5"/>
  <c r="M325" i="5"/>
  <c r="N325" i="5"/>
  <c r="O325" i="5"/>
  <c r="P325" i="5"/>
  <c r="Q325" i="5" s="1"/>
  <c r="R325" i="5"/>
  <c r="S325" i="5"/>
  <c r="T325" i="5"/>
  <c r="U325" i="5"/>
  <c r="C325" i="5" s="1"/>
  <c r="V325" i="5"/>
  <c r="W325" i="5" s="1"/>
  <c r="X325" i="5"/>
  <c r="Y325" i="5"/>
  <c r="Z325" i="5"/>
  <c r="AA325" i="5"/>
  <c r="AB325" i="5"/>
  <c r="AC325" i="5"/>
  <c r="AD325" i="5"/>
  <c r="F326" i="5"/>
  <c r="G326" i="5"/>
  <c r="H326" i="5"/>
  <c r="I326" i="5"/>
  <c r="J326" i="5"/>
  <c r="K326" i="5" s="1"/>
  <c r="L326" i="5"/>
  <c r="M326" i="5"/>
  <c r="N326" i="5"/>
  <c r="O326" i="5"/>
  <c r="P326" i="5"/>
  <c r="Q326" i="5" s="1"/>
  <c r="R326" i="5"/>
  <c r="T326" i="5" s="1"/>
  <c r="S326" i="5"/>
  <c r="U326" i="5"/>
  <c r="C326" i="5" s="1"/>
  <c r="V326" i="5"/>
  <c r="W326" i="5" s="1"/>
  <c r="X326" i="5"/>
  <c r="Y326" i="5"/>
  <c r="Z326" i="5"/>
  <c r="AA326" i="5"/>
  <c r="AB326" i="5"/>
  <c r="AC326" i="5"/>
  <c r="AD326" i="5"/>
  <c r="D325" i="5" l="1"/>
  <c r="E325" i="5" s="1"/>
  <c r="D326" i="5"/>
  <c r="E326" i="5" s="1"/>
  <c r="W324" i="5"/>
  <c r="I4"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6" i="1"/>
  <c r="AK119" i="1" l="1"/>
  <c r="AK130" i="1"/>
  <c r="AK295" i="1"/>
  <c r="F118" i="5"/>
  <c r="AI4" i="1" l="1"/>
  <c r="AH4" i="1"/>
  <c r="AG4" i="1"/>
  <c r="AF4" i="1"/>
  <c r="AE4" i="1"/>
  <c r="AD4" i="1"/>
  <c r="AC4" i="1"/>
  <c r="AB4" i="1"/>
  <c r="AA4" i="1"/>
  <c r="Z4" i="1"/>
  <c r="Y4" i="1"/>
  <c r="X4" i="1"/>
  <c r="W4" i="1"/>
  <c r="V4" i="1"/>
  <c r="U4" i="1"/>
  <c r="T4" i="1"/>
  <c r="S4" i="1"/>
  <c r="R4" i="1"/>
  <c r="Q4" i="1"/>
  <c r="P4" i="1"/>
  <c r="O4" i="1"/>
  <c r="N4" i="1"/>
  <c r="M4" i="1"/>
  <c r="L4" i="1"/>
  <c r="K4" i="1"/>
  <c r="H4" i="1"/>
  <c r="G4" i="1"/>
  <c r="F4" i="1"/>
  <c r="E4" i="1"/>
  <c r="D4" i="1"/>
  <c r="F19" i="5"/>
  <c r="AK104" i="1" l="1"/>
  <c r="AK102" i="1"/>
  <c r="AK303" i="1"/>
  <c r="AK139" i="1"/>
  <c r="AK287" i="1"/>
  <c r="AK142" i="1"/>
  <c r="AK24" i="1"/>
  <c r="AK273" i="1"/>
  <c r="AK97" i="1"/>
  <c r="AK300" i="1"/>
  <c r="AK279" i="1"/>
  <c r="AK44" i="1"/>
  <c r="AK326" i="1"/>
  <c r="AK258" i="1"/>
  <c r="AK314" i="1"/>
  <c r="AK19" i="1"/>
  <c r="AK29" i="1"/>
  <c r="AK316" i="1"/>
  <c r="AK58" i="1"/>
  <c r="AK75" i="1"/>
  <c r="AK57" i="1"/>
  <c r="AK288" i="1"/>
  <c r="AK21" i="1"/>
  <c r="AK59" i="1"/>
  <c r="AK322" i="1"/>
  <c r="AK114" i="1"/>
  <c r="AK50" i="1"/>
  <c r="AK203" i="1"/>
  <c r="AK241" i="1"/>
  <c r="AK55" i="1"/>
  <c r="AK98" i="1"/>
  <c r="AK61" i="1"/>
  <c r="AK265" i="1"/>
  <c r="AK167" i="1"/>
  <c r="AK67" i="1"/>
  <c r="AK311" i="1"/>
  <c r="AK177" i="1"/>
  <c r="AK310" i="1"/>
  <c r="AK193" i="1"/>
  <c r="AK218" i="1"/>
  <c r="AK128" i="1"/>
  <c r="AK25" i="1"/>
  <c r="AK266" i="1"/>
  <c r="AK247" i="1"/>
  <c r="AK264" i="1"/>
  <c r="AK77" i="1"/>
  <c r="AK236" i="1"/>
  <c r="AK157" i="1"/>
  <c r="AK305" i="1"/>
  <c r="AK134" i="1"/>
  <c r="AK48" i="1"/>
  <c r="AK255" i="1"/>
  <c r="AK268" i="1"/>
  <c r="AK17" i="1"/>
  <c r="AK83" i="1"/>
  <c r="AK283" i="1"/>
  <c r="AK194" i="1"/>
  <c r="AK92" i="1"/>
  <c r="AK191" i="1"/>
  <c r="AK225" i="1"/>
  <c r="AK107" i="1"/>
  <c r="AK140" i="1"/>
  <c r="AK112" i="1"/>
  <c r="AK136" i="1"/>
  <c r="AK183" i="1"/>
  <c r="AK132" i="1"/>
  <c r="AK195" i="1"/>
  <c r="AK199" i="1"/>
  <c r="AK237" i="1"/>
  <c r="AK64" i="1"/>
  <c r="AK31" i="1"/>
  <c r="AK168" i="1"/>
  <c r="AK108" i="1"/>
  <c r="AK192" i="1"/>
  <c r="AK99" i="1"/>
  <c r="AK137" i="1"/>
  <c r="AK90" i="1"/>
  <c r="AK205" i="1"/>
  <c r="AK23" i="1"/>
  <c r="AK110" i="1"/>
  <c r="AK109" i="1"/>
  <c r="AK257" i="1"/>
  <c r="AK186" i="1"/>
  <c r="AK162" i="1"/>
  <c r="AK272" i="1"/>
  <c r="AK254" i="1"/>
  <c r="AK226" i="1"/>
  <c r="AK63" i="1"/>
  <c r="AK116" i="1"/>
  <c r="AK49" i="1"/>
  <c r="AK318" i="1"/>
  <c r="AK173" i="1"/>
  <c r="AK11" i="1"/>
  <c r="AK87" i="1"/>
  <c r="AK280" i="1"/>
  <c r="AK212" i="1"/>
  <c r="AK34" i="1"/>
  <c r="AK105" i="1"/>
  <c r="AK250" i="1"/>
  <c r="AK200" i="1"/>
  <c r="AK274" i="1"/>
  <c r="AK245" i="1"/>
  <c r="AK159" i="1"/>
  <c r="AK154" i="1"/>
  <c r="AK213" i="1"/>
  <c r="AK239" i="1"/>
  <c r="AK298" i="1"/>
  <c r="AK220" i="1"/>
  <c r="AK91" i="1"/>
  <c r="AK297" i="1"/>
  <c r="AK172" i="1"/>
  <c r="AK209" i="1"/>
  <c r="AK80" i="1"/>
  <c r="AK289" i="1"/>
  <c r="AK146" i="1"/>
  <c r="AK307" i="1"/>
  <c r="AK53" i="1"/>
  <c r="AK204" i="1"/>
  <c r="AK261" i="1"/>
  <c r="AK232" i="1"/>
  <c r="AK320" i="1"/>
  <c r="AK106" i="1"/>
  <c r="AK71" i="1"/>
  <c r="AK224" i="1"/>
  <c r="AK76" i="1"/>
  <c r="AK285" i="1"/>
  <c r="AK223" i="1"/>
  <c r="AK284" i="1"/>
  <c r="AK306" i="1"/>
  <c r="AK277" i="1"/>
  <c r="AK7" i="1"/>
  <c r="AK123" i="1"/>
  <c r="AK227" i="1"/>
  <c r="AK125" i="1"/>
  <c r="AK10" i="1"/>
  <c r="AK101" i="1"/>
  <c r="AK60" i="1"/>
  <c r="AK169" i="1"/>
  <c r="AK196" i="1"/>
  <c r="AK238" i="1"/>
  <c r="AK46" i="1"/>
  <c r="AK111" i="1"/>
  <c r="AK229" i="1"/>
  <c r="AK145" i="1"/>
  <c r="AK240" i="1"/>
  <c r="AK40" i="1"/>
  <c r="AK244" i="1"/>
  <c r="AK219" i="1"/>
  <c r="AK321" i="1"/>
  <c r="AK153" i="1"/>
  <c r="AK52" i="1"/>
  <c r="AK262" i="1"/>
  <c r="AK138" i="1"/>
  <c r="AK317" i="1"/>
  <c r="AK207" i="1"/>
  <c r="AK89" i="1"/>
  <c r="AK143" i="1"/>
  <c r="AK235" i="1"/>
  <c r="AK8" i="1"/>
  <c r="AK270" i="1"/>
  <c r="AK122" i="1"/>
  <c r="AK161" i="1"/>
  <c r="AK160" i="1"/>
  <c r="AK185" i="1"/>
  <c r="AK126" i="1"/>
  <c r="AK190" i="1"/>
  <c r="AK120" i="1"/>
  <c r="AK127" i="1"/>
  <c r="AK30" i="1"/>
  <c r="AK100" i="1"/>
  <c r="AK315" i="1"/>
  <c r="AK215" i="1"/>
  <c r="AK323" i="1"/>
  <c r="AK43" i="1"/>
  <c r="AK54" i="1"/>
  <c r="AK221" i="1"/>
  <c r="AK56" i="1"/>
  <c r="AK179" i="1"/>
  <c r="AK211" i="1"/>
  <c r="AK174" i="1"/>
  <c r="AK95" i="1"/>
  <c r="AK148" i="1"/>
  <c r="AK269" i="1"/>
  <c r="AK51" i="1"/>
  <c r="AK166" i="1"/>
  <c r="AK41" i="1"/>
  <c r="AK182" i="1"/>
  <c r="AK62" i="1"/>
  <c r="AK282" i="1"/>
  <c r="AK33" i="1"/>
  <c r="AK65" i="1"/>
  <c r="AK164" i="1"/>
  <c r="AK42" i="1"/>
  <c r="AK281" i="1"/>
  <c r="AK121" i="1"/>
  <c r="AK189" i="1"/>
  <c r="AK294" i="1"/>
  <c r="AK170" i="1"/>
  <c r="AK133" i="1"/>
  <c r="AK93" i="1"/>
  <c r="AK312" i="1"/>
  <c r="AK201" i="1"/>
  <c r="AK251" i="1"/>
  <c r="AK144" i="1"/>
  <c r="AK234" i="1"/>
  <c r="AK115" i="1"/>
  <c r="AK259" i="1"/>
  <c r="AK302" i="1"/>
  <c r="AK47" i="1"/>
  <c r="AK32" i="1"/>
  <c r="AK28" i="1"/>
  <c r="AK150" i="1"/>
  <c r="AK72" i="1"/>
  <c r="AK296" i="1"/>
  <c r="AK292" i="1"/>
  <c r="AK66" i="1"/>
  <c r="AK20" i="1"/>
  <c r="AK222" i="1"/>
  <c r="AK299" i="1"/>
  <c r="AK187" i="1"/>
  <c r="AK69" i="1"/>
  <c r="AK141" i="1"/>
  <c r="AK124" i="1"/>
  <c r="AK176" i="1"/>
  <c r="AK78" i="1"/>
  <c r="AK156" i="1"/>
  <c r="AK79" i="1"/>
  <c r="AK6" i="1"/>
  <c r="AK308" i="1"/>
  <c r="AK267" i="1"/>
  <c r="AK171" i="1"/>
  <c r="AK37" i="1"/>
  <c r="AK208" i="1"/>
  <c r="AK246" i="1"/>
  <c r="AK231" i="1"/>
  <c r="AK309" i="1"/>
  <c r="AK304" i="1"/>
  <c r="AK38" i="1"/>
  <c r="AK184" i="1"/>
  <c r="AK253" i="1"/>
  <c r="AK197" i="1"/>
  <c r="AK319" i="1"/>
  <c r="AK198" i="1"/>
  <c r="AK286" i="1"/>
  <c r="AK290" i="1"/>
  <c r="AK26" i="1"/>
  <c r="AK216" i="1"/>
  <c r="AK86" i="1"/>
  <c r="AK131" i="1"/>
  <c r="AK301" i="1"/>
  <c r="AK175" i="1"/>
  <c r="AK252" i="1"/>
  <c r="AK181" i="1"/>
  <c r="AK96" i="1"/>
  <c r="AK13" i="1"/>
  <c r="AK151" i="1"/>
  <c r="AK313" i="1"/>
  <c r="AK94" i="1"/>
  <c r="AK233" i="1"/>
  <c r="AK210" i="1"/>
  <c r="AK74" i="1"/>
  <c r="AK152" i="1"/>
  <c r="AK214" i="1"/>
  <c r="AK70" i="1"/>
  <c r="AK9" i="1"/>
  <c r="AK27" i="1"/>
  <c r="AK149" i="1"/>
  <c r="AK22" i="1"/>
  <c r="AK188" i="1"/>
  <c r="AK85" i="1"/>
  <c r="AK180" i="1"/>
  <c r="AK88" i="1"/>
  <c r="AK39" i="1"/>
  <c r="AK276" i="1"/>
  <c r="AK155" i="1"/>
  <c r="AK263" i="1"/>
  <c r="AK117" i="1"/>
  <c r="AK293" i="1"/>
  <c r="AK129" i="1"/>
  <c r="AK243" i="1"/>
  <c r="AK325" i="1"/>
  <c r="AK248" i="1"/>
  <c r="AK118" i="1"/>
  <c r="AK163" i="1"/>
  <c r="AK16" i="1"/>
  <c r="AK68" i="1"/>
  <c r="AK275" i="1"/>
  <c r="AK165" i="1"/>
  <c r="AK35" i="1"/>
  <c r="AK249" i="1"/>
  <c r="AK147" i="1"/>
  <c r="AK135" i="1"/>
  <c r="AK291" i="1"/>
  <c r="AK15" i="1"/>
  <c r="AK256" i="1"/>
  <c r="AK113" i="1"/>
  <c r="AK206" i="1"/>
  <c r="AK324" i="1"/>
  <c r="AK230" i="1"/>
  <c r="AK73" i="1"/>
  <c r="AK242" i="1"/>
  <c r="AK45" i="1"/>
  <c r="AK158" i="1"/>
  <c r="AK14" i="1"/>
  <c r="AK18" i="1"/>
  <c r="AK36" i="1"/>
  <c r="AK12" i="1"/>
  <c r="AK82" i="1"/>
  <c r="AK260" i="1"/>
  <c r="AK81" i="1"/>
  <c r="AK202" i="1"/>
  <c r="AK217" i="1"/>
  <c r="AK278" i="1"/>
  <c r="AK84" i="1"/>
  <c r="AK228" i="1"/>
  <c r="AK103" i="1"/>
  <c r="AK178" i="1"/>
  <c r="AK271" i="1"/>
  <c r="A1" i="3"/>
  <c r="AK1" i="1"/>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6" i="5"/>
  <c r="AG1" i="1"/>
  <c r="AH1" i="1" s="1"/>
  <c r="AI1" i="1" s="1"/>
  <c r="AJ1" i="1" s="1"/>
  <c r="AG323" i="2"/>
  <c r="J323" i="2" s="1"/>
  <c r="AC323" i="2"/>
  <c r="I323" i="2" s="1"/>
  <c r="R323" i="2"/>
  <c r="O323" i="2"/>
  <c r="AG322" i="2"/>
  <c r="AC322" i="2"/>
  <c r="I322" i="2" s="1"/>
  <c r="R322" i="2"/>
  <c r="O322" i="2"/>
  <c r="AG321" i="2"/>
  <c r="AC321" i="2"/>
  <c r="R321" i="2"/>
  <c r="O321" i="2"/>
  <c r="AG320" i="2"/>
  <c r="AC320" i="2"/>
  <c r="R320" i="2"/>
  <c r="O320" i="2"/>
  <c r="AG319" i="2"/>
  <c r="AC319" i="2"/>
  <c r="I319" i="2" s="1"/>
  <c r="R319" i="2"/>
  <c r="O319" i="2"/>
  <c r="J319" i="2"/>
  <c r="AG318" i="2"/>
  <c r="AC318" i="2"/>
  <c r="R318" i="2"/>
  <c r="O318" i="2"/>
  <c r="AG317" i="2"/>
  <c r="AC317" i="2"/>
  <c r="I317" i="2" s="1"/>
  <c r="R317" i="2"/>
  <c r="O317" i="2"/>
  <c r="J317" i="2"/>
  <c r="AG316" i="2"/>
  <c r="AC316" i="2"/>
  <c r="R316" i="2"/>
  <c r="O316" i="2"/>
  <c r="AG315" i="2"/>
  <c r="AC315" i="2"/>
  <c r="I315" i="2" s="1"/>
  <c r="R315" i="2"/>
  <c r="O315" i="2"/>
  <c r="AG314" i="2"/>
  <c r="AC314" i="2"/>
  <c r="R314" i="2"/>
  <c r="O314" i="2"/>
  <c r="AG313" i="2"/>
  <c r="AC313" i="2"/>
  <c r="R313" i="2"/>
  <c r="O313" i="2"/>
  <c r="AG312" i="2"/>
  <c r="AC312" i="2"/>
  <c r="R312" i="2"/>
  <c r="O312" i="2"/>
  <c r="AG311" i="2"/>
  <c r="AC311" i="2"/>
  <c r="I311" i="2" s="1"/>
  <c r="R311" i="2"/>
  <c r="O311" i="2"/>
  <c r="J311" i="2"/>
  <c r="AG310" i="2"/>
  <c r="AC310" i="2"/>
  <c r="R310" i="2"/>
  <c r="O310" i="2"/>
  <c r="AG309" i="2"/>
  <c r="AC309" i="2"/>
  <c r="I309" i="2" s="1"/>
  <c r="R309" i="2"/>
  <c r="O309" i="2"/>
  <c r="J309" i="2"/>
  <c r="AG308" i="2"/>
  <c r="AC308" i="2"/>
  <c r="R308" i="2"/>
  <c r="O308" i="2"/>
  <c r="AG307" i="2"/>
  <c r="AC307" i="2"/>
  <c r="I307" i="2" s="1"/>
  <c r="R307" i="2"/>
  <c r="O307" i="2"/>
  <c r="AG306" i="2"/>
  <c r="AC306" i="2"/>
  <c r="R306" i="2"/>
  <c r="O306" i="2"/>
  <c r="AG305" i="2"/>
  <c r="AC305" i="2"/>
  <c r="R305" i="2"/>
  <c r="O305" i="2"/>
  <c r="AG304" i="2"/>
  <c r="AC304" i="2"/>
  <c r="R304" i="2"/>
  <c r="O304" i="2"/>
  <c r="AG303" i="2"/>
  <c r="AC303" i="2"/>
  <c r="I303" i="2" s="1"/>
  <c r="R303" i="2"/>
  <c r="O303" i="2"/>
  <c r="J303" i="2"/>
  <c r="AG302" i="2"/>
  <c r="AC302" i="2"/>
  <c r="R302" i="2"/>
  <c r="O302" i="2"/>
  <c r="AG301" i="2"/>
  <c r="AC301" i="2"/>
  <c r="I301" i="2" s="1"/>
  <c r="R301" i="2"/>
  <c r="O301" i="2"/>
  <c r="J301" i="2"/>
  <c r="AG300" i="2"/>
  <c r="AC300" i="2"/>
  <c r="R300" i="2"/>
  <c r="O300" i="2"/>
  <c r="AG299" i="2"/>
  <c r="AC299" i="2"/>
  <c r="I299" i="2" s="1"/>
  <c r="R299" i="2"/>
  <c r="O299" i="2"/>
  <c r="AG298" i="2"/>
  <c r="AC298" i="2"/>
  <c r="R298" i="2"/>
  <c r="O298" i="2"/>
  <c r="AG297" i="2"/>
  <c r="AC297" i="2"/>
  <c r="R297" i="2"/>
  <c r="O297" i="2"/>
  <c r="AG296" i="2"/>
  <c r="AC296" i="2"/>
  <c r="R296" i="2"/>
  <c r="O296" i="2"/>
  <c r="AG295" i="2"/>
  <c r="AC295" i="2"/>
  <c r="I295" i="2" s="1"/>
  <c r="R295" i="2"/>
  <c r="O295" i="2"/>
  <c r="AG294" i="2"/>
  <c r="AC294" i="2"/>
  <c r="R294" i="2"/>
  <c r="O294" i="2"/>
  <c r="AG293" i="2"/>
  <c r="AC293" i="2"/>
  <c r="I293" i="2" s="1"/>
  <c r="R293" i="2"/>
  <c r="O293" i="2"/>
  <c r="J293" i="2"/>
  <c r="AG292" i="2"/>
  <c r="AC292" i="2"/>
  <c r="R292" i="2"/>
  <c r="O292" i="2"/>
  <c r="AG291" i="2"/>
  <c r="AC291" i="2"/>
  <c r="I291" i="2" s="1"/>
  <c r="R291" i="2"/>
  <c r="O291" i="2"/>
  <c r="AG290" i="2"/>
  <c r="AC290" i="2"/>
  <c r="R290" i="2"/>
  <c r="O290" i="2"/>
  <c r="AG289" i="2"/>
  <c r="AC289" i="2"/>
  <c r="R289" i="2"/>
  <c r="O289" i="2"/>
  <c r="AG288" i="2"/>
  <c r="AC288" i="2"/>
  <c r="R288" i="2"/>
  <c r="O288" i="2"/>
  <c r="AG287" i="2"/>
  <c r="AC287" i="2"/>
  <c r="I287" i="2" s="1"/>
  <c r="R287" i="2"/>
  <c r="O287" i="2"/>
  <c r="AG286" i="2"/>
  <c r="J286" i="2" s="1"/>
  <c r="AC286" i="2"/>
  <c r="I286" i="2" s="1"/>
  <c r="R286" i="2"/>
  <c r="O286" i="2"/>
  <c r="AG285" i="2"/>
  <c r="AC285" i="2"/>
  <c r="I285" i="2" s="1"/>
  <c r="R285" i="2"/>
  <c r="O285" i="2"/>
  <c r="J285" i="2"/>
  <c r="AG284" i="2"/>
  <c r="AC284" i="2"/>
  <c r="I284" i="2" s="1"/>
  <c r="R284" i="2"/>
  <c r="O284" i="2"/>
  <c r="AG283" i="2"/>
  <c r="AC283" i="2"/>
  <c r="I283" i="2" s="1"/>
  <c r="R283" i="2"/>
  <c r="O283" i="2"/>
  <c r="AG282" i="2"/>
  <c r="AC282" i="2"/>
  <c r="R282" i="2"/>
  <c r="O282" i="2"/>
  <c r="AG281" i="2"/>
  <c r="AC281" i="2"/>
  <c r="R281" i="2"/>
  <c r="O281" i="2"/>
  <c r="AG280" i="2"/>
  <c r="AC280" i="2"/>
  <c r="R280" i="2"/>
  <c r="O280" i="2"/>
  <c r="AG279" i="2"/>
  <c r="AC279" i="2"/>
  <c r="I279" i="2" s="1"/>
  <c r="R279" i="2"/>
  <c r="O279" i="2"/>
  <c r="AG278" i="2"/>
  <c r="J278" i="2" s="1"/>
  <c r="AC278" i="2"/>
  <c r="I278" i="2" s="1"/>
  <c r="R278" i="2"/>
  <c r="O278" i="2"/>
  <c r="AG277" i="2"/>
  <c r="AC277" i="2"/>
  <c r="I277" i="2" s="1"/>
  <c r="R277" i="2"/>
  <c r="O277" i="2"/>
  <c r="J277" i="2"/>
  <c r="AG276" i="2"/>
  <c r="AC276" i="2"/>
  <c r="I276" i="2" s="1"/>
  <c r="R276" i="2"/>
  <c r="O276" i="2"/>
  <c r="AG275" i="2"/>
  <c r="AC275" i="2"/>
  <c r="I275" i="2" s="1"/>
  <c r="R275" i="2"/>
  <c r="O275" i="2"/>
  <c r="AG274" i="2"/>
  <c r="AC274" i="2"/>
  <c r="I274" i="2" s="1"/>
  <c r="R274" i="2"/>
  <c r="O274" i="2"/>
  <c r="AG273" i="2"/>
  <c r="AC273" i="2"/>
  <c r="R273" i="2"/>
  <c r="O273" i="2"/>
  <c r="AG272" i="2"/>
  <c r="J272" i="2" s="1"/>
  <c r="AC272" i="2"/>
  <c r="I272" i="2" s="1"/>
  <c r="R272" i="2"/>
  <c r="O272" i="2"/>
  <c r="AG271" i="2"/>
  <c r="AC271" i="2"/>
  <c r="I271" i="2" s="1"/>
  <c r="R271" i="2"/>
  <c r="O271" i="2"/>
  <c r="J271" i="2"/>
  <c r="AG270" i="2"/>
  <c r="J270" i="2" s="1"/>
  <c r="AC270" i="2"/>
  <c r="I270" i="2" s="1"/>
  <c r="R270" i="2"/>
  <c r="O270" i="2"/>
  <c r="AG269" i="2"/>
  <c r="AC269" i="2"/>
  <c r="I269" i="2" s="1"/>
  <c r="R269" i="2"/>
  <c r="O269" i="2"/>
  <c r="J269" i="2"/>
  <c r="AG268" i="2"/>
  <c r="AC268" i="2"/>
  <c r="I268" i="2" s="1"/>
  <c r="R268" i="2"/>
  <c r="O268" i="2"/>
  <c r="AG267" i="2"/>
  <c r="AC267" i="2"/>
  <c r="I267" i="2" s="1"/>
  <c r="R267" i="2"/>
  <c r="O267" i="2"/>
  <c r="AG266" i="2"/>
  <c r="AC266" i="2"/>
  <c r="I266" i="2" s="1"/>
  <c r="R266" i="2"/>
  <c r="O266" i="2"/>
  <c r="AG265" i="2"/>
  <c r="AC265" i="2"/>
  <c r="R265" i="2"/>
  <c r="O265" i="2"/>
  <c r="AG264" i="2"/>
  <c r="J264" i="2" s="1"/>
  <c r="AC264" i="2"/>
  <c r="I264" i="2" s="1"/>
  <c r="R264" i="2"/>
  <c r="O264" i="2"/>
  <c r="AG263" i="2"/>
  <c r="AC263" i="2"/>
  <c r="I263" i="2" s="1"/>
  <c r="R263" i="2"/>
  <c r="O263" i="2"/>
  <c r="J263" i="2"/>
  <c r="AG262" i="2"/>
  <c r="J262" i="2" s="1"/>
  <c r="AC262" i="2"/>
  <c r="I262" i="2" s="1"/>
  <c r="R262" i="2"/>
  <c r="O262" i="2"/>
  <c r="AG261" i="2"/>
  <c r="AC261" i="2"/>
  <c r="I261" i="2" s="1"/>
  <c r="R261" i="2"/>
  <c r="O261" i="2"/>
  <c r="J261" i="2"/>
  <c r="AG260" i="2"/>
  <c r="AC260" i="2"/>
  <c r="I260" i="2" s="1"/>
  <c r="R260" i="2"/>
  <c r="O260" i="2"/>
  <c r="AG259" i="2"/>
  <c r="AC259" i="2"/>
  <c r="J259" i="2" s="1"/>
  <c r="R259" i="2"/>
  <c r="O259" i="2"/>
  <c r="AG258" i="2"/>
  <c r="AC258" i="2"/>
  <c r="I258" i="2" s="1"/>
  <c r="R258" i="2"/>
  <c r="O258" i="2"/>
  <c r="AG257" i="2"/>
  <c r="AC257" i="2"/>
  <c r="I257" i="2" s="1"/>
  <c r="R257" i="2"/>
  <c r="O257" i="2"/>
  <c r="J257" i="2"/>
  <c r="AG256" i="2"/>
  <c r="J256" i="2" s="1"/>
  <c r="AC256" i="2"/>
  <c r="I256" i="2" s="1"/>
  <c r="R256" i="2"/>
  <c r="O256" i="2"/>
  <c r="AG255" i="2"/>
  <c r="AC255" i="2"/>
  <c r="R255" i="2"/>
  <c r="O255" i="2"/>
  <c r="AG254" i="2"/>
  <c r="J254" i="2" s="1"/>
  <c r="AC254" i="2"/>
  <c r="I254" i="2" s="1"/>
  <c r="R254" i="2"/>
  <c r="O254" i="2"/>
  <c r="AG253" i="2"/>
  <c r="AC253" i="2"/>
  <c r="I253" i="2" s="1"/>
  <c r="R253" i="2"/>
  <c r="O253" i="2"/>
  <c r="AG252" i="2"/>
  <c r="AC252" i="2"/>
  <c r="I252" i="2" s="1"/>
  <c r="R252" i="2"/>
  <c r="O252" i="2"/>
  <c r="AG251" i="2"/>
  <c r="AC251" i="2"/>
  <c r="R251" i="2"/>
  <c r="O251" i="2"/>
  <c r="J251" i="2"/>
  <c r="I251" i="2"/>
  <c r="AG250" i="2"/>
  <c r="J250" i="2" s="1"/>
  <c r="AC250" i="2"/>
  <c r="I250" i="2" s="1"/>
  <c r="R250" i="2"/>
  <c r="O250" i="2"/>
  <c r="AG249" i="2"/>
  <c r="AC249" i="2"/>
  <c r="R249" i="2"/>
  <c r="O249" i="2"/>
  <c r="J249" i="2"/>
  <c r="I249" i="2"/>
  <c r="AG248" i="2"/>
  <c r="AC248" i="2"/>
  <c r="I248" i="2" s="1"/>
  <c r="R248" i="2"/>
  <c r="O248" i="2"/>
  <c r="AG247" i="2"/>
  <c r="AC247" i="2"/>
  <c r="J247" i="2" s="1"/>
  <c r="R247" i="2"/>
  <c r="O247" i="2"/>
  <c r="AG246" i="2"/>
  <c r="AC246" i="2"/>
  <c r="I246" i="2" s="1"/>
  <c r="R246" i="2"/>
  <c r="O246" i="2"/>
  <c r="AG245" i="2"/>
  <c r="AC245" i="2"/>
  <c r="I245" i="2" s="1"/>
  <c r="R245" i="2"/>
  <c r="O245" i="2"/>
  <c r="J245" i="2"/>
  <c r="AG244" i="2"/>
  <c r="J244" i="2" s="1"/>
  <c r="AC244" i="2"/>
  <c r="I244" i="2" s="1"/>
  <c r="R244" i="2"/>
  <c r="O244" i="2"/>
  <c r="AG243" i="2"/>
  <c r="AC243" i="2"/>
  <c r="R243" i="2"/>
  <c r="O243" i="2"/>
  <c r="AG242" i="2"/>
  <c r="AC242" i="2"/>
  <c r="R242" i="2"/>
  <c r="O242" i="2"/>
  <c r="AG241" i="2"/>
  <c r="AC241" i="2"/>
  <c r="I241" i="2" s="1"/>
  <c r="R241" i="2"/>
  <c r="O241" i="2"/>
  <c r="J241" i="2"/>
  <c r="AG240" i="2"/>
  <c r="AC240" i="2"/>
  <c r="R240" i="2"/>
  <c r="O240" i="2"/>
  <c r="AG239" i="2"/>
  <c r="AC239" i="2"/>
  <c r="R239" i="2"/>
  <c r="O239" i="2"/>
  <c r="J239" i="2"/>
  <c r="I239" i="2"/>
  <c r="AG238" i="2"/>
  <c r="AC238" i="2"/>
  <c r="R238" i="2"/>
  <c r="O238" i="2"/>
  <c r="AG237" i="2"/>
  <c r="AC237" i="2"/>
  <c r="R237" i="2"/>
  <c r="O237" i="2"/>
  <c r="J237" i="2"/>
  <c r="I237" i="2"/>
  <c r="AG236" i="2"/>
  <c r="AC236" i="2"/>
  <c r="R236" i="2"/>
  <c r="O236" i="2"/>
  <c r="AG235" i="2"/>
  <c r="AC235" i="2"/>
  <c r="J235" i="2" s="1"/>
  <c r="R235" i="2"/>
  <c r="O235" i="2"/>
  <c r="AG234" i="2"/>
  <c r="AC234" i="2"/>
  <c r="I234" i="2" s="1"/>
  <c r="R234" i="2"/>
  <c r="O234" i="2"/>
  <c r="AG233" i="2"/>
  <c r="AC233" i="2"/>
  <c r="I233" i="2" s="1"/>
  <c r="R233" i="2"/>
  <c r="O233" i="2"/>
  <c r="J233" i="2"/>
  <c r="AG232" i="2"/>
  <c r="AC232" i="2"/>
  <c r="R232" i="2"/>
  <c r="O232" i="2"/>
  <c r="AG231" i="2"/>
  <c r="AC231" i="2"/>
  <c r="R231" i="2"/>
  <c r="O231" i="2"/>
  <c r="AG230" i="2"/>
  <c r="AC230" i="2"/>
  <c r="R230" i="2"/>
  <c r="O230" i="2"/>
  <c r="AG229" i="2"/>
  <c r="AC229" i="2"/>
  <c r="I229" i="2" s="1"/>
  <c r="R229" i="2"/>
  <c r="O229" i="2"/>
  <c r="AG228" i="2"/>
  <c r="AC228" i="2"/>
  <c r="I228" i="2" s="1"/>
  <c r="R228" i="2"/>
  <c r="O228" i="2"/>
  <c r="AG227" i="2"/>
  <c r="AC227" i="2"/>
  <c r="R227" i="2"/>
  <c r="O227" i="2"/>
  <c r="J227" i="2"/>
  <c r="I227" i="2"/>
  <c r="AG226" i="2"/>
  <c r="J226" i="2" s="1"/>
  <c r="AC226" i="2"/>
  <c r="I226" i="2" s="1"/>
  <c r="R226" i="2"/>
  <c r="O226" i="2"/>
  <c r="AG225" i="2"/>
  <c r="AC225" i="2"/>
  <c r="R225" i="2"/>
  <c r="O225" i="2"/>
  <c r="J225" i="2"/>
  <c r="I225" i="2"/>
  <c r="AG224" i="2"/>
  <c r="AC224" i="2"/>
  <c r="I224" i="2" s="1"/>
  <c r="R224" i="2"/>
  <c r="O224" i="2"/>
  <c r="AG223" i="2"/>
  <c r="AC223" i="2"/>
  <c r="J223" i="2" s="1"/>
  <c r="R223" i="2"/>
  <c r="O223" i="2"/>
  <c r="AG222" i="2"/>
  <c r="AC222" i="2"/>
  <c r="I222" i="2" s="1"/>
  <c r="R222" i="2"/>
  <c r="O222" i="2"/>
  <c r="AG221" i="2"/>
  <c r="AC221" i="2"/>
  <c r="I221" i="2" s="1"/>
  <c r="R221" i="2"/>
  <c r="O221" i="2"/>
  <c r="J221" i="2"/>
  <c r="AG220" i="2"/>
  <c r="J220" i="2" s="1"/>
  <c r="AC220" i="2"/>
  <c r="I220" i="2" s="1"/>
  <c r="R220" i="2"/>
  <c r="O220" i="2"/>
  <c r="AG219" i="2"/>
  <c r="AC219" i="2"/>
  <c r="R219" i="2"/>
  <c r="O219" i="2"/>
  <c r="AG218" i="2"/>
  <c r="J218" i="2" s="1"/>
  <c r="AC218" i="2"/>
  <c r="I218" i="2" s="1"/>
  <c r="R218" i="2"/>
  <c r="O218" i="2"/>
  <c r="AG217" i="2"/>
  <c r="AC217" i="2"/>
  <c r="I217" i="2" s="1"/>
  <c r="R217" i="2"/>
  <c r="O217" i="2"/>
  <c r="J217" i="2"/>
  <c r="AG216" i="2"/>
  <c r="AC216" i="2"/>
  <c r="I216" i="2" s="1"/>
  <c r="R216" i="2"/>
  <c r="O216" i="2"/>
  <c r="AG215" i="2"/>
  <c r="AC215" i="2"/>
  <c r="R215" i="2"/>
  <c r="O215" i="2"/>
  <c r="J215" i="2"/>
  <c r="I215" i="2"/>
  <c r="AG214" i="2"/>
  <c r="J214" i="2" s="1"/>
  <c r="AC214" i="2"/>
  <c r="I214" i="2" s="1"/>
  <c r="R214" i="2"/>
  <c r="O214" i="2"/>
  <c r="AG213" i="2"/>
  <c r="AC213" i="2"/>
  <c r="J213" i="2" s="1"/>
  <c r="R213" i="2"/>
  <c r="O213" i="2"/>
  <c r="I213" i="2"/>
  <c r="AG212" i="2"/>
  <c r="AC212" i="2"/>
  <c r="I212" i="2" s="1"/>
  <c r="R212" i="2"/>
  <c r="O212" i="2"/>
  <c r="AG211" i="2"/>
  <c r="AC211" i="2"/>
  <c r="J211" i="2" s="1"/>
  <c r="R211" i="2"/>
  <c r="O211" i="2"/>
  <c r="AG210" i="2"/>
  <c r="AC210" i="2"/>
  <c r="I210" i="2" s="1"/>
  <c r="R210" i="2"/>
  <c r="O210" i="2"/>
  <c r="AG209" i="2"/>
  <c r="AC209" i="2"/>
  <c r="I209" i="2" s="1"/>
  <c r="R209" i="2"/>
  <c r="O209" i="2"/>
  <c r="J209" i="2"/>
  <c r="AG208" i="2"/>
  <c r="J208" i="2" s="1"/>
  <c r="AC208" i="2"/>
  <c r="I208" i="2" s="1"/>
  <c r="R208" i="2"/>
  <c r="O208" i="2"/>
  <c r="AG207" i="2"/>
  <c r="AC207" i="2"/>
  <c r="R207" i="2"/>
  <c r="O207" i="2"/>
  <c r="AG206" i="2"/>
  <c r="J206" i="2" s="1"/>
  <c r="AC206" i="2"/>
  <c r="I206" i="2" s="1"/>
  <c r="R206" i="2"/>
  <c r="O206" i="2"/>
  <c r="AG205" i="2"/>
  <c r="AC205" i="2"/>
  <c r="I205" i="2" s="1"/>
  <c r="R205" i="2"/>
  <c r="O205" i="2"/>
  <c r="AG204" i="2"/>
  <c r="AC204" i="2"/>
  <c r="I204" i="2" s="1"/>
  <c r="R204" i="2"/>
  <c r="O204" i="2"/>
  <c r="AG203" i="2"/>
  <c r="AC203" i="2"/>
  <c r="R203" i="2"/>
  <c r="O203" i="2"/>
  <c r="J203" i="2"/>
  <c r="I203" i="2"/>
  <c r="AG202" i="2"/>
  <c r="J202" i="2" s="1"/>
  <c r="AC202" i="2"/>
  <c r="I202" i="2" s="1"/>
  <c r="R202" i="2"/>
  <c r="O202" i="2"/>
  <c r="AG201" i="2"/>
  <c r="AC201" i="2"/>
  <c r="J201" i="2" s="1"/>
  <c r="R201" i="2"/>
  <c r="O201" i="2"/>
  <c r="I201" i="2"/>
  <c r="AG200" i="2"/>
  <c r="AC200" i="2"/>
  <c r="I200" i="2" s="1"/>
  <c r="R200" i="2"/>
  <c r="O200" i="2"/>
  <c r="AG199" i="2"/>
  <c r="AC199" i="2"/>
  <c r="R199" i="2"/>
  <c r="O199" i="2"/>
  <c r="AG198" i="2"/>
  <c r="AC198" i="2"/>
  <c r="R198" i="2"/>
  <c r="O198" i="2"/>
  <c r="AG197" i="2"/>
  <c r="AC197" i="2"/>
  <c r="R197" i="2"/>
  <c r="O197" i="2"/>
  <c r="J197" i="2"/>
  <c r="I197" i="2"/>
  <c r="AG196" i="2"/>
  <c r="AC196" i="2"/>
  <c r="R196" i="2"/>
  <c r="O196" i="2"/>
  <c r="AG195" i="2"/>
  <c r="AC195" i="2"/>
  <c r="J195" i="2" s="1"/>
  <c r="R195" i="2"/>
  <c r="O195" i="2"/>
  <c r="AG194" i="2"/>
  <c r="AC194" i="2"/>
  <c r="R194" i="2"/>
  <c r="O194" i="2"/>
  <c r="AG193" i="2"/>
  <c r="AC193" i="2"/>
  <c r="I193" i="2" s="1"/>
  <c r="R193" i="2"/>
  <c r="O193" i="2"/>
  <c r="J193" i="2"/>
  <c r="AG192" i="2"/>
  <c r="AC192" i="2"/>
  <c r="I192" i="2" s="1"/>
  <c r="R192" i="2"/>
  <c r="O192" i="2"/>
  <c r="AG191" i="2"/>
  <c r="AC191" i="2"/>
  <c r="R191" i="2"/>
  <c r="O191" i="2"/>
  <c r="J191" i="2"/>
  <c r="I191" i="2"/>
  <c r="AG190" i="2"/>
  <c r="J190" i="2" s="1"/>
  <c r="AC190" i="2"/>
  <c r="I190" i="2" s="1"/>
  <c r="R190" i="2"/>
  <c r="O190" i="2"/>
  <c r="AG189" i="2"/>
  <c r="AC189" i="2"/>
  <c r="J189" i="2" s="1"/>
  <c r="R189" i="2"/>
  <c r="O189" i="2"/>
  <c r="I189" i="2"/>
  <c r="AG188" i="2"/>
  <c r="AC188" i="2"/>
  <c r="I188" i="2" s="1"/>
  <c r="R188" i="2"/>
  <c r="O188" i="2"/>
  <c r="AG187" i="2"/>
  <c r="AC187" i="2"/>
  <c r="R187" i="2"/>
  <c r="O187" i="2"/>
  <c r="AG186" i="2"/>
  <c r="AC186" i="2"/>
  <c r="I186" i="2" s="1"/>
  <c r="R186" i="2"/>
  <c r="O186" i="2"/>
  <c r="AG185" i="2"/>
  <c r="AC185" i="2"/>
  <c r="R185" i="2"/>
  <c r="O185" i="2"/>
  <c r="J185" i="2"/>
  <c r="I185" i="2"/>
  <c r="AG184" i="2"/>
  <c r="J184" i="2" s="1"/>
  <c r="AC184" i="2"/>
  <c r="I184" i="2" s="1"/>
  <c r="R184" i="2"/>
  <c r="O184" i="2"/>
  <c r="AG183" i="2"/>
  <c r="AC183" i="2"/>
  <c r="J183" i="2" s="1"/>
  <c r="R183" i="2"/>
  <c r="O183" i="2"/>
  <c r="I183" i="2"/>
  <c r="AG182" i="2"/>
  <c r="J182" i="2" s="1"/>
  <c r="AC182" i="2"/>
  <c r="I182" i="2" s="1"/>
  <c r="R182" i="2"/>
  <c r="O182" i="2"/>
  <c r="AG181" i="2"/>
  <c r="AC181" i="2"/>
  <c r="I181" i="2" s="1"/>
  <c r="R181" i="2"/>
  <c r="O181" i="2"/>
  <c r="AG180" i="2"/>
  <c r="AC180" i="2"/>
  <c r="I180" i="2" s="1"/>
  <c r="R180" i="2"/>
  <c r="O180" i="2"/>
  <c r="AG179" i="2"/>
  <c r="AC179" i="2"/>
  <c r="R179" i="2"/>
  <c r="O179" i="2"/>
  <c r="J179" i="2"/>
  <c r="I179" i="2"/>
  <c r="AG178" i="2"/>
  <c r="J178" i="2" s="1"/>
  <c r="AC178" i="2"/>
  <c r="I178" i="2" s="1"/>
  <c r="R178" i="2"/>
  <c r="O178" i="2"/>
  <c r="AG177" i="2"/>
  <c r="AC177" i="2"/>
  <c r="J177" i="2" s="1"/>
  <c r="R177" i="2"/>
  <c r="O177" i="2"/>
  <c r="I177" i="2"/>
  <c r="AG176" i="2"/>
  <c r="AC176" i="2"/>
  <c r="I176" i="2" s="1"/>
  <c r="R176" i="2"/>
  <c r="O176" i="2"/>
  <c r="AG175" i="2"/>
  <c r="AC175" i="2"/>
  <c r="R175" i="2"/>
  <c r="O175" i="2"/>
  <c r="AG174" i="2"/>
  <c r="AC174" i="2"/>
  <c r="R174" i="2"/>
  <c r="O174" i="2"/>
  <c r="AG173" i="2"/>
  <c r="AC173" i="2"/>
  <c r="R173" i="2"/>
  <c r="O173" i="2"/>
  <c r="J173" i="2"/>
  <c r="I173" i="2"/>
  <c r="AG172" i="2"/>
  <c r="AC172" i="2"/>
  <c r="R172" i="2"/>
  <c r="O172" i="2"/>
  <c r="AG171" i="2"/>
  <c r="AC171" i="2"/>
  <c r="J171" i="2" s="1"/>
  <c r="R171" i="2"/>
  <c r="O171" i="2"/>
  <c r="AG170" i="2"/>
  <c r="AC170" i="2"/>
  <c r="R170" i="2"/>
  <c r="O170" i="2"/>
  <c r="AG169" i="2"/>
  <c r="AC169" i="2"/>
  <c r="I169" i="2" s="1"/>
  <c r="R169" i="2"/>
  <c r="O169" i="2"/>
  <c r="J169" i="2"/>
  <c r="AG168" i="2"/>
  <c r="AC168" i="2"/>
  <c r="R168" i="2"/>
  <c r="O168" i="2"/>
  <c r="AG167" i="2"/>
  <c r="AC167" i="2"/>
  <c r="R167" i="2"/>
  <c r="O167" i="2"/>
  <c r="J167" i="2"/>
  <c r="I167" i="2"/>
  <c r="AG166" i="2"/>
  <c r="AC166" i="2"/>
  <c r="R166" i="2"/>
  <c r="O166" i="2"/>
  <c r="AG165" i="2"/>
  <c r="AC165" i="2"/>
  <c r="J165" i="2" s="1"/>
  <c r="R165" i="2"/>
  <c r="O165" i="2"/>
  <c r="I165" i="2"/>
  <c r="AG164" i="2"/>
  <c r="AC164" i="2"/>
  <c r="R164" i="2"/>
  <c r="O164" i="2"/>
  <c r="AG163" i="2"/>
  <c r="AC163" i="2"/>
  <c r="R163" i="2"/>
  <c r="O163" i="2"/>
  <c r="AG162" i="2"/>
  <c r="AC162" i="2"/>
  <c r="R162" i="2"/>
  <c r="O162" i="2"/>
  <c r="AG161" i="2"/>
  <c r="AC161" i="2"/>
  <c r="R161" i="2"/>
  <c r="O161" i="2"/>
  <c r="J161" i="2"/>
  <c r="I161" i="2"/>
  <c r="AG160" i="2"/>
  <c r="AC160" i="2"/>
  <c r="R160" i="2"/>
  <c r="O160" i="2"/>
  <c r="AG159" i="2"/>
  <c r="AC159" i="2"/>
  <c r="J159" i="2" s="1"/>
  <c r="R159" i="2"/>
  <c r="O159" i="2"/>
  <c r="I159" i="2"/>
  <c r="AG158" i="2"/>
  <c r="AC158" i="2"/>
  <c r="R158" i="2"/>
  <c r="O158" i="2"/>
  <c r="AG157" i="2"/>
  <c r="AC157" i="2"/>
  <c r="I157" i="2" s="1"/>
  <c r="R157" i="2"/>
  <c r="O157" i="2"/>
  <c r="J157" i="2"/>
  <c r="AG156" i="2"/>
  <c r="AC156" i="2"/>
  <c r="R156" i="2"/>
  <c r="O156" i="2"/>
  <c r="AG155" i="2"/>
  <c r="AC155" i="2"/>
  <c r="R155" i="2"/>
  <c r="O155" i="2"/>
  <c r="J155" i="2"/>
  <c r="I155" i="2"/>
  <c r="AG154" i="2"/>
  <c r="J154" i="2" s="1"/>
  <c r="AC154" i="2"/>
  <c r="I154" i="2" s="1"/>
  <c r="R154" i="2"/>
  <c r="O154" i="2"/>
  <c r="AG153" i="2"/>
  <c r="AC153" i="2"/>
  <c r="J153" i="2" s="1"/>
  <c r="R153" i="2"/>
  <c r="O153" i="2"/>
  <c r="I153" i="2"/>
  <c r="AG152" i="2"/>
  <c r="AC152" i="2"/>
  <c r="J152" i="2" s="1"/>
  <c r="R152" i="2"/>
  <c r="O152" i="2"/>
  <c r="I152" i="2"/>
  <c r="AG151" i="2"/>
  <c r="J151" i="2" s="1"/>
  <c r="AC151" i="2"/>
  <c r="R151" i="2"/>
  <c r="O151" i="2"/>
  <c r="I151" i="2"/>
  <c r="AG150" i="2"/>
  <c r="AC150" i="2"/>
  <c r="J150" i="2" s="1"/>
  <c r="R150" i="2"/>
  <c r="O150" i="2"/>
  <c r="AG149" i="2"/>
  <c r="J149" i="2" s="1"/>
  <c r="AC149" i="2"/>
  <c r="R149" i="2"/>
  <c r="O149" i="2"/>
  <c r="I149" i="2"/>
  <c r="AG148" i="2"/>
  <c r="AC148" i="2"/>
  <c r="I148" i="2" s="1"/>
  <c r="R148" i="2"/>
  <c r="O148" i="2"/>
  <c r="AG147" i="2"/>
  <c r="J147" i="2" s="1"/>
  <c r="AC147" i="2"/>
  <c r="R147" i="2"/>
  <c r="O147" i="2"/>
  <c r="I147" i="2"/>
  <c r="AG146" i="2"/>
  <c r="AC146" i="2"/>
  <c r="I146" i="2" s="1"/>
  <c r="R146" i="2"/>
  <c r="O146" i="2"/>
  <c r="AG145" i="2"/>
  <c r="J145" i="2" s="1"/>
  <c r="AC145" i="2"/>
  <c r="R145" i="2"/>
  <c r="O145" i="2"/>
  <c r="AG144" i="2"/>
  <c r="AC144" i="2"/>
  <c r="R144" i="2"/>
  <c r="O144" i="2"/>
  <c r="I144" i="2"/>
  <c r="AG143" i="2"/>
  <c r="J143" i="2" s="1"/>
  <c r="AC143" i="2"/>
  <c r="R143" i="2"/>
  <c r="O143" i="2"/>
  <c r="AG142" i="2"/>
  <c r="AC142" i="2"/>
  <c r="R142" i="2"/>
  <c r="O142" i="2"/>
  <c r="I142" i="2"/>
  <c r="AG141" i="2"/>
  <c r="J141" i="2" s="1"/>
  <c r="AC141" i="2"/>
  <c r="R141" i="2"/>
  <c r="O141" i="2"/>
  <c r="AG140" i="2"/>
  <c r="J140" i="2" s="1"/>
  <c r="AC140" i="2"/>
  <c r="R140" i="2"/>
  <c r="O140" i="2"/>
  <c r="AG139" i="2"/>
  <c r="J139" i="2" s="1"/>
  <c r="AC139" i="2"/>
  <c r="R139" i="2"/>
  <c r="O139" i="2"/>
  <c r="I139" i="2"/>
  <c r="AG138" i="2"/>
  <c r="AC138" i="2"/>
  <c r="I138" i="2" s="1"/>
  <c r="R138" i="2"/>
  <c r="O138" i="2"/>
  <c r="AG137" i="2"/>
  <c r="J137" i="2" s="1"/>
  <c r="AC137" i="2"/>
  <c r="R137" i="2"/>
  <c r="O137" i="2"/>
  <c r="I137" i="2"/>
  <c r="AG136" i="2"/>
  <c r="AC136" i="2"/>
  <c r="I136" i="2" s="1"/>
  <c r="R136" i="2"/>
  <c r="O136" i="2"/>
  <c r="AG135" i="2"/>
  <c r="J135" i="2" s="1"/>
  <c r="AC135" i="2"/>
  <c r="R135" i="2"/>
  <c r="O135" i="2"/>
  <c r="I135" i="2"/>
  <c r="AG134" i="2"/>
  <c r="AC134" i="2"/>
  <c r="I134" i="2" s="1"/>
  <c r="R134" i="2"/>
  <c r="O134" i="2"/>
  <c r="AG133" i="2"/>
  <c r="J133" i="2" s="1"/>
  <c r="AC133" i="2"/>
  <c r="R133" i="2"/>
  <c r="O133" i="2"/>
  <c r="AG132" i="2"/>
  <c r="AC132" i="2"/>
  <c r="R132" i="2"/>
  <c r="O132" i="2"/>
  <c r="I132" i="2"/>
  <c r="AG131" i="2"/>
  <c r="J131" i="2" s="1"/>
  <c r="AC131" i="2"/>
  <c r="R131" i="2"/>
  <c r="O131" i="2"/>
  <c r="AG130" i="2"/>
  <c r="AC130" i="2"/>
  <c r="R130" i="2"/>
  <c r="O130" i="2"/>
  <c r="I130" i="2"/>
  <c r="AG129" i="2"/>
  <c r="J129" i="2" s="1"/>
  <c r="AC129" i="2"/>
  <c r="R129" i="2"/>
  <c r="O129" i="2"/>
  <c r="AG128" i="2"/>
  <c r="J128" i="2" s="1"/>
  <c r="AC128" i="2"/>
  <c r="R128" i="2"/>
  <c r="O128" i="2"/>
  <c r="AG127" i="2"/>
  <c r="J127" i="2" s="1"/>
  <c r="AC127" i="2"/>
  <c r="R127" i="2"/>
  <c r="O127" i="2"/>
  <c r="I127" i="2"/>
  <c r="AG126" i="2"/>
  <c r="AC126" i="2"/>
  <c r="I126" i="2" s="1"/>
  <c r="R126" i="2"/>
  <c r="O126" i="2"/>
  <c r="AG125" i="2"/>
  <c r="J125" i="2" s="1"/>
  <c r="AC125" i="2"/>
  <c r="R125" i="2"/>
  <c r="O125" i="2"/>
  <c r="I125" i="2"/>
  <c r="AG124" i="2"/>
  <c r="AC124" i="2"/>
  <c r="I124" i="2" s="1"/>
  <c r="R124" i="2"/>
  <c r="O124" i="2"/>
  <c r="AG123" i="2"/>
  <c r="J123" i="2" s="1"/>
  <c r="AC123" i="2"/>
  <c r="R123" i="2"/>
  <c r="O123" i="2"/>
  <c r="I123" i="2"/>
  <c r="AG122" i="2"/>
  <c r="AC122" i="2"/>
  <c r="I122" i="2" s="1"/>
  <c r="R122" i="2"/>
  <c r="O122" i="2"/>
  <c r="AG121" i="2"/>
  <c r="J121" i="2" s="1"/>
  <c r="AC121" i="2"/>
  <c r="R121" i="2"/>
  <c r="O121" i="2"/>
  <c r="AG120" i="2"/>
  <c r="AC120" i="2"/>
  <c r="R120" i="2"/>
  <c r="O120" i="2"/>
  <c r="I120" i="2"/>
  <c r="AG119" i="2"/>
  <c r="J119" i="2" s="1"/>
  <c r="AC119" i="2"/>
  <c r="R119" i="2"/>
  <c r="O119" i="2"/>
  <c r="AG118" i="2"/>
  <c r="AC118" i="2"/>
  <c r="R118" i="2"/>
  <c r="O118" i="2"/>
  <c r="I118" i="2"/>
  <c r="AG117" i="2"/>
  <c r="J117" i="2" s="1"/>
  <c r="AC117" i="2"/>
  <c r="R117" i="2"/>
  <c r="O117" i="2"/>
  <c r="AG116" i="2"/>
  <c r="J116" i="2" s="1"/>
  <c r="AC116" i="2"/>
  <c r="R116" i="2"/>
  <c r="O116" i="2"/>
  <c r="AG115" i="2"/>
  <c r="J115" i="2" s="1"/>
  <c r="AC115" i="2"/>
  <c r="R115" i="2"/>
  <c r="O115" i="2"/>
  <c r="I115" i="2"/>
  <c r="AG114" i="2"/>
  <c r="AC114" i="2"/>
  <c r="I114" i="2" s="1"/>
  <c r="R114" i="2"/>
  <c r="O114" i="2"/>
  <c r="AG113" i="2"/>
  <c r="J113" i="2" s="1"/>
  <c r="AC113" i="2"/>
  <c r="R113" i="2"/>
  <c r="O113" i="2"/>
  <c r="I113" i="2"/>
  <c r="AG112" i="2"/>
  <c r="AC112" i="2"/>
  <c r="I112" i="2" s="1"/>
  <c r="R112" i="2"/>
  <c r="O112" i="2"/>
  <c r="AG111" i="2"/>
  <c r="J111" i="2" s="1"/>
  <c r="AC111" i="2"/>
  <c r="R111" i="2"/>
  <c r="O111" i="2"/>
  <c r="I111" i="2"/>
  <c r="AG110" i="2"/>
  <c r="AC110" i="2"/>
  <c r="I110" i="2" s="1"/>
  <c r="R110" i="2"/>
  <c r="O110" i="2"/>
  <c r="AG109" i="2"/>
  <c r="J109" i="2" s="1"/>
  <c r="AC109" i="2"/>
  <c r="R109" i="2"/>
  <c r="O109" i="2"/>
  <c r="AG108" i="2"/>
  <c r="AC108" i="2"/>
  <c r="R108" i="2"/>
  <c r="O108" i="2"/>
  <c r="I108" i="2"/>
  <c r="AG107" i="2"/>
  <c r="J107" i="2" s="1"/>
  <c r="AC107" i="2"/>
  <c r="R107" i="2"/>
  <c r="O107" i="2"/>
  <c r="AG106" i="2"/>
  <c r="AC106" i="2"/>
  <c r="R106" i="2"/>
  <c r="O106" i="2"/>
  <c r="I106" i="2"/>
  <c r="AG105" i="2"/>
  <c r="J105" i="2" s="1"/>
  <c r="AC105" i="2"/>
  <c r="R105" i="2"/>
  <c r="O105" i="2"/>
  <c r="AG104" i="2"/>
  <c r="J104" i="2" s="1"/>
  <c r="AC104" i="2"/>
  <c r="R104" i="2"/>
  <c r="O104" i="2"/>
  <c r="AG103" i="2"/>
  <c r="J103" i="2" s="1"/>
  <c r="AC103" i="2"/>
  <c r="R103" i="2"/>
  <c r="O103" i="2"/>
  <c r="I103" i="2"/>
  <c r="AG102" i="2"/>
  <c r="AC102" i="2"/>
  <c r="I102" i="2" s="1"/>
  <c r="R102" i="2"/>
  <c r="O102" i="2"/>
  <c r="AG101" i="2"/>
  <c r="J101" i="2" s="1"/>
  <c r="AC101" i="2"/>
  <c r="R101" i="2"/>
  <c r="O101" i="2"/>
  <c r="I101" i="2"/>
  <c r="AG100" i="2"/>
  <c r="AC100" i="2"/>
  <c r="I100" i="2" s="1"/>
  <c r="R100" i="2"/>
  <c r="O100" i="2"/>
  <c r="AG99" i="2"/>
  <c r="J99" i="2" s="1"/>
  <c r="AC99" i="2"/>
  <c r="R99" i="2"/>
  <c r="O99" i="2"/>
  <c r="I99" i="2"/>
  <c r="AG98" i="2"/>
  <c r="AC98" i="2"/>
  <c r="I98" i="2" s="1"/>
  <c r="R98" i="2"/>
  <c r="O98" i="2"/>
  <c r="AG97" i="2"/>
  <c r="J97" i="2" s="1"/>
  <c r="AC97" i="2"/>
  <c r="R97" i="2"/>
  <c r="O97" i="2"/>
  <c r="AG96" i="2"/>
  <c r="AC96" i="2"/>
  <c r="R96" i="2"/>
  <c r="O96" i="2"/>
  <c r="I96" i="2"/>
  <c r="AG95" i="2"/>
  <c r="J95" i="2" s="1"/>
  <c r="AC95" i="2"/>
  <c r="R95" i="2"/>
  <c r="O95" i="2"/>
  <c r="AG94" i="2"/>
  <c r="AC94" i="2"/>
  <c r="R94" i="2"/>
  <c r="O94" i="2"/>
  <c r="I94" i="2"/>
  <c r="AG93" i="2"/>
  <c r="J93" i="2" s="1"/>
  <c r="AC93" i="2"/>
  <c r="R93" i="2"/>
  <c r="O93" i="2"/>
  <c r="AG92" i="2"/>
  <c r="J92" i="2" s="1"/>
  <c r="AC92" i="2"/>
  <c r="R92" i="2"/>
  <c r="O92" i="2"/>
  <c r="AG91" i="2"/>
  <c r="J91" i="2" s="1"/>
  <c r="AC91" i="2"/>
  <c r="R91" i="2"/>
  <c r="O91" i="2"/>
  <c r="I91" i="2"/>
  <c r="AG90" i="2"/>
  <c r="AC90" i="2"/>
  <c r="I90" i="2" s="1"/>
  <c r="R90" i="2"/>
  <c r="O90" i="2"/>
  <c r="AG89" i="2"/>
  <c r="J89" i="2" s="1"/>
  <c r="AC89" i="2"/>
  <c r="R89" i="2"/>
  <c r="O89" i="2"/>
  <c r="I89" i="2"/>
  <c r="AG88" i="2"/>
  <c r="AC88" i="2"/>
  <c r="I88" i="2" s="1"/>
  <c r="R88" i="2"/>
  <c r="O88" i="2"/>
  <c r="AG87" i="2"/>
  <c r="J87" i="2" s="1"/>
  <c r="AC87" i="2"/>
  <c r="R87" i="2"/>
  <c r="O87" i="2"/>
  <c r="I87" i="2"/>
  <c r="AG86" i="2"/>
  <c r="AC86" i="2"/>
  <c r="I86" i="2" s="1"/>
  <c r="R86" i="2"/>
  <c r="O86" i="2"/>
  <c r="AG85" i="2"/>
  <c r="J85" i="2" s="1"/>
  <c r="AC85" i="2"/>
  <c r="R85" i="2"/>
  <c r="O85" i="2"/>
  <c r="AG84" i="2"/>
  <c r="AC84" i="2"/>
  <c r="R84" i="2"/>
  <c r="O84" i="2"/>
  <c r="I84" i="2"/>
  <c r="AG83" i="2"/>
  <c r="J83" i="2" s="1"/>
  <c r="AC83" i="2"/>
  <c r="R83" i="2"/>
  <c r="O83" i="2"/>
  <c r="AG82" i="2"/>
  <c r="AC82" i="2"/>
  <c r="R82" i="2"/>
  <c r="O82" i="2"/>
  <c r="I82" i="2"/>
  <c r="AG81" i="2"/>
  <c r="J81" i="2" s="1"/>
  <c r="AC81" i="2"/>
  <c r="R81" i="2"/>
  <c r="O81" i="2"/>
  <c r="AG80" i="2"/>
  <c r="J80" i="2" s="1"/>
  <c r="AC80" i="2"/>
  <c r="R80" i="2"/>
  <c r="O80" i="2"/>
  <c r="AG79" i="2"/>
  <c r="J79" i="2" s="1"/>
  <c r="AC79" i="2"/>
  <c r="R79" i="2"/>
  <c r="O79" i="2"/>
  <c r="I79" i="2"/>
  <c r="AG78" i="2"/>
  <c r="AC78" i="2"/>
  <c r="I78" i="2" s="1"/>
  <c r="R78" i="2"/>
  <c r="O78" i="2"/>
  <c r="AG77" i="2"/>
  <c r="J77" i="2" s="1"/>
  <c r="AC77" i="2"/>
  <c r="R77" i="2"/>
  <c r="O77" i="2"/>
  <c r="I77" i="2"/>
  <c r="AG76" i="2"/>
  <c r="AC76" i="2"/>
  <c r="I76" i="2" s="1"/>
  <c r="R76" i="2"/>
  <c r="O76" i="2"/>
  <c r="AG75" i="2"/>
  <c r="J75" i="2" s="1"/>
  <c r="AC75" i="2"/>
  <c r="R75" i="2"/>
  <c r="O75" i="2"/>
  <c r="I75" i="2"/>
  <c r="AG74" i="2"/>
  <c r="AC74" i="2"/>
  <c r="I74" i="2" s="1"/>
  <c r="R74" i="2"/>
  <c r="O74" i="2"/>
  <c r="AG73" i="2"/>
  <c r="J73" i="2" s="1"/>
  <c r="AC73" i="2"/>
  <c r="R73" i="2"/>
  <c r="O73" i="2"/>
  <c r="AG72" i="2"/>
  <c r="AC72" i="2"/>
  <c r="R72" i="2"/>
  <c r="O72" i="2"/>
  <c r="I72" i="2"/>
  <c r="AG71" i="2"/>
  <c r="J71" i="2" s="1"/>
  <c r="AC71" i="2"/>
  <c r="R71" i="2"/>
  <c r="O71" i="2"/>
  <c r="AG70" i="2"/>
  <c r="AC70" i="2"/>
  <c r="R70" i="2"/>
  <c r="O70" i="2"/>
  <c r="I70" i="2"/>
  <c r="AG69" i="2"/>
  <c r="J69" i="2" s="1"/>
  <c r="AC69" i="2"/>
  <c r="R69" i="2"/>
  <c r="O69" i="2"/>
  <c r="AG68" i="2"/>
  <c r="J68" i="2" s="1"/>
  <c r="AC68" i="2"/>
  <c r="R68" i="2"/>
  <c r="O68" i="2"/>
  <c r="AG67" i="2"/>
  <c r="J67" i="2" s="1"/>
  <c r="AC67" i="2"/>
  <c r="R67" i="2"/>
  <c r="O67" i="2"/>
  <c r="I67" i="2"/>
  <c r="AG66" i="2"/>
  <c r="AC66" i="2"/>
  <c r="I66" i="2" s="1"/>
  <c r="R66" i="2"/>
  <c r="O66" i="2"/>
  <c r="AG65" i="2"/>
  <c r="J65" i="2" s="1"/>
  <c r="AC65" i="2"/>
  <c r="R65" i="2"/>
  <c r="O65" i="2"/>
  <c r="I65" i="2"/>
  <c r="AG64" i="2"/>
  <c r="AC64" i="2"/>
  <c r="I64" i="2" s="1"/>
  <c r="R64" i="2"/>
  <c r="O64" i="2"/>
  <c r="AG63" i="2"/>
  <c r="J63" i="2" s="1"/>
  <c r="AC63" i="2"/>
  <c r="R63" i="2"/>
  <c r="O63" i="2"/>
  <c r="I63" i="2"/>
  <c r="AG62" i="2"/>
  <c r="AC62" i="2"/>
  <c r="I62" i="2" s="1"/>
  <c r="R62" i="2"/>
  <c r="O62" i="2"/>
  <c r="AG61" i="2"/>
  <c r="J61" i="2" s="1"/>
  <c r="AC61" i="2"/>
  <c r="R61" i="2"/>
  <c r="O61" i="2"/>
  <c r="AG60" i="2"/>
  <c r="AC60" i="2"/>
  <c r="R60" i="2"/>
  <c r="O60" i="2"/>
  <c r="I60" i="2"/>
  <c r="AG59" i="2"/>
  <c r="J59" i="2" s="1"/>
  <c r="AC59" i="2"/>
  <c r="R59" i="2"/>
  <c r="O59" i="2"/>
  <c r="AG58" i="2"/>
  <c r="AC58" i="2"/>
  <c r="R58" i="2"/>
  <c r="O58" i="2"/>
  <c r="I58" i="2"/>
  <c r="AG57" i="2"/>
  <c r="J57" i="2" s="1"/>
  <c r="AC57" i="2"/>
  <c r="R57" i="2"/>
  <c r="O57" i="2"/>
  <c r="AG56" i="2"/>
  <c r="J56" i="2" s="1"/>
  <c r="AC56" i="2"/>
  <c r="R56" i="2"/>
  <c r="O56" i="2"/>
  <c r="AG55" i="2"/>
  <c r="J55" i="2" s="1"/>
  <c r="AC55" i="2"/>
  <c r="R55" i="2"/>
  <c r="O55" i="2"/>
  <c r="I55" i="2"/>
  <c r="AG54" i="2"/>
  <c r="AC54" i="2"/>
  <c r="I54" i="2" s="1"/>
  <c r="R54" i="2"/>
  <c r="O54" i="2"/>
  <c r="AG53" i="2"/>
  <c r="J53" i="2" s="1"/>
  <c r="AC53" i="2"/>
  <c r="R53" i="2"/>
  <c r="O53" i="2"/>
  <c r="I53" i="2"/>
  <c r="AG52" i="2"/>
  <c r="AC52" i="2"/>
  <c r="I52" i="2" s="1"/>
  <c r="R52" i="2"/>
  <c r="O52" i="2"/>
  <c r="AG51" i="2"/>
  <c r="J51" i="2" s="1"/>
  <c r="AC51" i="2"/>
  <c r="R51" i="2"/>
  <c r="O51" i="2"/>
  <c r="I51" i="2"/>
  <c r="AG50" i="2"/>
  <c r="AC50" i="2"/>
  <c r="I50" i="2" s="1"/>
  <c r="R50" i="2"/>
  <c r="O50" i="2"/>
  <c r="AG49" i="2"/>
  <c r="J49" i="2" s="1"/>
  <c r="AC49" i="2"/>
  <c r="R49" i="2"/>
  <c r="O49" i="2"/>
  <c r="AG48" i="2"/>
  <c r="AC48" i="2"/>
  <c r="R48" i="2"/>
  <c r="O48" i="2"/>
  <c r="I48" i="2"/>
  <c r="AG47" i="2"/>
  <c r="J47" i="2" s="1"/>
  <c r="AC47" i="2"/>
  <c r="R47" i="2"/>
  <c r="O47" i="2"/>
  <c r="AG46" i="2"/>
  <c r="AC46" i="2"/>
  <c r="R46" i="2"/>
  <c r="O46" i="2"/>
  <c r="I46" i="2"/>
  <c r="AG45" i="2"/>
  <c r="J45" i="2" s="1"/>
  <c r="AC45" i="2"/>
  <c r="R45" i="2"/>
  <c r="O45" i="2"/>
  <c r="AG44" i="2"/>
  <c r="J44" i="2" s="1"/>
  <c r="AC44" i="2"/>
  <c r="R44" i="2"/>
  <c r="O44" i="2"/>
  <c r="AG43" i="2"/>
  <c r="J43" i="2" s="1"/>
  <c r="AC43" i="2"/>
  <c r="R43" i="2"/>
  <c r="O43" i="2"/>
  <c r="I43" i="2"/>
  <c r="AG42" i="2"/>
  <c r="AC42" i="2"/>
  <c r="I42" i="2" s="1"/>
  <c r="R42" i="2"/>
  <c r="O42" i="2"/>
  <c r="AG41" i="2"/>
  <c r="J41" i="2" s="1"/>
  <c r="AC41" i="2"/>
  <c r="R41" i="2"/>
  <c r="O41" i="2"/>
  <c r="I41" i="2"/>
  <c r="AG40" i="2"/>
  <c r="AC40" i="2"/>
  <c r="I40" i="2" s="1"/>
  <c r="R40" i="2"/>
  <c r="O40" i="2"/>
  <c r="AG39" i="2"/>
  <c r="J39" i="2" s="1"/>
  <c r="AC39" i="2"/>
  <c r="R39" i="2"/>
  <c r="O39" i="2"/>
  <c r="I39" i="2"/>
  <c r="AG38" i="2"/>
  <c r="AC38" i="2"/>
  <c r="I38" i="2" s="1"/>
  <c r="R38" i="2"/>
  <c r="O38" i="2"/>
  <c r="AG37" i="2"/>
  <c r="J37" i="2" s="1"/>
  <c r="AC37" i="2"/>
  <c r="R37" i="2"/>
  <c r="O37" i="2"/>
  <c r="AG36" i="2"/>
  <c r="AC36" i="2"/>
  <c r="R36" i="2"/>
  <c r="O36" i="2"/>
  <c r="I36" i="2"/>
  <c r="AG35" i="2"/>
  <c r="J35" i="2" s="1"/>
  <c r="AC35" i="2"/>
  <c r="R35" i="2"/>
  <c r="O35" i="2"/>
  <c r="AG34" i="2"/>
  <c r="AC34" i="2"/>
  <c r="R34" i="2"/>
  <c r="O34" i="2"/>
  <c r="I34" i="2"/>
  <c r="AG33" i="2"/>
  <c r="J33" i="2" s="1"/>
  <c r="AC33" i="2"/>
  <c r="R33" i="2"/>
  <c r="O33" i="2"/>
  <c r="AG32" i="2"/>
  <c r="J32" i="2" s="1"/>
  <c r="AC32" i="2"/>
  <c r="R32" i="2"/>
  <c r="O32" i="2"/>
  <c r="AG31" i="2"/>
  <c r="J31" i="2" s="1"/>
  <c r="AC31" i="2"/>
  <c r="R31" i="2"/>
  <c r="O31" i="2"/>
  <c r="I31" i="2"/>
  <c r="AG30" i="2"/>
  <c r="AC30" i="2"/>
  <c r="I30" i="2" s="1"/>
  <c r="R30" i="2"/>
  <c r="O30" i="2"/>
  <c r="AG29" i="2"/>
  <c r="J29" i="2" s="1"/>
  <c r="AC29" i="2"/>
  <c r="R29" i="2"/>
  <c r="O29" i="2"/>
  <c r="I29" i="2"/>
  <c r="AG28" i="2"/>
  <c r="AC28" i="2"/>
  <c r="I28" i="2" s="1"/>
  <c r="R28" i="2"/>
  <c r="O28" i="2"/>
  <c r="AG27" i="2"/>
  <c r="J27" i="2" s="1"/>
  <c r="AC27" i="2"/>
  <c r="R27" i="2"/>
  <c r="O27" i="2"/>
  <c r="I27" i="2"/>
  <c r="AG26" i="2"/>
  <c r="AC26" i="2"/>
  <c r="I26" i="2" s="1"/>
  <c r="R26" i="2"/>
  <c r="O26" i="2"/>
  <c r="AG25" i="2"/>
  <c r="J25" i="2" s="1"/>
  <c r="AC25" i="2"/>
  <c r="R25" i="2"/>
  <c r="O25" i="2"/>
  <c r="AG24" i="2"/>
  <c r="AC24" i="2"/>
  <c r="R24" i="2"/>
  <c r="O24" i="2"/>
  <c r="I24" i="2"/>
  <c r="AG23" i="2"/>
  <c r="J23" i="2" s="1"/>
  <c r="AC23" i="2"/>
  <c r="R23" i="2"/>
  <c r="O23" i="2"/>
  <c r="AG22" i="2"/>
  <c r="AC22" i="2"/>
  <c r="R22" i="2"/>
  <c r="O22" i="2"/>
  <c r="I22" i="2"/>
  <c r="AG21" i="2"/>
  <c r="J21" i="2" s="1"/>
  <c r="AC21" i="2"/>
  <c r="R21" i="2"/>
  <c r="O21" i="2"/>
  <c r="AG20" i="2"/>
  <c r="J20" i="2" s="1"/>
  <c r="AC20" i="2"/>
  <c r="R20" i="2"/>
  <c r="O20" i="2"/>
  <c r="AG19" i="2"/>
  <c r="J19" i="2" s="1"/>
  <c r="AC19" i="2"/>
  <c r="R19" i="2"/>
  <c r="O19" i="2"/>
  <c r="I19" i="2"/>
  <c r="AG18" i="2"/>
  <c r="AC18" i="2"/>
  <c r="I18" i="2" s="1"/>
  <c r="R18" i="2"/>
  <c r="O18" i="2"/>
  <c r="AG17" i="2"/>
  <c r="AC17" i="2"/>
  <c r="R17" i="2"/>
  <c r="O17" i="2"/>
  <c r="I17" i="2"/>
  <c r="AG16" i="2"/>
  <c r="AC16" i="2"/>
  <c r="I16" i="2" s="1"/>
  <c r="R16" i="2"/>
  <c r="O16" i="2"/>
  <c r="AG15" i="2"/>
  <c r="AC15" i="2"/>
  <c r="R15" i="2"/>
  <c r="O15" i="2"/>
  <c r="I15" i="2"/>
  <c r="AG14" i="2"/>
  <c r="AC14" i="2"/>
  <c r="I14" i="2" s="1"/>
  <c r="R14" i="2"/>
  <c r="O14" i="2"/>
  <c r="AG13" i="2"/>
  <c r="AC13" i="2"/>
  <c r="I13" i="2" s="1"/>
  <c r="R13" i="2"/>
  <c r="O13" i="2"/>
  <c r="AG12" i="2"/>
  <c r="AC12" i="2"/>
  <c r="R12" i="2"/>
  <c r="O12" i="2"/>
  <c r="I12" i="2"/>
  <c r="AG11" i="2"/>
  <c r="J11" i="2" s="1"/>
  <c r="AC11" i="2"/>
  <c r="I11" i="2" s="1"/>
  <c r="R11" i="2"/>
  <c r="O11" i="2"/>
  <c r="AG10" i="2"/>
  <c r="AC10" i="2"/>
  <c r="R10" i="2"/>
  <c r="O10" i="2"/>
  <c r="O4" i="2" s="1"/>
  <c r="I10" i="2"/>
  <c r="AG9" i="2"/>
  <c r="J9" i="2" s="1"/>
  <c r="AC9" i="2"/>
  <c r="I9" i="2" s="1"/>
  <c r="R9" i="2"/>
  <c r="O9" i="2"/>
  <c r="AG8" i="2"/>
  <c r="AC8" i="2"/>
  <c r="R8" i="2"/>
  <c r="O8" i="2"/>
  <c r="J8" i="2"/>
  <c r="I8" i="2"/>
  <c r="AG7" i="2"/>
  <c r="J7" i="2" s="1"/>
  <c r="AC7" i="2"/>
  <c r="I7" i="2" s="1"/>
  <c r="R7" i="2"/>
  <c r="R4" i="2" s="1"/>
  <c r="O7" i="2"/>
  <c r="AG6" i="2"/>
  <c r="AC6" i="2"/>
  <c r="R6" i="2"/>
  <c r="O6" i="2"/>
  <c r="J6" i="2"/>
  <c r="I6" i="2"/>
  <c r="AH4" i="2"/>
  <c r="AF4" i="2"/>
  <c r="AE4" i="2"/>
  <c r="AD4" i="2"/>
  <c r="AB4" i="2"/>
  <c r="AA4" i="2"/>
  <c r="Z4" i="2"/>
  <c r="Y4" i="2"/>
  <c r="X4" i="2"/>
  <c r="W4" i="2"/>
  <c r="V4" i="2"/>
  <c r="U4" i="2"/>
  <c r="T4" i="2"/>
  <c r="S4" i="2"/>
  <c r="Q4" i="2"/>
  <c r="P4" i="2"/>
  <c r="N4" i="2"/>
  <c r="M4" i="2"/>
  <c r="L4" i="2"/>
  <c r="K4" i="2"/>
  <c r="H4" i="2"/>
  <c r="G4" i="2"/>
  <c r="F4" i="2"/>
  <c r="E4" i="2"/>
  <c r="D4" i="2"/>
  <c r="B1" i="2"/>
  <c r="C1" i="2" s="1"/>
  <c r="D1" i="2" s="1"/>
  <c r="E1" i="2" s="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F322" i="4"/>
  <c r="F323" i="4"/>
  <c r="F324" i="4"/>
  <c r="F3" i="4"/>
  <c r="D3" i="4"/>
  <c r="E3" i="4"/>
  <c r="C3" i="4"/>
  <c r="E30" i="3" l="1"/>
  <c r="E48" i="3"/>
  <c r="E26" i="3"/>
  <c r="F36" i="3"/>
  <c r="F49" i="3"/>
  <c r="F48" i="3"/>
  <c r="F37" i="3"/>
  <c r="F47" i="3"/>
  <c r="F45" i="3"/>
  <c r="F44" i="3"/>
  <c r="F43" i="3"/>
  <c r="F42" i="3"/>
  <c r="F41" i="3"/>
  <c r="F40" i="3"/>
  <c r="F38" i="3"/>
  <c r="F39" i="3"/>
  <c r="J40" i="2"/>
  <c r="J50" i="2"/>
  <c r="J268" i="2"/>
  <c r="J13" i="2"/>
  <c r="I21" i="2"/>
  <c r="I33" i="2"/>
  <c r="I45" i="2"/>
  <c r="I57" i="2"/>
  <c r="I69" i="2"/>
  <c r="I81" i="2"/>
  <c r="I93" i="2"/>
  <c r="I105" i="2"/>
  <c r="I117" i="2"/>
  <c r="I129" i="2"/>
  <c r="I141" i="2"/>
  <c r="J168" i="2"/>
  <c r="I168" i="2"/>
  <c r="I281" i="2"/>
  <c r="J281" i="2"/>
  <c r="J64" i="2"/>
  <c r="J136" i="2"/>
  <c r="I243" i="2"/>
  <c r="J243" i="2"/>
  <c r="I265" i="2"/>
  <c r="J265" i="2"/>
  <c r="J18" i="2"/>
  <c r="J30" i="2"/>
  <c r="J42" i="2"/>
  <c r="J54" i="2"/>
  <c r="J66" i="2"/>
  <c r="J78" i="2"/>
  <c r="J90" i="2"/>
  <c r="J102" i="2"/>
  <c r="J114" i="2"/>
  <c r="J126" i="2"/>
  <c r="J138" i="2"/>
  <c r="J163" i="2"/>
  <c r="I163" i="2"/>
  <c r="J176" i="2"/>
  <c r="I195" i="2"/>
  <c r="J224" i="2"/>
  <c r="J248" i="2"/>
  <c r="J279" i="2"/>
  <c r="J284" i="2"/>
  <c r="AG4" i="2"/>
  <c r="J4" i="2" s="1"/>
  <c r="J52" i="2"/>
  <c r="J100" i="2"/>
  <c r="J200" i="2"/>
  <c r="I313" i="2"/>
  <c r="J313" i="2"/>
  <c r="J62" i="2"/>
  <c r="J86" i="2"/>
  <c r="J110" i="2"/>
  <c r="J156" i="2"/>
  <c r="I156" i="2"/>
  <c r="J198" i="2"/>
  <c r="I198" i="2"/>
  <c r="J236" i="2"/>
  <c r="I236" i="2"/>
  <c r="I305" i="2"/>
  <c r="J305" i="2"/>
  <c r="J308" i="2"/>
  <c r="I308" i="2"/>
  <c r="J16" i="2"/>
  <c r="J187" i="2"/>
  <c r="I187" i="2"/>
  <c r="I219" i="2"/>
  <c r="J219" i="2"/>
  <c r="J98" i="2"/>
  <c r="J122" i="2"/>
  <c r="J146" i="2"/>
  <c r="J12" i="2"/>
  <c r="I20" i="2"/>
  <c r="J24" i="2"/>
  <c r="I32" i="2"/>
  <c r="J36" i="2"/>
  <c r="I44" i="2"/>
  <c r="J48" i="2"/>
  <c r="I56" i="2"/>
  <c r="J60" i="2"/>
  <c r="I68" i="2"/>
  <c r="J72" i="2"/>
  <c r="I80" i="2"/>
  <c r="J84" i="2"/>
  <c r="I92" i="2"/>
  <c r="J96" i="2"/>
  <c r="I104" i="2"/>
  <c r="J108" i="2"/>
  <c r="I116" i="2"/>
  <c r="J120" i="2"/>
  <c r="I128" i="2"/>
  <c r="J132" i="2"/>
  <c r="I140" i="2"/>
  <c r="J144" i="2"/>
  <c r="J260" i="2"/>
  <c r="I273" i="2"/>
  <c r="J273" i="2"/>
  <c r="I321" i="2"/>
  <c r="J321" i="2"/>
  <c r="J76" i="2"/>
  <c r="J88" i="2"/>
  <c r="J276" i="2"/>
  <c r="J26" i="2"/>
  <c r="J74" i="2"/>
  <c r="J17" i="2"/>
  <c r="I25" i="2"/>
  <c r="I37" i="2"/>
  <c r="I49" i="2"/>
  <c r="I61" i="2"/>
  <c r="I73" i="2"/>
  <c r="I85" i="2"/>
  <c r="I97" i="2"/>
  <c r="I109" i="2"/>
  <c r="I121" i="2"/>
  <c r="I133" i="2"/>
  <c r="I145" i="2"/>
  <c r="J175" i="2"/>
  <c r="I175" i="2"/>
  <c r="J188" i="2"/>
  <c r="J212" i="2"/>
  <c r="I297" i="2"/>
  <c r="J297" i="2"/>
  <c r="J300" i="2"/>
  <c r="I300" i="2"/>
  <c r="J10" i="2"/>
  <c r="J22" i="2"/>
  <c r="J34" i="2"/>
  <c r="J46" i="2"/>
  <c r="J58" i="2"/>
  <c r="J70" i="2"/>
  <c r="J82" i="2"/>
  <c r="J94" i="2"/>
  <c r="J106" i="2"/>
  <c r="J118" i="2"/>
  <c r="J130" i="2"/>
  <c r="J142" i="2"/>
  <c r="I150" i="2"/>
  <c r="J162" i="2"/>
  <c r="I162" i="2"/>
  <c r="J181" i="2"/>
  <c r="I231" i="2"/>
  <c r="J231" i="2"/>
  <c r="I255" i="2"/>
  <c r="J255" i="2"/>
  <c r="J295" i="2"/>
  <c r="J124" i="2"/>
  <c r="J316" i="2"/>
  <c r="I316" i="2"/>
  <c r="J15" i="2"/>
  <c r="I23" i="2"/>
  <c r="I35" i="2"/>
  <c r="I47" i="2"/>
  <c r="I59" i="2"/>
  <c r="I71" i="2"/>
  <c r="I83" i="2"/>
  <c r="I95" i="2"/>
  <c r="I107" i="2"/>
  <c r="I119" i="2"/>
  <c r="I131" i="2"/>
  <c r="I143" i="2"/>
  <c r="J199" i="2"/>
  <c r="I199" i="2"/>
  <c r="I207" i="2"/>
  <c r="J207" i="2"/>
  <c r="J229" i="2"/>
  <c r="J253" i="2"/>
  <c r="I289" i="2"/>
  <c r="J289" i="2"/>
  <c r="J292" i="2"/>
  <c r="I292" i="2"/>
  <c r="J28" i="2"/>
  <c r="J112" i="2"/>
  <c r="J148" i="2"/>
  <c r="J174" i="2"/>
  <c r="I174" i="2"/>
  <c r="J14" i="2"/>
  <c r="J38" i="2"/>
  <c r="J134" i="2"/>
  <c r="J164" i="2"/>
  <c r="I164" i="2"/>
  <c r="AC4" i="2"/>
  <c r="I171" i="2"/>
  <c r="J205" i="2"/>
  <c r="J287" i="2"/>
  <c r="J180" i="2"/>
  <c r="J192" i="2"/>
  <c r="J204" i="2"/>
  <c r="J216" i="2"/>
  <c r="J228" i="2"/>
  <c r="J252" i="2"/>
  <c r="J294" i="2"/>
  <c r="I294" i="2"/>
  <c r="J302" i="2"/>
  <c r="I302" i="2"/>
  <c r="J310" i="2"/>
  <c r="I310" i="2"/>
  <c r="J318" i="2"/>
  <c r="I318" i="2"/>
  <c r="J166" i="2"/>
  <c r="I166" i="2"/>
  <c r="J238" i="2"/>
  <c r="I238" i="2"/>
  <c r="J186" i="2"/>
  <c r="J210" i="2"/>
  <c r="J222" i="2"/>
  <c r="J234" i="2"/>
  <c r="J246" i="2"/>
  <c r="J258" i="2"/>
  <c r="J282" i="2"/>
  <c r="I282" i="2"/>
  <c r="J290" i="2"/>
  <c r="I290" i="2"/>
  <c r="J298" i="2"/>
  <c r="I298" i="2"/>
  <c r="J306" i="2"/>
  <c r="I306" i="2"/>
  <c r="J314" i="2"/>
  <c r="I314" i="2"/>
  <c r="J160" i="2"/>
  <c r="I160" i="2"/>
  <c r="J172" i="2"/>
  <c r="I172" i="2"/>
  <c r="J196" i="2"/>
  <c r="I196" i="2"/>
  <c r="I211" i="2"/>
  <c r="I223" i="2"/>
  <c r="J232" i="2"/>
  <c r="I232" i="2"/>
  <c r="I235" i="2"/>
  <c r="I247" i="2"/>
  <c r="I259" i="2"/>
  <c r="J266" i="2"/>
  <c r="J274" i="2"/>
  <c r="J322" i="2"/>
  <c r="J267" i="2"/>
  <c r="J275" i="2"/>
  <c r="J283" i="2"/>
  <c r="J291" i="2"/>
  <c r="J299" i="2"/>
  <c r="J307" i="2"/>
  <c r="J315" i="2"/>
  <c r="J158" i="2"/>
  <c r="I158" i="2"/>
  <c r="J170" i="2"/>
  <c r="I170" i="2"/>
  <c r="J194" i="2"/>
  <c r="I194" i="2"/>
  <c r="J230" i="2"/>
  <c r="I230" i="2"/>
  <c r="J242" i="2"/>
  <c r="I242" i="2"/>
  <c r="J280" i="2"/>
  <c r="I280" i="2"/>
  <c r="J288" i="2"/>
  <c r="I288" i="2"/>
  <c r="J296" i="2"/>
  <c r="I296" i="2"/>
  <c r="J304" i="2"/>
  <c r="I304" i="2"/>
  <c r="J312" i="2"/>
  <c r="I312" i="2"/>
  <c r="J320" i="2"/>
  <c r="I320" i="2"/>
  <c r="J240" i="2"/>
  <c r="I240" i="2"/>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4" i="4"/>
  <c r="B1" i="4"/>
  <c r="C1" i="4" s="1"/>
  <c r="D1" i="4" s="1"/>
  <c r="E1" i="4" s="1"/>
  <c r="F1" i="4" s="1"/>
  <c r="I4" i="2" l="1"/>
  <c r="B1" i="1"/>
  <c r="G8" i="3" s="1"/>
  <c r="C1" i="1" l="1"/>
  <c r="D1" i="1" s="1"/>
  <c r="E1" i="1" s="1"/>
  <c r="F1" i="1" s="1"/>
  <c r="G1" i="1" s="1"/>
  <c r="H1" i="1" s="1"/>
  <c r="I1" i="1" s="1"/>
  <c r="J1" i="1" s="1"/>
  <c r="K1" i="1" s="1"/>
  <c r="G15" i="3" l="1"/>
  <c r="G6" i="3"/>
  <c r="L1" i="1"/>
  <c r="L322" i="5"/>
  <c r="L14" i="5"/>
  <c r="L22" i="5"/>
  <c r="L30" i="5"/>
  <c r="L38" i="5"/>
  <c r="L46" i="5"/>
  <c r="L54" i="5"/>
  <c r="L62" i="5"/>
  <c r="L70" i="5"/>
  <c r="L78" i="5"/>
  <c r="L86" i="5"/>
  <c r="L94" i="5"/>
  <c r="L102" i="5"/>
  <c r="L110" i="5"/>
  <c r="L118" i="5"/>
  <c r="L126" i="5"/>
  <c r="L134" i="5"/>
  <c r="L142" i="5"/>
  <c r="L150" i="5"/>
  <c r="L158" i="5"/>
  <c r="L166" i="5"/>
  <c r="L174" i="5"/>
  <c r="L182" i="5"/>
  <c r="L190" i="5"/>
  <c r="L198" i="5"/>
  <c r="L206" i="5"/>
  <c r="L214" i="5"/>
  <c r="L222" i="5"/>
  <c r="L230" i="5"/>
  <c r="L238" i="5"/>
  <c r="L246" i="5"/>
  <c r="L254" i="5"/>
  <c r="L262" i="5"/>
  <c r="L270" i="5"/>
  <c r="L278" i="5"/>
  <c r="L286" i="5"/>
  <c r="L294" i="5"/>
  <c r="L302" i="5"/>
  <c r="L310" i="5"/>
  <c r="L318" i="5"/>
  <c r="L319" i="5"/>
  <c r="L7" i="5"/>
  <c r="L15" i="5"/>
  <c r="L23" i="5"/>
  <c r="L31" i="5"/>
  <c r="L39" i="5"/>
  <c r="L47" i="5"/>
  <c r="L55" i="5"/>
  <c r="L63" i="5"/>
  <c r="L71" i="5"/>
  <c r="L79" i="5"/>
  <c r="L87" i="5"/>
  <c r="L95" i="5"/>
  <c r="L103" i="5"/>
  <c r="L111" i="5"/>
  <c r="L119" i="5"/>
  <c r="L127" i="5"/>
  <c r="L135" i="5"/>
  <c r="L143" i="5"/>
  <c r="L151" i="5"/>
  <c r="L159" i="5"/>
  <c r="L167" i="5"/>
  <c r="L175" i="5"/>
  <c r="L183" i="5"/>
  <c r="L191" i="5"/>
  <c r="L199" i="5"/>
  <c r="L207" i="5"/>
  <c r="L215" i="5"/>
  <c r="L223" i="5"/>
  <c r="L231" i="5"/>
  <c r="L239" i="5"/>
  <c r="L247" i="5"/>
  <c r="L255" i="5"/>
  <c r="L263" i="5"/>
  <c r="L271" i="5"/>
  <c r="L279" i="5"/>
  <c r="L287" i="5"/>
  <c r="L295" i="5"/>
  <c r="L303" i="5"/>
  <c r="L311" i="5"/>
  <c r="L6" i="5"/>
  <c r="L8" i="5"/>
  <c r="L16" i="5"/>
  <c r="L24" i="5"/>
  <c r="L32" i="5"/>
  <c r="L40" i="5"/>
  <c r="L48" i="5"/>
  <c r="L56" i="5"/>
  <c r="L64" i="5"/>
  <c r="L72" i="5"/>
  <c r="L80" i="5"/>
  <c r="L88" i="5"/>
  <c r="L96" i="5"/>
  <c r="L104" i="5"/>
  <c r="L112" i="5"/>
  <c r="L120" i="5"/>
  <c r="L128" i="5"/>
  <c r="L136" i="5"/>
  <c r="L144" i="5"/>
  <c r="L152" i="5"/>
  <c r="L160" i="5"/>
  <c r="L168" i="5"/>
  <c r="L176" i="5"/>
  <c r="L184" i="5"/>
  <c r="L192" i="5"/>
  <c r="L200" i="5"/>
  <c r="L208" i="5"/>
  <c r="L216" i="5"/>
  <c r="L224" i="5"/>
  <c r="L232" i="5"/>
  <c r="L240" i="5"/>
  <c r="L248" i="5"/>
  <c r="L256" i="5"/>
  <c r="L264" i="5"/>
  <c r="L272" i="5"/>
  <c r="L280" i="5"/>
  <c r="L288" i="5"/>
  <c r="L296" i="5"/>
  <c r="L304" i="5"/>
  <c r="L312" i="5"/>
  <c r="L321" i="5"/>
  <c r="L9" i="5"/>
  <c r="L17" i="5"/>
  <c r="L25" i="5"/>
  <c r="L33" i="5"/>
  <c r="L41" i="5"/>
  <c r="L49" i="5"/>
  <c r="L57" i="5"/>
  <c r="L65" i="5"/>
  <c r="L73" i="5"/>
  <c r="L81" i="5"/>
  <c r="L89" i="5"/>
  <c r="L97" i="5"/>
  <c r="L105" i="5"/>
  <c r="L113" i="5"/>
  <c r="L121" i="5"/>
  <c r="L129" i="5"/>
  <c r="L137" i="5"/>
  <c r="L145" i="5"/>
  <c r="L153" i="5"/>
  <c r="L161" i="5"/>
  <c r="L169" i="5"/>
  <c r="L177" i="5"/>
  <c r="L185" i="5"/>
  <c r="L193" i="5"/>
  <c r="L201" i="5"/>
  <c r="L209" i="5"/>
  <c r="L217" i="5"/>
  <c r="L225" i="5"/>
  <c r="L233" i="5"/>
  <c r="L241" i="5"/>
  <c r="L249" i="5"/>
  <c r="L257" i="5"/>
  <c r="L265" i="5"/>
  <c r="L273" i="5"/>
  <c r="L281" i="5"/>
  <c r="L289" i="5"/>
  <c r="L297" i="5"/>
  <c r="L305" i="5"/>
  <c r="L313" i="5"/>
  <c r="L10" i="5"/>
  <c r="L18" i="5"/>
  <c r="L26" i="5"/>
  <c r="L34" i="5"/>
  <c r="L42" i="5"/>
  <c r="L50" i="5"/>
  <c r="L58" i="5"/>
  <c r="L66" i="5"/>
  <c r="L74" i="5"/>
  <c r="L82" i="5"/>
  <c r="L90" i="5"/>
  <c r="L98" i="5"/>
  <c r="L106" i="5"/>
  <c r="L114" i="5"/>
  <c r="L122" i="5"/>
  <c r="L130" i="5"/>
  <c r="L138" i="5"/>
  <c r="L146" i="5"/>
  <c r="L154" i="5"/>
  <c r="L162" i="5"/>
  <c r="L170" i="5"/>
  <c r="L178" i="5"/>
  <c r="L186" i="5"/>
  <c r="L194" i="5"/>
  <c r="L202" i="5"/>
  <c r="L210" i="5"/>
  <c r="L218" i="5"/>
  <c r="L226" i="5"/>
  <c r="L234" i="5"/>
  <c r="L242" i="5"/>
  <c r="L250" i="5"/>
  <c r="L258" i="5"/>
  <c r="L266" i="5"/>
  <c r="L274" i="5"/>
  <c r="L282" i="5"/>
  <c r="L290" i="5"/>
  <c r="L298" i="5"/>
  <c r="L306" i="5"/>
  <c r="L314" i="5"/>
  <c r="L323" i="5"/>
  <c r="L11" i="5"/>
  <c r="L19" i="5"/>
  <c r="L27" i="5"/>
  <c r="L35" i="5"/>
  <c r="L43" i="5"/>
  <c r="L51" i="5"/>
  <c r="L59" i="5"/>
  <c r="L67" i="5"/>
  <c r="L75" i="5"/>
  <c r="L83" i="5"/>
  <c r="L91" i="5"/>
  <c r="L99" i="5"/>
  <c r="L107" i="5"/>
  <c r="L115" i="5"/>
  <c r="L123" i="5"/>
  <c r="L131" i="5"/>
  <c r="L139" i="5"/>
  <c r="L147" i="5"/>
  <c r="L155" i="5"/>
  <c r="L163" i="5"/>
  <c r="L171" i="5"/>
  <c r="L179" i="5"/>
  <c r="L187" i="5"/>
  <c r="L195" i="5"/>
  <c r="L203" i="5"/>
  <c r="L211" i="5"/>
  <c r="L219" i="5"/>
  <c r="L227" i="5"/>
  <c r="L235" i="5"/>
  <c r="L243" i="5"/>
  <c r="L251" i="5"/>
  <c r="L259" i="5"/>
  <c r="L267" i="5"/>
  <c r="L275" i="5"/>
  <c r="L283" i="5"/>
  <c r="L291" i="5"/>
  <c r="L299" i="5"/>
  <c r="L307" i="5"/>
  <c r="L315" i="5"/>
  <c r="L320" i="5"/>
  <c r="L12" i="5"/>
  <c r="L20" i="5"/>
  <c r="L28" i="5"/>
  <c r="L36" i="5"/>
  <c r="L44" i="5"/>
  <c r="L52" i="5"/>
  <c r="L60" i="5"/>
  <c r="L68" i="5"/>
  <c r="L76" i="5"/>
  <c r="L84" i="5"/>
  <c r="L92" i="5"/>
  <c r="L100" i="5"/>
  <c r="L108" i="5"/>
  <c r="L116" i="5"/>
  <c r="L124" i="5"/>
  <c r="L132" i="5"/>
  <c r="L140" i="5"/>
  <c r="L148" i="5"/>
  <c r="L156" i="5"/>
  <c r="L164" i="5"/>
  <c r="L172" i="5"/>
  <c r="L180" i="5"/>
  <c r="L188" i="5"/>
  <c r="L196" i="5"/>
  <c r="L204" i="5"/>
  <c r="L212" i="5"/>
  <c r="L220" i="5"/>
  <c r="L228" i="5"/>
  <c r="L236" i="5"/>
  <c r="L244" i="5"/>
  <c r="L252" i="5"/>
  <c r="L260" i="5"/>
  <c r="L268" i="5"/>
  <c r="L276" i="5"/>
  <c r="L284" i="5"/>
  <c r="L292" i="5"/>
  <c r="L300" i="5"/>
  <c r="L308" i="5"/>
  <c r="L316" i="5"/>
  <c r="L21" i="5"/>
  <c r="L85" i="5"/>
  <c r="L149" i="5"/>
  <c r="L213" i="5"/>
  <c r="L277" i="5"/>
  <c r="L29" i="5"/>
  <c r="L93" i="5"/>
  <c r="L157" i="5"/>
  <c r="L221" i="5"/>
  <c r="L285" i="5"/>
  <c r="L37" i="5"/>
  <c r="L101" i="5"/>
  <c r="L165" i="5"/>
  <c r="L229" i="5"/>
  <c r="L293" i="5"/>
  <c r="L45" i="5"/>
  <c r="L109" i="5"/>
  <c r="L173" i="5"/>
  <c r="L237" i="5"/>
  <c r="L301" i="5"/>
  <c r="L53" i="5"/>
  <c r="L117" i="5"/>
  <c r="L181" i="5"/>
  <c r="L245" i="5"/>
  <c r="L309" i="5"/>
  <c r="L61" i="5"/>
  <c r="L125" i="5"/>
  <c r="L189" i="5"/>
  <c r="L253" i="5"/>
  <c r="L317" i="5"/>
  <c r="L69" i="5"/>
  <c r="L133" i="5"/>
  <c r="L197" i="5"/>
  <c r="L261" i="5"/>
  <c r="L13" i="5"/>
  <c r="L77" i="5"/>
  <c r="L141" i="5"/>
  <c r="L205" i="5"/>
  <c r="L269" i="5"/>
  <c r="G20" i="3"/>
  <c r="J4" i="1"/>
  <c r="G10" i="3" s="1"/>
  <c r="M1" i="1" l="1"/>
  <c r="U18" i="5"/>
  <c r="U30" i="5"/>
  <c r="U14" i="5"/>
  <c r="U27" i="5"/>
  <c r="U40" i="5"/>
  <c r="U52" i="5"/>
  <c r="U64" i="5"/>
  <c r="U76" i="5"/>
  <c r="U88" i="5"/>
  <c r="U100" i="5"/>
  <c r="U112" i="5"/>
  <c r="U124" i="5"/>
  <c r="U136" i="5"/>
  <c r="U148" i="5"/>
  <c r="U160" i="5"/>
  <c r="U172" i="5"/>
  <c r="U184" i="5"/>
  <c r="U196" i="5"/>
  <c r="U208" i="5"/>
  <c r="U220" i="5"/>
  <c r="U232" i="5"/>
  <c r="U244" i="5"/>
  <c r="U256" i="5"/>
  <c r="U268" i="5"/>
  <c r="U280" i="5"/>
  <c r="U292" i="5"/>
  <c r="U15" i="5"/>
  <c r="U28" i="5"/>
  <c r="U41" i="5"/>
  <c r="U53" i="5"/>
  <c r="U65" i="5"/>
  <c r="U77" i="5"/>
  <c r="U89" i="5"/>
  <c r="U101" i="5"/>
  <c r="U113" i="5"/>
  <c r="U125" i="5"/>
  <c r="U137" i="5"/>
  <c r="U149" i="5"/>
  <c r="U161" i="5"/>
  <c r="U173" i="5"/>
  <c r="U185" i="5"/>
  <c r="U197" i="5"/>
  <c r="U209" i="5"/>
  <c r="U221" i="5"/>
  <c r="U233" i="5"/>
  <c r="U245" i="5"/>
  <c r="U257" i="5"/>
  <c r="U269" i="5"/>
  <c r="U281" i="5"/>
  <c r="U16" i="5"/>
  <c r="U29" i="5"/>
  <c r="U42" i="5"/>
  <c r="U54" i="5"/>
  <c r="U66" i="5"/>
  <c r="U78" i="5"/>
  <c r="U90" i="5"/>
  <c r="U102" i="5"/>
  <c r="U114" i="5"/>
  <c r="U126" i="5"/>
  <c r="U138" i="5"/>
  <c r="U150" i="5"/>
  <c r="U162" i="5"/>
  <c r="U174" i="5"/>
  <c r="U186" i="5"/>
  <c r="U198" i="5"/>
  <c r="U210" i="5"/>
  <c r="U222" i="5"/>
  <c r="U234" i="5"/>
  <c r="U246" i="5"/>
  <c r="U258" i="5"/>
  <c r="U270" i="5"/>
  <c r="U282" i="5"/>
  <c r="U294" i="5"/>
  <c r="U306" i="5"/>
  <c r="U318" i="5"/>
  <c r="U17" i="5"/>
  <c r="U31" i="5"/>
  <c r="U43" i="5"/>
  <c r="U55" i="5"/>
  <c r="U67" i="5"/>
  <c r="U79" i="5"/>
  <c r="U91" i="5"/>
  <c r="U103" i="5"/>
  <c r="U115" i="5"/>
  <c r="U127" i="5"/>
  <c r="U139" i="5"/>
  <c r="U151" i="5"/>
  <c r="U163" i="5"/>
  <c r="U175" i="5"/>
  <c r="U187" i="5"/>
  <c r="U199" i="5"/>
  <c r="U211" i="5"/>
  <c r="U223" i="5"/>
  <c r="U235" i="5"/>
  <c r="U247" i="5"/>
  <c r="U259" i="5"/>
  <c r="U271" i="5"/>
  <c r="U283" i="5"/>
  <c r="U295" i="5"/>
  <c r="U307" i="5"/>
  <c r="U319" i="5"/>
  <c r="U19" i="5"/>
  <c r="U32" i="5"/>
  <c r="U44" i="5"/>
  <c r="U56" i="5"/>
  <c r="U68" i="5"/>
  <c r="U80" i="5"/>
  <c r="U92" i="5"/>
  <c r="U104" i="5"/>
  <c r="U116" i="5"/>
  <c r="U128" i="5"/>
  <c r="U140" i="5"/>
  <c r="U152" i="5"/>
  <c r="U164" i="5"/>
  <c r="U176" i="5"/>
  <c r="U188" i="5"/>
  <c r="U200" i="5"/>
  <c r="U212" i="5"/>
  <c r="U224" i="5"/>
  <c r="U236" i="5"/>
  <c r="U248" i="5"/>
  <c r="U260" i="5"/>
  <c r="U272" i="5"/>
  <c r="U284" i="5"/>
  <c r="U296" i="5"/>
  <c r="U308" i="5"/>
  <c r="U320" i="5"/>
  <c r="U7" i="5"/>
  <c r="U20" i="5"/>
  <c r="U33" i="5"/>
  <c r="U45" i="5"/>
  <c r="U57" i="5"/>
  <c r="U69" i="5"/>
  <c r="U81" i="5"/>
  <c r="U93" i="5"/>
  <c r="U105" i="5"/>
  <c r="U117" i="5"/>
  <c r="U129" i="5"/>
  <c r="U141" i="5"/>
  <c r="U153" i="5"/>
  <c r="U165" i="5"/>
  <c r="U177" i="5"/>
  <c r="U189" i="5"/>
  <c r="U201" i="5"/>
  <c r="U213" i="5"/>
  <c r="U225" i="5"/>
  <c r="U237" i="5"/>
  <c r="U249" i="5"/>
  <c r="U261" i="5"/>
  <c r="U273" i="5"/>
  <c r="U285" i="5"/>
  <c r="U297" i="5"/>
  <c r="U309" i="5"/>
  <c r="U321" i="5"/>
  <c r="U8" i="5"/>
  <c r="U21" i="5"/>
  <c r="U34" i="5"/>
  <c r="U46" i="5"/>
  <c r="U58" i="5"/>
  <c r="U70" i="5"/>
  <c r="U82" i="5"/>
  <c r="U94" i="5"/>
  <c r="U106" i="5"/>
  <c r="U118" i="5"/>
  <c r="U130" i="5"/>
  <c r="U142" i="5"/>
  <c r="U154" i="5"/>
  <c r="U166" i="5"/>
  <c r="U178" i="5"/>
  <c r="U190" i="5"/>
  <c r="U202" i="5"/>
  <c r="U214" i="5"/>
  <c r="U226" i="5"/>
  <c r="U238" i="5"/>
  <c r="U250" i="5"/>
  <c r="U262" i="5"/>
  <c r="U274" i="5"/>
  <c r="U286" i="5"/>
  <c r="U298" i="5"/>
  <c r="U310" i="5"/>
  <c r="U322" i="5"/>
  <c r="U11" i="5"/>
  <c r="U24" i="5"/>
  <c r="U37" i="5"/>
  <c r="U49" i="5"/>
  <c r="U61" i="5"/>
  <c r="U73" i="5"/>
  <c r="U85" i="5"/>
  <c r="U97" i="5"/>
  <c r="U109" i="5"/>
  <c r="U121" i="5"/>
  <c r="U133" i="5"/>
  <c r="U145" i="5"/>
  <c r="U157" i="5"/>
  <c r="U169" i="5"/>
  <c r="U181" i="5"/>
  <c r="U193" i="5"/>
  <c r="U205" i="5"/>
  <c r="U217" i="5"/>
  <c r="U229" i="5"/>
  <c r="U241" i="5"/>
  <c r="U253" i="5"/>
  <c r="U265" i="5"/>
  <c r="U277" i="5"/>
  <c r="U289" i="5"/>
  <c r="U301" i="5"/>
  <c r="U313" i="5"/>
  <c r="U25" i="5"/>
  <c r="U62" i="5"/>
  <c r="U98" i="5"/>
  <c r="U134" i="5"/>
  <c r="U170" i="5"/>
  <c r="U206" i="5"/>
  <c r="U242" i="5"/>
  <c r="U278" i="5"/>
  <c r="U305" i="5"/>
  <c r="U26" i="5"/>
  <c r="U63" i="5"/>
  <c r="U99" i="5"/>
  <c r="U135" i="5"/>
  <c r="U171" i="5"/>
  <c r="U207" i="5"/>
  <c r="U243" i="5"/>
  <c r="U279" i="5"/>
  <c r="U311" i="5"/>
  <c r="U35" i="5"/>
  <c r="U71" i="5"/>
  <c r="U107" i="5"/>
  <c r="U143" i="5"/>
  <c r="U179" i="5"/>
  <c r="U215" i="5"/>
  <c r="U251" i="5"/>
  <c r="U287" i="5"/>
  <c r="U312" i="5"/>
  <c r="U36" i="5"/>
  <c r="U72" i="5"/>
  <c r="U108" i="5"/>
  <c r="U144" i="5"/>
  <c r="U180" i="5"/>
  <c r="U216" i="5"/>
  <c r="U252" i="5"/>
  <c r="U288" i="5"/>
  <c r="U314" i="5"/>
  <c r="U38" i="5"/>
  <c r="U74" i="5"/>
  <c r="U110" i="5"/>
  <c r="U146" i="5"/>
  <c r="U182" i="5"/>
  <c r="U218" i="5"/>
  <c r="U254" i="5"/>
  <c r="U290" i="5"/>
  <c r="U315" i="5"/>
  <c r="U39" i="5"/>
  <c r="U75" i="5"/>
  <c r="U111" i="5"/>
  <c r="U147" i="5"/>
  <c r="U183" i="5"/>
  <c r="U219" i="5"/>
  <c r="U255" i="5"/>
  <c r="U291" i="5"/>
  <c r="U316" i="5"/>
  <c r="U9" i="5"/>
  <c r="U47" i="5"/>
  <c r="U83" i="5"/>
  <c r="U119" i="5"/>
  <c r="U155" i="5"/>
  <c r="U191" i="5"/>
  <c r="U227" i="5"/>
  <c r="U263" i="5"/>
  <c r="U293" i="5"/>
  <c r="U317" i="5"/>
  <c r="U10" i="5"/>
  <c r="U48" i="5"/>
  <c r="U84" i="5"/>
  <c r="U120" i="5"/>
  <c r="U156" i="5"/>
  <c r="U192" i="5"/>
  <c r="U228" i="5"/>
  <c r="U264" i="5"/>
  <c r="U299" i="5"/>
  <c r="U323" i="5"/>
  <c r="U12" i="5"/>
  <c r="U50" i="5"/>
  <c r="U86" i="5"/>
  <c r="U122" i="5"/>
  <c r="U158" i="5"/>
  <c r="U194" i="5"/>
  <c r="U230" i="5"/>
  <c r="U266" i="5"/>
  <c r="U300" i="5"/>
  <c r="U6" i="5"/>
  <c r="U22" i="5"/>
  <c r="U59" i="5"/>
  <c r="U95" i="5"/>
  <c r="U131" i="5"/>
  <c r="U167" i="5"/>
  <c r="U203" i="5"/>
  <c r="U239" i="5"/>
  <c r="U275" i="5"/>
  <c r="U303" i="5"/>
  <c r="U23" i="5"/>
  <c r="U60" i="5"/>
  <c r="U96" i="5"/>
  <c r="U132" i="5"/>
  <c r="U168" i="5"/>
  <c r="U204" i="5"/>
  <c r="U240" i="5"/>
  <c r="U276" i="5"/>
  <c r="U304" i="5"/>
  <c r="U87" i="5"/>
  <c r="U123" i="5"/>
  <c r="U159" i="5"/>
  <c r="U195" i="5"/>
  <c r="U231" i="5"/>
  <c r="U267" i="5"/>
  <c r="U302" i="5"/>
  <c r="U13" i="5"/>
  <c r="U51" i="5"/>
  <c r="G17" i="3"/>
  <c r="G19" i="3"/>
  <c r="G26" i="3"/>
  <c r="F31" i="3"/>
  <c r="H31" i="3"/>
  <c r="D31" i="3" l="1"/>
  <c r="N1" i="1"/>
  <c r="R12" i="5"/>
  <c r="R24" i="5"/>
  <c r="R36" i="5"/>
  <c r="R48" i="5"/>
  <c r="R60" i="5"/>
  <c r="R72" i="5"/>
  <c r="R84" i="5"/>
  <c r="R96" i="5"/>
  <c r="R108" i="5"/>
  <c r="R120" i="5"/>
  <c r="R132" i="5"/>
  <c r="R144" i="5"/>
  <c r="R156" i="5"/>
  <c r="R168" i="5"/>
  <c r="R180" i="5"/>
  <c r="R192" i="5"/>
  <c r="R204" i="5"/>
  <c r="R216" i="5"/>
  <c r="R228" i="5"/>
  <c r="R13" i="5"/>
  <c r="R25" i="5"/>
  <c r="R37" i="5"/>
  <c r="R49" i="5"/>
  <c r="R61" i="5"/>
  <c r="R73" i="5"/>
  <c r="R85" i="5"/>
  <c r="R97" i="5"/>
  <c r="R109" i="5"/>
  <c r="R121" i="5"/>
  <c r="R133" i="5"/>
  <c r="R145" i="5"/>
  <c r="R157" i="5"/>
  <c r="R169" i="5"/>
  <c r="R181" i="5"/>
  <c r="R193" i="5"/>
  <c r="R205" i="5"/>
  <c r="R217" i="5"/>
  <c r="R229" i="5"/>
  <c r="R241" i="5"/>
  <c r="R253" i="5"/>
  <c r="R265" i="5"/>
  <c r="R277" i="5"/>
  <c r="R289" i="5"/>
  <c r="R301" i="5"/>
  <c r="R313" i="5"/>
  <c r="R14" i="5"/>
  <c r="R26" i="5"/>
  <c r="R38" i="5"/>
  <c r="R50" i="5"/>
  <c r="R62" i="5"/>
  <c r="R74" i="5"/>
  <c r="R86" i="5"/>
  <c r="R98" i="5"/>
  <c r="R110" i="5"/>
  <c r="R122" i="5"/>
  <c r="R134" i="5"/>
  <c r="R146" i="5"/>
  <c r="R158" i="5"/>
  <c r="R170" i="5"/>
  <c r="R182" i="5"/>
  <c r="R194" i="5"/>
  <c r="R206" i="5"/>
  <c r="R218" i="5"/>
  <c r="R230" i="5"/>
  <c r="R242" i="5"/>
  <c r="R254" i="5"/>
  <c r="R266" i="5"/>
  <c r="R278" i="5"/>
  <c r="R290" i="5"/>
  <c r="R302" i="5"/>
  <c r="R314" i="5"/>
  <c r="R15" i="5"/>
  <c r="R27" i="5"/>
  <c r="R39" i="5"/>
  <c r="R51" i="5"/>
  <c r="R63" i="5"/>
  <c r="R75" i="5"/>
  <c r="R87" i="5"/>
  <c r="R99" i="5"/>
  <c r="R111" i="5"/>
  <c r="R123" i="5"/>
  <c r="R135" i="5"/>
  <c r="R147" i="5"/>
  <c r="R159" i="5"/>
  <c r="R171" i="5"/>
  <c r="R183" i="5"/>
  <c r="R195" i="5"/>
  <c r="R207" i="5"/>
  <c r="R219" i="5"/>
  <c r="R231" i="5"/>
  <c r="R243" i="5"/>
  <c r="R255" i="5"/>
  <c r="R267" i="5"/>
  <c r="R279" i="5"/>
  <c r="R291" i="5"/>
  <c r="R303" i="5"/>
  <c r="R315" i="5"/>
  <c r="R16" i="5"/>
  <c r="R28" i="5"/>
  <c r="R40" i="5"/>
  <c r="R52" i="5"/>
  <c r="R64" i="5"/>
  <c r="R76" i="5"/>
  <c r="R88" i="5"/>
  <c r="R100" i="5"/>
  <c r="R112" i="5"/>
  <c r="R124" i="5"/>
  <c r="R136" i="5"/>
  <c r="R148" i="5"/>
  <c r="R160" i="5"/>
  <c r="R172" i="5"/>
  <c r="R7" i="5"/>
  <c r="R19" i="5"/>
  <c r="R31" i="5"/>
  <c r="R43" i="5"/>
  <c r="R55" i="5"/>
  <c r="R67" i="5"/>
  <c r="R79" i="5"/>
  <c r="R91" i="5"/>
  <c r="R103" i="5"/>
  <c r="R115" i="5"/>
  <c r="R127" i="5"/>
  <c r="R139" i="5"/>
  <c r="R151" i="5"/>
  <c r="R163" i="5"/>
  <c r="R175" i="5"/>
  <c r="R187" i="5"/>
  <c r="R199" i="5"/>
  <c r="R211" i="5"/>
  <c r="R223" i="5"/>
  <c r="R235" i="5"/>
  <c r="R11" i="5"/>
  <c r="R35" i="5"/>
  <c r="R59" i="5"/>
  <c r="R83" i="5"/>
  <c r="R107" i="5"/>
  <c r="R131" i="5"/>
  <c r="R155" i="5"/>
  <c r="R179" i="5"/>
  <c r="R201" i="5"/>
  <c r="R222" i="5"/>
  <c r="R240" i="5"/>
  <c r="R258" i="5"/>
  <c r="R273" i="5"/>
  <c r="R288" i="5"/>
  <c r="R306" i="5"/>
  <c r="R321" i="5"/>
  <c r="R17" i="5"/>
  <c r="R41" i="5"/>
  <c r="R65" i="5"/>
  <c r="R89" i="5"/>
  <c r="R113" i="5"/>
  <c r="R137" i="5"/>
  <c r="R161" i="5"/>
  <c r="R184" i="5"/>
  <c r="R202" i="5"/>
  <c r="R224" i="5"/>
  <c r="R244" i="5"/>
  <c r="R259" i="5"/>
  <c r="R274" i="5"/>
  <c r="R292" i="5"/>
  <c r="R307" i="5"/>
  <c r="R322" i="5"/>
  <c r="R18" i="5"/>
  <c r="R42" i="5"/>
  <c r="R66" i="5"/>
  <c r="R90" i="5"/>
  <c r="R114" i="5"/>
  <c r="R138" i="5"/>
  <c r="R162" i="5"/>
  <c r="R185" i="5"/>
  <c r="R203" i="5"/>
  <c r="R225" i="5"/>
  <c r="R245" i="5"/>
  <c r="R260" i="5"/>
  <c r="R275" i="5"/>
  <c r="R293" i="5"/>
  <c r="R308" i="5"/>
  <c r="R323" i="5"/>
  <c r="R20" i="5"/>
  <c r="R44" i="5"/>
  <c r="R68" i="5"/>
  <c r="R92" i="5"/>
  <c r="R116" i="5"/>
  <c r="R140" i="5"/>
  <c r="R164" i="5"/>
  <c r="R186" i="5"/>
  <c r="R208" i="5"/>
  <c r="R226" i="5"/>
  <c r="R246" i="5"/>
  <c r="R261" i="5"/>
  <c r="R276" i="5"/>
  <c r="R294" i="5"/>
  <c r="R309" i="5"/>
  <c r="R6" i="5"/>
  <c r="R21" i="5"/>
  <c r="R45" i="5"/>
  <c r="R69" i="5"/>
  <c r="R93" i="5"/>
  <c r="R117" i="5"/>
  <c r="R141" i="5"/>
  <c r="R165" i="5"/>
  <c r="R188" i="5"/>
  <c r="R209" i="5"/>
  <c r="R227" i="5"/>
  <c r="R247" i="5"/>
  <c r="R262" i="5"/>
  <c r="R280" i="5"/>
  <c r="R295" i="5"/>
  <c r="R310" i="5"/>
  <c r="R22" i="5"/>
  <c r="R46" i="5"/>
  <c r="R70" i="5"/>
  <c r="R94" i="5"/>
  <c r="R118" i="5"/>
  <c r="R142" i="5"/>
  <c r="R166" i="5"/>
  <c r="R189" i="5"/>
  <c r="R210" i="5"/>
  <c r="R232" i="5"/>
  <c r="R248" i="5"/>
  <c r="R263" i="5"/>
  <c r="R281" i="5"/>
  <c r="R296" i="5"/>
  <c r="R311" i="5"/>
  <c r="R23" i="5"/>
  <c r="R47" i="5"/>
  <c r="R71" i="5"/>
  <c r="R95" i="5"/>
  <c r="R119" i="5"/>
  <c r="R143" i="5"/>
  <c r="R167" i="5"/>
  <c r="R190" i="5"/>
  <c r="R212" i="5"/>
  <c r="R233" i="5"/>
  <c r="R249" i="5"/>
  <c r="R264" i="5"/>
  <c r="R282" i="5"/>
  <c r="R297" i="5"/>
  <c r="R312" i="5"/>
  <c r="R29" i="5"/>
  <c r="R53" i="5"/>
  <c r="R77" i="5"/>
  <c r="R101" i="5"/>
  <c r="R125" i="5"/>
  <c r="R149" i="5"/>
  <c r="R173" i="5"/>
  <c r="R191" i="5"/>
  <c r="R213" i="5"/>
  <c r="R234" i="5"/>
  <c r="R250" i="5"/>
  <c r="R268" i="5"/>
  <c r="R283" i="5"/>
  <c r="R298" i="5"/>
  <c r="R316" i="5"/>
  <c r="R30" i="5"/>
  <c r="R54" i="5"/>
  <c r="R78" i="5"/>
  <c r="R102" i="5"/>
  <c r="R126" i="5"/>
  <c r="R150" i="5"/>
  <c r="R174" i="5"/>
  <c r="R196" i="5"/>
  <c r="R214" i="5"/>
  <c r="R236" i="5"/>
  <c r="R251" i="5"/>
  <c r="R269" i="5"/>
  <c r="R284" i="5"/>
  <c r="R299" i="5"/>
  <c r="R317" i="5"/>
  <c r="R9" i="5"/>
  <c r="R33" i="5"/>
  <c r="R57" i="5"/>
  <c r="R81" i="5"/>
  <c r="R105" i="5"/>
  <c r="R129" i="5"/>
  <c r="R153" i="5"/>
  <c r="R177" i="5"/>
  <c r="R198" i="5"/>
  <c r="R220" i="5"/>
  <c r="R238" i="5"/>
  <c r="R256" i="5"/>
  <c r="R271" i="5"/>
  <c r="R286" i="5"/>
  <c r="R304" i="5"/>
  <c r="R319" i="5"/>
  <c r="R10" i="5"/>
  <c r="R34" i="5"/>
  <c r="R58" i="5"/>
  <c r="R82" i="5"/>
  <c r="R106" i="5"/>
  <c r="R130" i="5"/>
  <c r="R154" i="5"/>
  <c r="R178" i="5"/>
  <c r="R200" i="5"/>
  <c r="R221" i="5"/>
  <c r="R239" i="5"/>
  <c r="R257" i="5"/>
  <c r="R272" i="5"/>
  <c r="R287" i="5"/>
  <c r="R305" i="5"/>
  <c r="R320" i="5"/>
  <c r="R128" i="5"/>
  <c r="R152" i="5"/>
  <c r="R176" i="5"/>
  <c r="R300" i="5"/>
  <c r="R197" i="5"/>
  <c r="R56" i="5"/>
  <c r="R215" i="5"/>
  <c r="R8" i="5"/>
  <c r="R32" i="5"/>
  <c r="R237" i="5"/>
  <c r="R252" i="5"/>
  <c r="R270" i="5"/>
  <c r="R80" i="5"/>
  <c r="R318" i="5"/>
  <c r="R104" i="5"/>
  <c r="R285" i="5"/>
  <c r="G24" i="3"/>
  <c r="G25" i="3"/>
  <c r="G28" i="3" s="1"/>
  <c r="O1" i="1" l="1"/>
  <c r="P1" i="1" s="1"/>
  <c r="O12" i="5"/>
  <c r="O24" i="5"/>
  <c r="O36" i="5"/>
  <c r="O48" i="5"/>
  <c r="O13" i="5"/>
  <c r="O25" i="5"/>
  <c r="O37" i="5"/>
  <c r="O49" i="5"/>
  <c r="O61" i="5"/>
  <c r="O73" i="5"/>
  <c r="O85" i="5"/>
  <c r="O97" i="5"/>
  <c r="O109" i="5"/>
  <c r="O121" i="5"/>
  <c r="O133" i="5"/>
  <c r="O145" i="5"/>
  <c r="O157" i="5"/>
  <c r="O169" i="5"/>
  <c r="O181" i="5"/>
  <c r="O193" i="5"/>
  <c r="O14" i="5"/>
  <c r="O26" i="5"/>
  <c r="O38" i="5"/>
  <c r="O50" i="5"/>
  <c r="O62" i="5"/>
  <c r="O74" i="5"/>
  <c r="O86" i="5"/>
  <c r="O98" i="5"/>
  <c r="O110" i="5"/>
  <c r="O122" i="5"/>
  <c r="O134" i="5"/>
  <c r="O146" i="5"/>
  <c r="O158" i="5"/>
  <c r="O170" i="5"/>
  <c r="O182" i="5"/>
  <c r="O194" i="5"/>
  <c r="O206" i="5"/>
  <c r="O218" i="5"/>
  <c r="O230" i="5"/>
  <c r="O16" i="5"/>
  <c r="O28" i="5"/>
  <c r="O40" i="5"/>
  <c r="O52" i="5"/>
  <c r="O64" i="5"/>
  <c r="O76" i="5"/>
  <c r="O88" i="5"/>
  <c r="O100" i="5"/>
  <c r="O112" i="5"/>
  <c r="O124" i="5"/>
  <c r="O136" i="5"/>
  <c r="O148" i="5"/>
  <c r="O160" i="5"/>
  <c r="O172" i="5"/>
  <c r="O184" i="5"/>
  <c r="O196" i="5"/>
  <c r="O208" i="5"/>
  <c r="O11" i="5"/>
  <c r="O31" i="5"/>
  <c r="O47" i="5"/>
  <c r="O66" i="5"/>
  <c r="O81" i="5"/>
  <c r="O96" i="5"/>
  <c r="O114" i="5"/>
  <c r="O129" i="5"/>
  <c r="O144" i="5"/>
  <c r="O162" i="5"/>
  <c r="O177" i="5"/>
  <c r="O192" i="5"/>
  <c r="O209" i="5"/>
  <c r="O222" i="5"/>
  <c r="O235" i="5"/>
  <c r="O259" i="5"/>
  <c r="O295" i="5"/>
  <c r="O284" i="5"/>
  <c r="O91" i="5"/>
  <c r="O187" i="5"/>
  <c r="O302" i="5"/>
  <c r="O231" i="5"/>
  <c r="O189" i="5"/>
  <c r="O316" i="5"/>
  <c r="O15" i="5"/>
  <c r="O32" i="5"/>
  <c r="O51" i="5"/>
  <c r="O67" i="5"/>
  <c r="O82" i="5"/>
  <c r="O99" i="5"/>
  <c r="O115" i="5"/>
  <c r="O130" i="5"/>
  <c r="O147" i="5"/>
  <c r="O163" i="5"/>
  <c r="O178" i="5"/>
  <c r="O195" i="5"/>
  <c r="O210" i="5"/>
  <c r="O223" i="5"/>
  <c r="O236" i="5"/>
  <c r="O248" i="5"/>
  <c r="O260" i="5"/>
  <c r="O272" i="5"/>
  <c r="O320" i="5"/>
  <c r="O278" i="5"/>
  <c r="O92" i="5"/>
  <c r="O203" i="5"/>
  <c r="O315" i="5"/>
  <c r="O108" i="5"/>
  <c r="O256" i="5"/>
  <c r="O17" i="5"/>
  <c r="O33" i="5"/>
  <c r="O53" i="5"/>
  <c r="O68" i="5"/>
  <c r="O83" i="5"/>
  <c r="O101" i="5"/>
  <c r="O116" i="5"/>
  <c r="O131" i="5"/>
  <c r="O149" i="5"/>
  <c r="O164" i="5"/>
  <c r="O179" i="5"/>
  <c r="O197" i="5"/>
  <c r="O211" i="5"/>
  <c r="O224" i="5"/>
  <c r="O237" i="5"/>
  <c r="O249" i="5"/>
  <c r="O261" i="5"/>
  <c r="O273" i="5"/>
  <c r="O285" i="5"/>
  <c r="O297" i="5"/>
  <c r="O309" i="5"/>
  <c r="O321" i="5"/>
  <c r="O242" i="5"/>
  <c r="O107" i="5"/>
  <c r="O255" i="5"/>
  <c r="O232" i="5"/>
  <c r="O18" i="5"/>
  <c r="O34" i="5"/>
  <c r="O54" i="5"/>
  <c r="O69" i="5"/>
  <c r="O84" i="5"/>
  <c r="O102" i="5"/>
  <c r="O117" i="5"/>
  <c r="O132" i="5"/>
  <c r="O150" i="5"/>
  <c r="O165" i="5"/>
  <c r="O180" i="5"/>
  <c r="O198" i="5"/>
  <c r="O212" i="5"/>
  <c r="O225" i="5"/>
  <c r="O238" i="5"/>
  <c r="O250" i="5"/>
  <c r="O262" i="5"/>
  <c r="O274" i="5"/>
  <c r="O286" i="5"/>
  <c r="O298" i="5"/>
  <c r="O310" i="5"/>
  <c r="O322" i="5"/>
  <c r="O253" i="5"/>
  <c r="O301" i="5"/>
  <c r="O154" i="5"/>
  <c r="O266" i="5"/>
  <c r="O7" i="5"/>
  <c r="O59" i="5"/>
  <c r="O173" i="5"/>
  <c r="O267" i="5"/>
  <c r="O93" i="5"/>
  <c r="O219" i="5"/>
  <c r="O304" i="5"/>
  <c r="O19" i="5"/>
  <c r="O35" i="5"/>
  <c r="O55" i="5"/>
  <c r="O70" i="5"/>
  <c r="O87" i="5"/>
  <c r="O103" i="5"/>
  <c r="O118" i="5"/>
  <c r="O135" i="5"/>
  <c r="O151" i="5"/>
  <c r="O166" i="5"/>
  <c r="O183" i="5"/>
  <c r="O199" i="5"/>
  <c r="O213" i="5"/>
  <c r="O226" i="5"/>
  <c r="O239" i="5"/>
  <c r="O251" i="5"/>
  <c r="O263" i="5"/>
  <c r="O275" i="5"/>
  <c r="O287" i="5"/>
  <c r="O299" i="5"/>
  <c r="O311" i="5"/>
  <c r="O323" i="5"/>
  <c r="O6" i="5"/>
  <c r="O277" i="5"/>
  <c r="O313" i="5"/>
  <c r="O123" i="5"/>
  <c r="O229" i="5"/>
  <c r="O23" i="5"/>
  <c r="O77" i="5"/>
  <c r="O125" i="5"/>
  <c r="O243" i="5"/>
  <c r="O27" i="5"/>
  <c r="O78" i="5"/>
  <c r="O156" i="5"/>
  <c r="O268" i="5"/>
  <c r="O20" i="5"/>
  <c r="O39" i="5"/>
  <c r="O56" i="5"/>
  <c r="O71" i="5"/>
  <c r="O89" i="5"/>
  <c r="O104" i="5"/>
  <c r="O119" i="5"/>
  <c r="O137" i="5"/>
  <c r="O152" i="5"/>
  <c r="O167" i="5"/>
  <c r="O185" i="5"/>
  <c r="O200" i="5"/>
  <c r="O214" i="5"/>
  <c r="O227" i="5"/>
  <c r="O240" i="5"/>
  <c r="O252" i="5"/>
  <c r="O264" i="5"/>
  <c r="O276" i="5"/>
  <c r="O288" i="5"/>
  <c r="O300" i="5"/>
  <c r="O312" i="5"/>
  <c r="O289" i="5"/>
  <c r="O22" i="5"/>
  <c r="O58" i="5"/>
  <c r="O139" i="5"/>
  <c r="O254" i="5"/>
  <c r="O314" i="5"/>
  <c r="O188" i="5"/>
  <c r="O291" i="5"/>
  <c r="O8" i="5"/>
  <c r="O44" i="5"/>
  <c r="O60" i="5"/>
  <c r="O141" i="5"/>
  <c r="O244" i="5"/>
  <c r="O21" i="5"/>
  <c r="O41" i="5"/>
  <c r="O57" i="5"/>
  <c r="O72" i="5"/>
  <c r="O90" i="5"/>
  <c r="O105" i="5"/>
  <c r="O120" i="5"/>
  <c r="O138" i="5"/>
  <c r="O153" i="5"/>
  <c r="O168" i="5"/>
  <c r="O186" i="5"/>
  <c r="O201" i="5"/>
  <c r="O215" i="5"/>
  <c r="O228" i="5"/>
  <c r="O241" i="5"/>
  <c r="O265" i="5"/>
  <c r="O42" i="5"/>
  <c r="O75" i="5"/>
  <c r="O171" i="5"/>
  <c r="O290" i="5"/>
  <c r="O217" i="5"/>
  <c r="O174" i="5"/>
  <c r="O292" i="5"/>
  <c r="O9" i="5"/>
  <c r="O29" i="5"/>
  <c r="O45" i="5"/>
  <c r="O63" i="5"/>
  <c r="O79" i="5"/>
  <c r="O94" i="5"/>
  <c r="O111" i="5"/>
  <c r="O127" i="5"/>
  <c r="O142" i="5"/>
  <c r="O159" i="5"/>
  <c r="O175" i="5"/>
  <c r="O190" i="5"/>
  <c r="O205" i="5"/>
  <c r="O220" i="5"/>
  <c r="O233" i="5"/>
  <c r="O245" i="5"/>
  <c r="O257" i="5"/>
  <c r="O269" i="5"/>
  <c r="O281" i="5"/>
  <c r="O293" i="5"/>
  <c r="O305" i="5"/>
  <c r="O317" i="5"/>
  <c r="O271" i="5"/>
  <c r="O307" i="5"/>
  <c r="O296" i="5"/>
  <c r="O106" i="5"/>
  <c r="O202" i="5"/>
  <c r="O43" i="5"/>
  <c r="O140" i="5"/>
  <c r="O279" i="5"/>
  <c r="O204" i="5"/>
  <c r="O10" i="5"/>
  <c r="O30" i="5"/>
  <c r="O46" i="5"/>
  <c r="O65" i="5"/>
  <c r="O80" i="5"/>
  <c r="O95" i="5"/>
  <c r="O113" i="5"/>
  <c r="O128" i="5"/>
  <c r="O143" i="5"/>
  <c r="O161" i="5"/>
  <c r="O176" i="5"/>
  <c r="O191" i="5"/>
  <c r="O207" i="5"/>
  <c r="O221" i="5"/>
  <c r="O234" i="5"/>
  <c r="O246" i="5"/>
  <c r="O258" i="5"/>
  <c r="O270" i="5"/>
  <c r="O282" i="5"/>
  <c r="O294" i="5"/>
  <c r="O306" i="5"/>
  <c r="O318" i="5"/>
  <c r="O247" i="5"/>
  <c r="O283" i="5"/>
  <c r="O319" i="5"/>
  <c r="O308" i="5"/>
  <c r="O216" i="5"/>
  <c r="O155" i="5"/>
  <c r="O303" i="5"/>
  <c r="O126" i="5"/>
  <c r="O280" i="5"/>
  <c r="G29" i="3"/>
  <c r="E14" i="3"/>
  <c r="E36" i="3"/>
  <c r="I322" i="5" l="1"/>
  <c r="I91" i="5"/>
  <c r="I12" i="5"/>
  <c r="I108" i="5"/>
  <c r="I53" i="5"/>
  <c r="I149" i="5"/>
  <c r="I54" i="5"/>
  <c r="I150" i="5"/>
  <c r="I47" i="5"/>
  <c r="I143" i="5"/>
  <c r="I8" i="5"/>
  <c r="I104" i="5"/>
  <c r="I18" i="5"/>
  <c r="I248" i="5"/>
  <c r="I121" i="5"/>
  <c r="I273" i="5"/>
  <c r="I195" i="5"/>
  <c r="I298" i="5"/>
  <c r="I226" i="5"/>
  <c r="I34" i="5"/>
  <c r="I252" i="5"/>
  <c r="I105" i="5"/>
  <c r="I269" i="5"/>
  <c r="I311" i="5"/>
  <c r="I6" i="5"/>
  <c r="I202" i="5"/>
  <c r="I138" i="5"/>
  <c r="I277" i="5"/>
  <c r="I238" i="5"/>
  <c r="I187" i="5"/>
  <c r="I229" i="5"/>
  <c r="I65" i="5"/>
  <c r="I284" i="5"/>
  <c r="I203" i="5"/>
  <c r="I7" i="5"/>
  <c r="I160" i="5"/>
  <c r="I161" i="5"/>
  <c r="I49" i="5"/>
  <c r="I22" i="5"/>
  <c r="I207" i="5"/>
  <c r="I291" i="5"/>
  <c r="I30" i="5"/>
  <c r="I215" i="5"/>
  <c r="I245" i="5"/>
  <c r="I319" i="5"/>
  <c r="I99" i="5"/>
  <c r="I20" i="5"/>
  <c r="I116" i="5"/>
  <c r="I61" i="5"/>
  <c r="I157" i="5"/>
  <c r="I62" i="5"/>
  <c r="I158" i="5"/>
  <c r="I55" i="5"/>
  <c r="I151" i="5"/>
  <c r="I16" i="5"/>
  <c r="I112" i="5"/>
  <c r="I50" i="5"/>
  <c r="I256" i="5"/>
  <c r="I153" i="5"/>
  <c r="I281" i="5"/>
  <c r="I206" i="5"/>
  <c r="I306" i="5"/>
  <c r="I235" i="5"/>
  <c r="I66" i="5"/>
  <c r="I260" i="5"/>
  <c r="I137" i="5"/>
  <c r="I42" i="5"/>
  <c r="I74" i="5"/>
  <c r="I303" i="5"/>
  <c r="I310" i="5"/>
  <c r="I162" i="5"/>
  <c r="I201" i="5"/>
  <c r="I258" i="5"/>
  <c r="I21" i="5"/>
  <c r="I118" i="5"/>
  <c r="I90" i="5"/>
  <c r="I237" i="5"/>
  <c r="I321" i="5"/>
  <c r="I227" i="5"/>
  <c r="I11" i="5"/>
  <c r="I107" i="5"/>
  <c r="I28" i="5"/>
  <c r="I124" i="5"/>
  <c r="I69" i="5"/>
  <c r="I165" i="5"/>
  <c r="I70" i="5"/>
  <c r="I166" i="5"/>
  <c r="I63" i="5"/>
  <c r="I159" i="5"/>
  <c r="I24" i="5"/>
  <c r="I120" i="5"/>
  <c r="I82" i="5"/>
  <c r="I264" i="5"/>
  <c r="I177" i="5"/>
  <c r="I289" i="5"/>
  <c r="I216" i="5"/>
  <c r="I314" i="5"/>
  <c r="I243" i="5"/>
  <c r="I98" i="5"/>
  <c r="I268" i="5"/>
  <c r="I164" i="5"/>
  <c r="I285" i="5"/>
  <c r="I169" i="5"/>
  <c r="I270" i="5"/>
  <c r="I302" i="5"/>
  <c r="I254" i="5"/>
  <c r="I14" i="5"/>
  <c r="I304" i="5"/>
  <c r="I246" i="5"/>
  <c r="I168" i="5"/>
  <c r="I316" i="5"/>
  <c r="I274" i="5"/>
  <c r="I19" i="5"/>
  <c r="C19" i="5" s="1"/>
  <c r="I115" i="5"/>
  <c r="I36" i="5"/>
  <c r="I132" i="5"/>
  <c r="I77" i="5"/>
  <c r="I173" i="5"/>
  <c r="I78" i="5"/>
  <c r="I174" i="5"/>
  <c r="I71" i="5"/>
  <c r="I167" i="5"/>
  <c r="I32" i="5"/>
  <c r="I128" i="5"/>
  <c r="I114" i="5"/>
  <c r="I272" i="5"/>
  <c r="I194" i="5"/>
  <c r="I297" i="5"/>
  <c r="I225" i="5"/>
  <c r="I33" i="5"/>
  <c r="I251" i="5"/>
  <c r="I130" i="5"/>
  <c r="I276" i="5"/>
  <c r="I186" i="5"/>
  <c r="I293" i="5"/>
  <c r="I220" i="5"/>
  <c r="I262" i="5"/>
  <c r="I199" i="5"/>
  <c r="I209" i="5"/>
  <c r="Q1" i="1"/>
  <c r="I117" i="5"/>
  <c r="I312" i="5"/>
  <c r="I176" i="5"/>
  <c r="I10" i="5"/>
  <c r="I27" i="5"/>
  <c r="I123" i="5"/>
  <c r="I44" i="5"/>
  <c r="I140" i="5"/>
  <c r="I85" i="5"/>
  <c r="I181" i="5"/>
  <c r="I86" i="5"/>
  <c r="I182" i="5"/>
  <c r="I79" i="5"/>
  <c r="I175" i="5"/>
  <c r="I40" i="5"/>
  <c r="I136" i="5"/>
  <c r="I146" i="5"/>
  <c r="I280" i="5"/>
  <c r="I205" i="5"/>
  <c r="I305" i="5"/>
  <c r="I234" i="5"/>
  <c r="I259" i="5"/>
  <c r="I301" i="5"/>
  <c r="I103" i="5"/>
  <c r="I58" i="5"/>
  <c r="I283" i="5"/>
  <c r="I59" i="5"/>
  <c r="I15" i="5"/>
  <c r="I213" i="5"/>
  <c r="I218" i="5"/>
  <c r="I125" i="5"/>
  <c r="I222" i="5"/>
  <c r="I221" i="5"/>
  <c r="I35" i="5"/>
  <c r="I131" i="5"/>
  <c r="I52" i="5"/>
  <c r="I148" i="5"/>
  <c r="I93" i="5"/>
  <c r="I189" i="5"/>
  <c r="I94" i="5"/>
  <c r="I190" i="5"/>
  <c r="I87" i="5"/>
  <c r="I183" i="5"/>
  <c r="I48" i="5"/>
  <c r="I144" i="5"/>
  <c r="I172" i="5"/>
  <c r="I288" i="5"/>
  <c r="I214" i="5"/>
  <c r="I313" i="5"/>
  <c r="I242" i="5"/>
  <c r="I97" i="5"/>
  <c r="I267" i="5"/>
  <c r="I185" i="5"/>
  <c r="I292" i="5"/>
  <c r="I210" i="5"/>
  <c r="I309" i="5"/>
  <c r="I286" i="5"/>
  <c r="I294" i="5"/>
  <c r="I211" i="5"/>
  <c r="I200" i="5"/>
  <c r="I219" i="5"/>
  <c r="I318" i="5"/>
  <c r="I239" i="5"/>
  <c r="I64" i="5"/>
  <c r="I233" i="5"/>
  <c r="I17" i="5"/>
  <c r="I188" i="5"/>
  <c r="I155" i="5"/>
  <c r="I72" i="5"/>
  <c r="I266" i="5"/>
  <c r="I271" i="5"/>
  <c r="I29" i="5"/>
  <c r="I126" i="5"/>
  <c r="I122" i="5"/>
  <c r="I212" i="5"/>
  <c r="I43" i="5"/>
  <c r="I139" i="5"/>
  <c r="I60" i="5"/>
  <c r="I156" i="5"/>
  <c r="I101" i="5"/>
  <c r="I197" i="5"/>
  <c r="I102" i="5"/>
  <c r="I198" i="5"/>
  <c r="I95" i="5"/>
  <c r="I191" i="5"/>
  <c r="I56" i="5"/>
  <c r="I152" i="5"/>
  <c r="I193" i="5"/>
  <c r="I296" i="5"/>
  <c r="I224" i="5"/>
  <c r="I26" i="5"/>
  <c r="I250" i="5"/>
  <c r="I129" i="5"/>
  <c r="I275" i="5"/>
  <c r="I300" i="5"/>
  <c r="I317" i="5"/>
  <c r="I81" i="5"/>
  <c r="I308" i="5"/>
  <c r="I76" i="5"/>
  <c r="I111" i="5"/>
  <c r="I180" i="5"/>
  <c r="I230" i="5"/>
  <c r="I67" i="5"/>
  <c r="I23" i="5"/>
  <c r="I25" i="5"/>
  <c r="I196" i="5"/>
  <c r="I51" i="5"/>
  <c r="I147" i="5"/>
  <c r="I68" i="5"/>
  <c r="I13" i="5"/>
  <c r="I109" i="5"/>
  <c r="I110" i="5"/>
  <c r="I204" i="5"/>
  <c r="I228" i="5"/>
  <c r="I241" i="5"/>
  <c r="I163" i="5"/>
  <c r="I249" i="5"/>
  <c r="I323" i="5"/>
  <c r="I75" i="5"/>
  <c r="I171" i="5"/>
  <c r="I92" i="5"/>
  <c r="I37" i="5"/>
  <c r="I133" i="5"/>
  <c r="I38" i="5"/>
  <c r="I134" i="5"/>
  <c r="I31" i="5"/>
  <c r="I127" i="5"/>
  <c r="I223" i="5"/>
  <c r="I88" i="5"/>
  <c r="I184" i="5"/>
  <c r="I232" i="5"/>
  <c r="I57" i="5"/>
  <c r="I257" i="5"/>
  <c r="I154" i="5"/>
  <c r="I282" i="5"/>
  <c r="I208" i="5"/>
  <c r="I307" i="5"/>
  <c r="I236" i="5"/>
  <c r="I41" i="5"/>
  <c r="I253" i="5"/>
  <c r="I247" i="5"/>
  <c r="I255" i="5"/>
  <c r="I295" i="5"/>
  <c r="I278" i="5"/>
  <c r="I287" i="5"/>
  <c r="I170" i="5"/>
  <c r="I84" i="5"/>
  <c r="I80" i="5"/>
  <c r="I299" i="5"/>
  <c r="I320" i="5"/>
  <c r="I83" i="5"/>
  <c r="I179" i="5"/>
  <c r="I100" i="5"/>
  <c r="I45" i="5"/>
  <c r="I141" i="5"/>
  <c r="I46" i="5"/>
  <c r="I142" i="5"/>
  <c r="I39" i="5"/>
  <c r="I135" i="5"/>
  <c r="I231" i="5"/>
  <c r="I96" i="5"/>
  <c r="I192" i="5"/>
  <c r="I240" i="5"/>
  <c r="I89" i="5"/>
  <c r="I265" i="5"/>
  <c r="I178" i="5"/>
  <c r="I290" i="5"/>
  <c r="I217" i="5"/>
  <c r="I315" i="5"/>
  <c r="I244" i="5"/>
  <c r="I73" i="5"/>
  <c r="I261" i="5"/>
  <c r="I279" i="5"/>
  <c r="I106" i="5"/>
  <c r="I113" i="5"/>
  <c r="I145" i="5"/>
  <c r="I119" i="5"/>
  <c r="I9" i="5"/>
  <c r="I263" i="5"/>
  <c r="G36" i="3"/>
  <c r="H36" i="3" s="1"/>
  <c r="E37" i="3"/>
  <c r="G37" i="3" s="1"/>
  <c r="H37" i="3" s="1"/>
  <c r="E15" i="3"/>
  <c r="F319" i="5" l="1"/>
  <c r="C319" i="5" s="1"/>
  <c r="F87" i="5"/>
  <c r="C87" i="5" s="1"/>
  <c r="F183" i="5"/>
  <c r="C183" i="5" s="1"/>
  <c r="F279" i="5"/>
  <c r="C279" i="5" s="1"/>
  <c r="F64" i="5"/>
  <c r="C64" i="5" s="1"/>
  <c r="F160" i="5"/>
  <c r="C160" i="5" s="1"/>
  <c r="F256" i="5"/>
  <c r="C256" i="5" s="1"/>
  <c r="F33" i="5"/>
  <c r="C33" i="5" s="1"/>
  <c r="F129" i="5"/>
  <c r="C129" i="5" s="1"/>
  <c r="F225" i="5"/>
  <c r="C225" i="5" s="1"/>
  <c r="F18" i="5"/>
  <c r="C18" i="5" s="1"/>
  <c r="F114" i="5"/>
  <c r="C114" i="5" s="1"/>
  <c r="F210" i="5"/>
  <c r="C210" i="5" s="1"/>
  <c r="F306" i="5"/>
  <c r="C306" i="5" s="1"/>
  <c r="F91" i="5"/>
  <c r="C91" i="5" s="1"/>
  <c r="F187" i="5"/>
  <c r="C187" i="5" s="1"/>
  <c r="F283" i="5"/>
  <c r="C283" i="5" s="1"/>
  <c r="F68" i="5"/>
  <c r="C68" i="5" s="1"/>
  <c r="F164" i="5"/>
  <c r="C164" i="5" s="1"/>
  <c r="F260" i="5"/>
  <c r="C260" i="5" s="1"/>
  <c r="F229" i="5"/>
  <c r="C229" i="5" s="1"/>
  <c r="F14" i="5"/>
  <c r="C14" i="5" s="1"/>
  <c r="F85" i="5"/>
  <c r="C85" i="5" s="1"/>
  <c r="C118" i="5"/>
  <c r="F318" i="5"/>
  <c r="C318" i="5" s="1"/>
  <c r="F132" i="5"/>
  <c r="C132" i="5" s="1"/>
  <c r="F282" i="5"/>
  <c r="C282" i="5" s="1"/>
  <c r="F321" i="5"/>
  <c r="C321" i="5" s="1"/>
  <c r="F95" i="5"/>
  <c r="C95" i="5" s="1"/>
  <c r="F191" i="5"/>
  <c r="C191" i="5" s="1"/>
  <c r="F287" i="5"/>
  <c r="C287" i="5" s="1"/>
  <c r="F72" i="5"/>
  <c r="C72" i="5" s="1"/>
  <c r="F168" i="5"/>
  <c r="C168" i="5" s="1"/>
  <c r="F264" i="5"/>
  <c r="C264" i="5" s="1"/>
  <c r="F41" i="5"/>
  <c r="C41" i="5" s="1"/>
  <c r="F137" i="5"/>
  <c r="C137" i="5" s="1"/>
  <c r="F233" i="5"/>
  <c r="C233" i="5" s="1"/>
  <c r="F26" i="5"/>
  <c r="C26" i="5" s="1"/>
  <c r="F122" i="5"/>
  <c r="C122" i="5" s="1"/>
  <c r="F218" i="5"/>
  <c r="C218" i="5" s="1"/>
  <c r="F314" i="5"/>
  <c r="C314" i="5" s="1"/>
  <c r="F99" i="5"/>
  <c r="C99" i="5" s="1"/>
  <c r="F195" i="5"/>
  <c r="C195" i="5" s="1"/>
  <c r="F291" i="5"/>
  <c r="C291" i="5" s="1"/>
  <c r="F76" i="5"/>
  <c r="C76" i="5" s="1"/>
  <c r="F172" i="5"/>
  <c r="C172" i="5" s="1"/>
  <c r="F268" i="5"/>
  <c r="C268" i="5" s="1"/>
  <c r="F190" i="5"/>
  <c r="C190" i="5" s="1"/>
  <c r="F261" i="5"/>
  <c r="C261" i="5" s="1"/>
  <c r="F6" i="5"/>
  <c r="F46" i="5"/>
  <c r="C46" i="5" s="1"/>
  <c r="F117" i="5"/>
  <c r="C117" i="5" s="1"/>
  <c r="F285" i="5"/>
  <c r="C285" i="5" s="1"/>
  <c r="F110" i="5"/>
  <c r="C110" i="5" s="1"/>
  <c r="F59" i="5"/>
  <c r="C59" i="5" s="1"/>
  <c r="F101" i="5"/>
  <c r="C101" i="5" s="1"/>
  <c r="F9" i="5"/>
  <c r="C9" i="5" s="1"/>
  <c r="F186" i="5"/>
  <c r="C186" i="5" s="1"/>
  <c r="F198" i="5"/>
  <c r="C198" i="5" s="1"/>
  <c r="F7" i="5"/>
  <c r="C7" i="5" s="1"/>
  <c r="F103" i="5"/>
  <c r="C103" i="5" s="1"/>
  <c r="F199" i="5"/>
  <c r="C199" i="5" s="1"/>
  <c r="F295" i="5"/>
  <c r="C295" i="5" s="1"/>
  <c r="F80" i="5"/>
  <c r="C80" i="5" s="1"/>
  <c r="F176" i="5"/>
  <c r="C176" i="5" s="1"/>
  <c r="F272" i="5"/>
  <c r="C272" i="5" s="1"/>
  <c r="F49" i="5"/>
  <c r="C49" i="5" s="1"/>
  <c r="F145" i="5"/>
  <c r="C145" i="5" s="1"/>
  <c r="F241" i="5"/>
  <c r="C241" i="5" s="1"/>
  <c r="F34" i="5"/>
  <c r="C34" i="5" s="1"/>
  <c r="F130" i="5"/>
  <c r="C130" i="5" s="1"/>
  <c r="F226" i="5"/>
  <c r="C226" i="5" s="1"/>
  <c r="F11" i="5"/>
  <c r="C11" i="5" s="1"/>
  <c r="F107" i="5"/>
  <c r="C107" i="5" s="1"/>
  <c r="F203" i="5"/>
  <c r="C203" i="5" s="1"/>
  <c r="F299" i="5"/>
  <c r="C299" i="5" s="1"/>
  <c r="F84" i="5"/>
  <c r="C84" i="5" s="1"/>
  <c r="F180" i="5"/>
  <c r="C180" i="5" s="1"/>
  <c r="F276" i="5"/>
  <c r="C276" i="5" s="1"/>
  <c r="F222" i="5"/>
  <c r="C222" i="5" s="1"/>
  <c r="F293" i="5"/>
  <c r="C293" i="5" s="1"/>
  <c r="F13" i="5"/>
  <c r="C13" i="5" s="1"/>
  <c r="F78" i="5"/>
  <c r="C78" i="5" s="1"/>
  <c r="F149" i="5"/>
  <c r="C149" i="5" s="1"/>
  <c r="F54" i="5"/>
  <c r="C54" i="5" s="1"/>
  <c r="F246" i="5"/>
  <c r="C246" i="5" s="1"/>
  <c r="F284" i="5"/>
  <c r="C284" i="5" s="1"/>
  <c r="F253" i="5"/>
  <c r="C253" i="5" s="1"/>
  <c r="F63" i="5"/>
  <c r="C63" i="5" s="1"/>
  <c r="F105" i="5"/>
  <c r="C105" i="5" s="1"/>
  <c r="F259" i="5"/>
  <c r="C259" i="5" s="1"/>
  <c r="F15" i="5"/>
  <c r="C15" i="5" s="1"/>
  <c r="F111" i="5"/>
  <c r="C111" i="5" s="1"/>
  <c r="F207" i="5"/>
  <c r="C207" i="5" s="1"/>
  <c r="F303" i="5"/>
  <c r="C303" i="5" s="1"/>
  <c r="F88" i="5"/>
  <c r="C88" i="5" s="1"/>
  <c r="F184" i="5"/>
  <c r="C184" i="5" s="1"/>
  <c r="F280" i="5"/>
  <c r="C280" i="5" s="1"/>
  <c r="F57" i="5"/>
  <c r="C57" i="5" s="1"/>
  <c r="F153" i="5"/>
  <c r="C153" i="5" s="1"/>
  <c r="F249" i="5"/>
  <c r="C249" i="5" s="1"/>
  <c r="F42" i="5"/>
  <c r="C42" i="5" s="1"/>
  <c r="F138" i="5"/>
  <c r="C138" i="5" s="1"/>
  <c r="F234" i="5"/>
  <c r="C234" i="5" s="1"/>
  <c r="F115" i="5"/>
  <c r="C115" i="5" s="1"/>
  <c r="F211" i="5"/>
  <c r="C211" i="5" s="1"/>
  <c r="F307" i="5"/>
  <c r="C307" i="5" s="1"/>
  <c r="F92" i="5"/>
  <c r="C92" i="5" s="1"/>
  <c r="F188" i="5"/>
  <c r="C188" i="5" s="1"/>
  <c r="F254" i="5"/>
  <c r="C254" i="5" s="1"/>
  <c r="F182" i="5"/>
  <c r="C182" i="5" s="1"/>
  <c r="F270" i="5"/>
  <c r="C270" i="5" s="1"/>
  <c r="F40" i="5"/>
  <c r="C40" i="5" s="1"/>
  <c r="F201" i="5"/>
  <c r="C201" i="5" s="1"/>
  <c r="F236" i="5"/>
  <c r="C236" i="5" s="1"/>
  <c r="F23" i="5"/>
  <c r="C23" i="5" s="1"/>
  <c r="F119" i="5"/>
  <c r="C119" i="5" s="1"/>
  <c r="F215" i="5"/>
  <c r="C215" i="5" s="1"/>
  <c r="F311" i="5"/>
  <c r="C311" i="5" s="1"/>
  <c r="F96" i="5"/>
  <c r="C96" i="5" s="1"/>
  <c r="F192" i="5"/>
  <c r="C192" i="5" s="1"/>
  <c r="F288" i="5"/>
  <c r="C288" i="5" s="1"/>
  <c r="F65" i="5"/>
  <c r="C65" i="5" s="1"/>
  <c r="F161" i="5"/>
  <c r="C161" i="5" s="1"/>
  <c r="F257" i="5"/>
  <c r="C257" i="5" s="1"/>
  <c r="F50" i="5"/>
  <c r="C50" i="5" s="1"/>
  <c r="F146" i="5"/>
  <c r="C146" i="5" s="1"/>
  <c r="F242" i="5"/>
  <c r="C242" i="5" s="1"/>
  <c r="F27" i="5"/>
  <c r="C27" i="5" s="1"/>
  <c r="F123" i="5"/>
  <c r="C123" i="5" s="1"/>
  <c r="F219" i="5"/>
  <c r="C219" i="5" s="1"/>
  <c r="F315" i="5"/>
  <c r="C315" i="5" s="1"/>
  <c r="F100" i="5"/>
  <c r="C100" i="5" s="1"/>
  <c r="F196" i="5"/>
  <c r="C196" i="5" s="1"/>
  <c r="F292" i="5"/>
  <c r="C292" i="5" s="1"/>
  <c r="F286" i="5"/>
  <c r="C286" i="5" s="1"/>
  <c r="F38" i="5"/>
  <c r="C38" i="5" s="1"/>
  <c r="F77" i="5"/>
  <c r="C77" i="5" s="1"/>
  <c r="F142" i="5"/>
  <c r="C142" i="5" s="1"/>
  <c r="F213" i="5"/>
  <c r="C213" i="5" s="1"/>
  <c r="F310" i="5"/>
  <c r="C310" i="5" s="1"/>
  <c r="F173" i="5"/>
  <c r="C173" i="5" s="1"/>
  <c r="F247" i="5"/>
  <c r="C247" i="5" s="1"/>
  <c r="F193" i="5"/>
  <c r="C193" i="5" s="1"/>
  <c r="F178" i="5"/>
  <c r="C178" i="5" s="1"/>
  <c r="F228" i="5"/>
  <c r="C228" i="5" s="1"/>
  <c r="F255" i="5"/>
  <c r="C255" i="5" s="1"/>
  <c r="F67" i="5"/>
  <c r="C67" i="5" s="1"/>
  <c r="F140" i="5"/>
  <c r="C140" i="5" s="1"/>
  <c r="F150" i="5"/>
  <c r="C150" i="5" s="1"/>
  <c r="F31" i="5"/>
  <c r="C31" i="5" s="1"/>
  <c r="F127" i="5"/>
  <c r="C127" i="5" s="1"/>
  <c r="F223" i="5"/>
  <c r="C223" i="5" s="1"/>
  <c r="F8" i="5"/>
  <c r="C8" i="5" s="1"/>
  <c r="F104" i="5"/>
  <c r="C104" i="5" s="1"/>
  <c r="F200" i="5"/>
  <c r="C200" i="5" s="1"/>
  <c r="F296" i="5"/>
  <c r="C296" i="5" s="1"/>
  <c r="F73" i="5"/>
  <c r="C73" i="5" s="1"/>
  <c r="F169" i="5"/>
  <c r="C169" i="5" s="1"/>
  <c r="F265" i="5"/>
  <c r="C265" i="5" s="1"/>
  <c r="F58" i="5"/>
  <c r="C58" i="5" s="1"/>
  <c r="F154" i="5"/>
  <c r="C154" i="5" s="1"/>
  <c r="F250" i="5"/>
  <c r="C250" i="5" s="1"/>
  <c r="F35" i="5"/>
  <c r="C35" i="5" s="1"/>
  <c r="F131" i="5"/>
  <c r="C131" i="5" s="1"/>
  <c r="F227" i="5"/>
  <c r="C227" i="5" s="1"/>
  <c r="F12" i="5"/>
  <c r="C12" i="5" s="1"/>
  <c r="F108" i="5"/>
  <c r="C108" i="5" s="1"/>
  <c r="F204" i="5"/>
  <c r="C204" i="5" s="1"/>
  <c r="F300" i="5"/>
  <c r="C300" i="5" s="1"/>
  <c r="F317" i="5"/>
  <c r="C317" i="5" s="1"/>
  <c r="F70" i="5"/>
  <c r="C70" i="5" s="1"/>
  <c r="F109" i="5"/>
  <c r="C109" i="5" s="1"/>
  <c r="F174" i="5"/>
  <c r="C174" i="5" s="1"/>
  <c r="F245" i="5"/>
  <c r="C245" i="5" s="1"/>
  <c r="F61" i="5"/>
  <c r="C61" i="5" s="1"/>
  <c r="F69" i="5"/>
  <c r="C69" i="5" s="1"/>
  <c r="F238" i="5"/>
  <c r="C238" i="5" s="1"/>
  <c r="F55" i="5"/>
  <c r="C55" i="5" s="1"/>
  <c r="F128" i="5"/>
  <c r="C128" i="5" s="1"/>
  <c r="F97" i="5"/>
  <c r="C97" i="5" s="1"/>
  <c r="F289" i="5"/>
  <c r="C289" i="5" s="1"/>
  <c r="F155" i="5"/>
  <c r="C155" i="5" s="1"/>
  <c r="F166" i="5"/>
  <c r="C166" i="5" s="1"/>
  <c r="F232" i="5"/>
  <c r="C232" i="5" s="1"/>
  <c r="F163" i="5"/>
  <c r="C163" i="5" s="1"/>
  <c r="F237" i="5"/>
  <c r="C237" i="5" s="1"/>
  <c r="F39" i="5"/>
  <c r="C39" i="5" s="1"/>
  <c r="F135" i="5"/>
  <c r="C135" i="5" s="1"/>
  <c r="F231" i="5"/>
  <c r="C231" i="5" s="1"/>
  <c r="F16" i="5"/>
  <c r="C16" i="5" s="1"/>
  <c r="F112" i="5"/>
  <c r="C112" i="5" s="1"/>
  <c r="F208" i="5"/>
  <c r="C208" i="5" s="1"/>
  <c r="F304" i="5"/>
  <c r="C304" i="5" s="1"/>
  <c r="F81" i="5"/>
  <c r="C81" i="5" s="1"/>
  <c r="F177" i="5"/>
  <c r="C177" i="5" s="1"/>
  <c r="F273" i="5"/>
  <c r="C273" i="5" s="1"/>
  <c r="F66" i="5"/>
  <c r="C66" i="5" s="1"/>
  <c r="F162" i="5"/>
  <c r="C162" i="5" s="1"/>
  <c r="F258" i="5"/>
  <c r="C258" i="5" s="1"/>
  <c r="F43" i="5"/>
  <c r="C43" i="5" s="1"/>
  <c r="F139" i="5"/>
  <c r="C139" i="5" s="1"/>
  <c r="F235" i="5"/>
  <c r="C235" i="5" s="1"/>
  <c r="F20" i="5"/>
  <c r="C20" i="5" s="1"/>
  <c r="F116" i="5"/>
  <c r="C116" i="5" s="1"/>
  <c r="F212" i="5"/>
  <c r="C212" i="5" s="1"/>
  <c r="F308" i="5"/>
  <c r="C308" i="5" s="1"/>
  <c r="F37" i="5"/>
  <c r="C37" i="5" s="1"/>
  <c r="F102" i="5"/>
  <c r="C102" i="5" s="1"/>
  <c r="F141" i="5"/>
  <c r="C141" i="5" s="1"/>
  <c r="F206" i="5"/>
  <c r="C206" i="5" s="1"/>
  <c r="F277" i="5"/>
  <c r="C277" i="5" s="1"/>
  <c r="F189" i="5"/>
  <c r="C189" i="5" s="1"/>
  <c r="F28" i="5"/>
  <c r="C28" i="5" s="1"/>
  <c r="F124" i="5"/>
  <c r="C124" i="5" s="1"/>
  <c r="F316" i="5"/>
  <c r="C316" i="5" s="1"/>
  <c r="F309" i="5"/>
  <c r="C309" i="5" s="1"/>
  <c r="F151" i="5"/>
  <c r="C151" i="5" s="1"/>
  <c r="F323" i="5"/>
  <c r="C323" i="5" s="1"/>
  <c r="F274" i="5"/>
  <c r="C274" i="5" s="1"/>
  <c r="F86" i="5"/>
  <c r="C86" i="5" s="1"/>
  <c r="R1" i="1"/>
  <c r="S1" i="1" s="1"/>
  <c r="F159" i="5"/>
  <c r="C159" i="5" s="1"/>
  <c r="F297" i="5"/>
  <c r="C297" i="5" s="1"/>
  <c r="F302" i="5"/>
  <c r="C302" i="5" s="1"/>
  <c r="F47" i="5"/>
  <c r="C47" i="5" s="1"/>
  <c r="F143" i="5"/>
  <c r="C143" i="5" s="1"/>
  <c r="F239" i="5"/>
  <c r="C239" i="5" s="1"/>
  <c r="F24" i="5"/>
  <c r="C24" i="5" s="1"/>
  <c r="F120" i="5"/>
  <c r="C120" i="5" s="1"/>
  <c r="F216" i="5"/>
  <c r="C216" i="5" s="1"/>
  <c r="F312" i="5"/>
  <c r="C312" i="5" s="1"/>
  <c r="F89" i="5"/>
  <c r="C89" i="5" s="1"/>
  <c r="F185" i="5"/>
  <c r="C185" i="5" s="1"/>
  <c r="F281" i="5"/>
  <c r="C281" i="5" s="1"/>
  <c r="F74" i="5"/>
  <c r="C74" i="5" s="1"/>
  <c r="F170" i="5"/>
  <c r="C170" i="5" s="1"/>
  <c r="F266" i="5"/>
  <c r="C266" i="5" s="1"/>
  <c r="F51" i="5"/>
  <c r="C51" i="5" s="1"/>
  <c r="F147" i="5"/>
  <c r="C147" i="5" s="1"/>
  <c r="F243" i="5"/>
  <c r="C243" i="5" s="1"/>
  <c r="F220" i="5"/>
  <c r="C220" i="5" s="1"/>
  <c r="F134" i="5"/>
  <c r="C134" i="5" s="1"/>
  <c r="F313" i="5"/>
  <c r="C313" i="5" s="1"/>
  <c r="F32" i="5"/>
  <c r="C32" i="5" s="1"/>
  <c r="F224" i="5"/>
  <c r="C224" i="5" s="1"/>
  <c r="F82" i="5"/>
  <c r="C82" i="5" s="1"/>
  <c r="F251" i="5"/>
  <c r="C251" i="5" s="1"/>
  <c r="F320" i="5"/>
  <c r="C320" i="5" s="1"/>
  <c r="F71" i="5"/>
  <c r="C71" i="5" s="1"/>
  <c r="F167" i="5"/>
  <c r="C167" i="5" s="1"/>
  <c r="F263" i="5"/>
  <c r="C263" i="5" s="1"/>
  <c r="F48" i="5"/>
  <c r="C48" i="5" s="1"/>
  <c r="F144" i="5"/>
  <c r="C144" i="5" s="1"/>
  <c r="F240" i="5"/>
  <c r="C240" i="5" s="1"/>
  <c r="F17" i="5"/>
  <c r="C17" i="5" s="1"/>
  <c r="F113" i="5"/>
  <c r="C113" i="5" s="1"/>
  <c r="F209" i="5"/>
  <c r="C209" i="5" s="1"/>
  <c r="F305" i="5"/>
  <c r="C305" i="5" s="1"/>
  <c r="F98" i="5"/>
  <c r="C98" i="5" s="1"/>
  <c r="F194" i="5"/>
  <c r="C194" i="5" s="1"/>
  <c r="F290" i="5"/>
  <c r="C290" i="5" s="1"/>
  <c r="F75" i="5"/>
  <c r="C75" i="5" s="1"/>
  <c r="F171" i="5"/>
  <c r="C171" i="5" s="1"/>
  <c r="F267" i="5"/>
  <c r="C267" i="5" s="1"/>
  <c r="F52" i="5"/>
  <c r="C52" i="5" s="1"/>
  <c r="F148" i="5"/>
  <c r="C148" i="5" s="1"/>
  <c r="F244" i="5"/>
  <c r="C244" i="5" s="1"/>
  <c r="F94" i="5"/>
  <c r="C94" i="5" s="1"/>
  <c r="F165" i="5"/>
  <c r="C165" i="5" s="1"/>
  <c r="F230" i="5"/>
  <c r="C230" i="5" s="1"/>
  <c r="F269" i="5"/>
  <c r="C269" i="5" s="1"/>
  <c r="F21" i="5"/>
  <c r="C21" i="5" s="1"/>
  <c r="F278" i="5"/>
  <c r="C278" i="5" s="1"/>
  <c r="F93" i="5"/>
  <c r="C93" i="5" s="1"/>
  <c r="F30" i="5"/>
  <c r="C30" i="5" s="1"/>
  <c r="F22" i="5"/>
  <c r="C22" i="5" s="1"/>
  <c r="F90" i="5"/>
  <c r="C90" i="5" s="1"/>
  <c r="F62" i="5"/>
  <c r="C62" i="5" s="1"/>
  <c r="F214" i="5"/>
  <c r="C214" i="5" s="1"/>
  <c r="F322" i="5"/>
  <c r="C322" i="5" s="1"/>
  <c r="F79" i="5"/>
  <c r="C79" i="5" s="1"/>
  <c r="F175" i="5"/>
  <c r="C175" i="5" s="1"/>
  <c r="F271" i="5"/>
  <c r="C271" i="5" s="1"/>
  <c r="F56" i="5"/>
  <c r="C56" i="5" s="1"/>
  <c r="F152" i="5"/>
  <c r="C152" i="5" s="1"/>
  <c r="F248" i="5"/>
  <c r="C248" i="5" s="1"/>
  <c r="F25" i="5"/>
  <c r="C25" i="5" s="1"/>
  <c r="F121" i="5"/>
  <c r="C121" i="5" s="1"/>
  <c r="F217" i="5"/>
  <c r="C217" i="5" s="1"/>
  <c r="F10" i="5"/>
  <c r="C10" i="5" s="1"/>
  <c r="F106" i="5"/>
  <c r="C106" i="5" s="1"/>
  <c r="F202" i="5"/>
  <c r="C202" i="5" s="1"/>
  <c r="F298" i="5"/>
  <c r="C298" i="5" s="1"/>
  <c r="F83" i="5"/>
  <c r="C83" i="5" s="1"/>
  <c r="F179" i="5"/>
  <c r="C179" i="5" s="1"/>
  <c r="F275" i="5"/>
  <c r="C275" i="5" s="1"/>
  <c r="F60" i="5"/>
  <c r="C60" i="5" s="1"/>
  <c r="F156" i="5"/>
  <c r="C156" i="5" s="1"/>
  <c r="F252" i="5"/>
  <c r="C252" i="5" s="1"/>
  <c r="F126" i="5"/>
  <c r="C126" i="5" s="1"/>
  <c r="F197" i="5"/>
  <c r="C197" i="5" s="1"/>
  <c r="F262" i="5"/>
  <c r="C262" i="5" s="1"/>
  <c r="F301" i="5"/>
  <c r="C301" i="5" s="1"/>
  <c r="F53" i="5"/>
  <c r="C53" i="5" s="1"/>
  <c r="F29" i="5"/>
  <c r="C29" i="5" s="1"/>
  <c r="F221" i="5"/>
  <c r="C221" i="5" s="1"/>
  <c r="F158" i="5"/>
  <c r="C158" i="5" s="1"/>
  <c r="F294" i="5"/>
  <c r="C294" i="5" s="1"/>
  <c r="F157" i="5"/>
  <c r="C157" i="5" s="1"/>
  <c r="F125" i="5"/>
  <c r="C125" i="5" s="1"/>
  <c r="F45" i="5"/>
  <c r="C45" i="5" s="1"/>
  <c r="F181" i="5"/>
  <c r="C181" i="5" s="1"/>
  <c r="F36" i="5"/>
  <c r="C36" i="5" s="1"/>
  <c r="F205" i="5"/>
  <c r="C205" i="5" s="1"/>
  <c r="F136" i="5"/>
  <c r="C136" i="5" s="1"/>
  <c r="F44" i="5"/>
  <c r="C44" i="5" s="1"/>
  <c r="F133" i="5"/>
  <c r="C133" i="5" s="1"/>
  <c r="E38" i="3"/>
  <c r="G38" i="3" s="1"/>
  <c r="H38" i="3" s="1"/>
  <c r="E16" i="3"/>
  <c r="X13" i="5" l="1"/>
  <c r="X25" i="5"/>
  <c r="X37" i="5"/>
  <c r="X49" i="5"/>
  <c r="X61" i="5"/>
  <c r="X73" i="5"/>
  <c r="X85" i="5"/>
  <c r="X97" i="5"/>
  <c r="X109" i="5"/>
  <c r="X121" i="5"/>
  <c r="X133" i="5"/>
  <c r="X145" i="5"/>
  <c r="X157" i="5"/>
  <c r="X169" i="5"/>
  <c r="X181" i="5"/>
  <c r="X193" i="5"/>
  <c r="X205" i="5"/>
  <c r="X217" i="5"/>
  <c r="X229" i="5"/>
  <c r="X241" i="5"/>
  <c r="X253" i="5"/>
  <c r="X265" i="5"/>
  <c r="X277" i="5"/>
  <c r="X289" i="5"/>
  <c r="X301" i="5"/>
  <c r="X313" i="5"/>
  <c r="X14" i="5"/>
  <c r="X26" i="5"/>
  <c r="X38" i="5"/>
  <c r="X50" i="5"/>
  <c r="X62" i="5"/>
  <c r="X74" i="5"/>
  <c r="X86" i="5"/>
  <c r="X98" i="5"/>
  <c r="X110" i="5"/>
  <c r="X122" i="5"/>
  <c r="X134" i="5"/>
  <c r="X146" i="5"/>
  <c r="X158" i="5"/>
  <c r="X170" i="5"/>
  <c r="X182" i="5"/>
  <c r="X194" i="5"/>
  <c r="X206" i="5"/>
  <c r="X218" i="5"/>
  <c r="X230" i="5"/>
  <c r="X242" i="5"/>
  <c r="X254" i="5"/>
  <c r="X266" i="5"/>
  <c r="X15" i="5"/>
  <c r="X27" i="5"/>
  <c r="X39" i="5"/>
  <c r="X51" i="5"/>
  <c r="X63" i="5"/>
  <c r="X75" i="5"/>
  <c r="X87" i="5"/>
  <c r="X99" i="5"/>
  <c r="X111" i="5"/>
  <c r="X123" i="5"/>
  <c r="X135" i="5"/>
  <c r="X147" i="5"/>
  <c r="X159" i="5"/>
  <c r="X171" i="5"/>
  <c r="X183" i="5"/>
  <c r="X195" i="5"/>
  <c r="X207" i="5"/>
  <c r="X219" i="5"/>
  <c r="X231" i="5"/>
  <c r="X243" i="5"/>
  <c r="X255" i="5"/>
  <c r="X267" i="5"/>
  <c r="X279" i="5"/>
  <c r="X291" i="5"/>
  <c r="X303" i="5"/>
  <c r="X16" i="5"/>
  <c r="X28" i="5"/>
  <c r="X40" i="5"/>
  <c r="X52" i="5"/>
  <c r="X64" i="5"/>
  <c r="X76" i="5"/>
  <c r="X88" i="5"/>
  <c r="X100" i="5"/>
  <c r="X112" i="5"/>
  <c r="X124" i="5"/>
  <c r="X136" i="5"/>
  <c r="X148" i="5"/>
  <c r="X160" i="5"/>
  <c r="X172" i="5"/>
  <c r="X184" i="5"/>
  <c r="X196" i="5"/>
  <c r="X208" i="5"/>
  <c r="X220" i="5"/>
  <c r="X232" i="5"/>
  <c r="X244" i="5"/>
  <c r="X256" i="5"/>
  <c r="X17" i="5"/>
  <c r="X29" i="5"/>
  <c r="X41" i="5"/>
  <c r="X53" i="5"/>
  <c r="X65" i="5"/>
  <c r="X77" i="5"/>
  <c r="X89" i="5"/>
  <c r="X101" i="5"/>
  <c r="X113" i="5"/>
  <c r="X125" i="5"/>
  <c r="X137" i="5"/>
  <c r="X149" i="5"/>
  <c r="X161" i="5"/>
  <c r="X173" i="5"/>
  <c r="X185" i="5"/>
  <c r="X197" i="5"/>
  <c r="X209" i="5"/>
  <c r="X221" i="5"/>
  <c r="X233" i="5"/>
  <c r="X245" i="5"/>
  <c r="X257" i="5"/>
  <c r="X269" i="5"/>
  <c r="X281" i="5"/>
  <c r="X293" i="5"/>
  <c r="X305" i="5"/>
  <c r="X18" i="5"/>
  <c r="X30" i="5"/>
  <c r="X42" i="5"/>
  <c r="X54" i="5"/>
  <c r="X66" i="5"/>
  <c r="X78" i="5"/>
  <c r="X90" i="5"/>
  <c r="X102" i="5"/>
  <c r="X114" i="5"/>
  <c r="X126" i="5"/>
  <c r="X138" i="5"/>
  <c r="X150" i="5"/>
  <c r="X162" i="5"/>
  <c r="X174" i="5"/>
  <c r="X186" i="5"/>
  <c r="X198" i="5"/>
  <c r="X210" i="5"/>
  <c r="X222" i="5"/>
  <c r="X234" i="5"/>
  <c r="X246" i="5"/>
  <c r="X258" i="5"/>
  <c r="X270" i="5"/>
  <c r="X282" i="5"/>
  <c r="X294" i="5"/>
  <c r="X306" i="5"/>
  <c r="X318" i="5"/>
  <c r="X7" i="5"/>
  <c r="X19" i="5"/>
  <c r="X31" i="5"/>
  <c r="X43" i="5"/>
  <c r="X55" i="5"/>
  <c r="X67" i="5"/>
  <c r="X79" i="5"/>
  <c r="X91" i="5"/>
  <c r="X103" i="5"/>
  <c r="X115" i="5"/>
  <c r="X127" i="5"/>
  <c r="X139" i="5"/>
  <c r="X151" i="5"/>
  <c r="X163" i="5"/>
  <c r="X175" i="5"/>
  <c r="X187" i="5"/>
  <c r="X199" i="5"/>
  <c r="X211" i="5"/>
  <c r="X223" i="5"/>
  <c r="X235" i="5"/>
  <c r="X247" i="5"/>
  <c r="X259" i="5"/>
  <c r="X271" i="5"/>
  <c r="X283" i="5"/>
  <c r="X295" i="5"/>
  <c r="X307" i="5"/>
  <c r="X319" i="5"/>
  <c r="X8" i="5"/>
  <c r="X20" i="5"/>
  <c r="X32" i="5"/>
  <c r="X44" i="5"/>
  <c r="X56" i="5"/>
  <c r="X68" i="5"/>
  <c r="X80" i="5"/>
  <c r="X92" i="5"/>
  <c r="X104" i="5"/>
  <c r="X116" i="5"/>
  <c r="X128" i="5"/>
  <c r="X140" i="5"/>
  <c r="X152" i="5"/>
  <c r="X164" i="5"/>
  <c r="X176" i="5"/>
  <c r="X188" i="5"/>
  <c r="X200" i="5"/>
  <c r="X212" i="5"/>
  <c r="X224" i="5"/>
  <c r="X236" i="5"/>
  <c r="X248" i="5"/>
  <c r="X260" i="5"/>
  <c r="X272" i="5"/>
  <c r="X284" i="5"/>
  <c r="X296" i="5"/>
  <c r="X308" i="5"/>
  <c r="X320" i="5"/>
  <c r="X9" i="5"/>
  <c r="X21" i="5"/>
  <c r="X33" i="5"/>
  <c r="X45" i="5"/>
  <c r="X57" i="5"/>
  <c r="X69" i="5"/>
  <c r="X81" i="5"/>
  <c r="X93" i="5"/>
  <c r="X105" i="5"/>
  <c r="X117" i="5"/>
  <c r="X129" i="5"/>
  <c r="X141" i="5"/>
  <c r="X153" i="5"/>
  <c r="X165" i="5"/>
  <c r="X177" i="5"/>
  <c r="X189" i="5"/>
  <c r="X201" i="5"/>
  <c r="X213" i="5"/>
  <c r="X225" i="5"/>
  <c r="X237" i="5"/>
  <c r="X249" i="5"/>
  <c r="X261" i="5"/>
  <c r="X273" i="5"/>
  <c r="X285" i="5"/>
  <c r="X297" i="5"/>
  <c r="X309" i="5"/>
  <c r="X321" i="5"/>
  <c r="X11" i="5"/>
  <c r="X23" i="5"/>
  <c r="X35" i="5"/>
  <c r="X47" i="5"/>
  <c r="X59" i="5"/>
  <c r="X71" i="5"/>
  <c r="X83" i="5"/>
  <c r="X95" i="5"/>
  <c r="X107" i="5"/>
  <c r="X119" i="5"/>
  <c r="X131" i="5"/>
  <c r="X143" i="5"/>
  <c r="X155" i="5"/>
  <c r="X167" i="5"/>
  <c r="X179" i="5"/>
  <c r="X191" i="5"/>
  <c r="X203" i="5"/>
  <c r="X215" i="5"/>
  <c r="X227" i="5"/>
  <c r="X239" i="5"/>
  <c r="X251" i="5"/>
  <c r="X263" i="5"/>
  <c r="X275" i="5"/>
  <c r="X12" i="5"/>
  <c r="X24" i="5"/>
  <c r="X36" i="5"/>
  <c r="X48" i="5"/>
  <c r="X60" i="5"/>
  <c r="X72" i="5"/>
  <c r="X84" i="5"/>
  <c r="X96" i="5"/>
  <c r="X108" i="5"/>
  <c r="X120" i="5"/>
  <c r="X132" i="5"/>
  <c r="X144" i="5"/>
  <c r="X34" i="5"/>
  <c r="X166" i="5"/>
  <c r="X238" i="5"/>
  <c r="X287" i="5"/>
  <c r="X314" i="5"/>
  <c r="X46" i="5"/>
  <c r="X168" i="5"/>
  <c r="X240" i="5"/>
  <c r="X288" i="5"/>
  <c r="X315" i="5"/>
  <c r="X58" i="5"/>
  <c r="X178" i="5"/>
  <c r="X250" i="5"/>
  <c r="X290" i="5"/>
  <c r="X316" i="5"/>
  <c r="X70" i="5"/>
  <c r="X180" i="5"/>
  <c r="X252" i="5"/>
  <c r="X292" i="5"/>
  <c r="X317" i="5"/>
  <c r="X82" i="5"/>
  <c r="X190" i="5"/>
  <c r="X262" i="5"/>
  <c r="X298" i="5"/>
  <c r="X322" i="5"/>
  <c r="X94" i="5"/>
  <c r="X192" i="5"/>
  <c r="X264" i="5"/>
  <c r="X299" i="5"/>
  <c r="X323" i="5"/>
  <c r="X106" i="5"/>
  <c r="X202" i="5"/>
  <c r="X268" i="5"/>
  <c r="X300" i="5"/>
  <c r="X6" i="5"/>
  <c r="X118" i="5"/>
  <c r="X204" i="5"/>
  <c r="X274" i="5"/>
  <c r="X302" i="5"/>
  <c r="X10" i="5"/>
  <c r="X154" i="5"/>
  <c r="X226" i="5"/>
  <c r="X280" i="5"/>
  <c r="X311" i="5"/>
  <c r="X22" i="5"/>
  <c r="X156" i="5"/>
  <c r="X228" i="5"/>
  <c r="X286" i="5"/>
  <c r="X312" i="5"/>
  <c r="X142" i="5"/>
  <c r="X214" i="5"/>
  <c r="X216" i="5"/>
  <c r="X276" i="5"/>
  <c r="X278" i="5"/>
  <c r="X304" i="5"/>
  <c r="X310" i="5"/>
  <c r="X130" i="5"/>
  <c r="T1" i="1"/>
  <c r="E39" i="3"/>
  <c r="E17" i="3"/>
  <c r="M69" i="5" l="1"/>
  <c r="N69" i="5" s="1"/>
  <c r="M30" i="5"/>
  <c r="N30" i="5" s="1"/>
  <c r="M126" i="5"/>
  <c r="N126" i="5" s="1"/>
  <c r="M222" i="5"/>
  <c r="N222" i="5" s="1"/>
  <c r="M31" i="5"/>
  <c r="N31" i="5" s="1"/>
  <c r="M127" i="5"/>
  <c r="N127" i="5" s="1"/>
  <c r="M223" i="5"/>
  <c r="N223" i="5" s="1"/>
  <c r="M24" i="5"/>
  <c r="N24" i="5" s="1"/>
  <c r="M120" i="5"/>
  <c r="N120" i="5" s="1"/>
  <c r="M216" i="5"/>
  <c r="N216" i="5" s="1"/>
  <c r="M81" i="5"/>
  <c r="N81" i="5" s="1"/>
  <c r="M177" i="5"/>
  <c r="N177" i="5" s="1"/>
  <c r="M273" i="5"/>
  <c r="N273" i="5" s="1"/>
  <c r="M90" i="5"/>
  <c r="N90" i="5" s="1"/>
  <c r="M186" i="5"/>
  <c r="N186" i="5" s="1"/>
  <c r="M35" i="5"/>
  <c r="N35" i="5" s="1"/>
  <c r="M131" i="5"/>
  <c r="N131" i="5" s="1"/>
  <c r="M227" i="5"/>
  <c r="N227" i="5" s="1"/>
  <c r="M240" i="5"/>
  <c r="N240" i="5" s="1"/>
  <c r="M196" i="5"/>
  <c r="N196" i="5" s="1"/>
  <c r="M236" i="5"/>
  <c r="N236" i="5" s="1"/>
  <c r="M228" i="5"/>
  <c r="N228" i="5" s="1"/>
  <c r="M253" i="5"/>
  <c r="N253" i="5" s="1"/>
  <c r="M192" i="5"/>
  <c r="N192" i="5" s="1"/>
  <c r="M299" i="5"/>
  <c r="N299" i="5" s="1"/>
  <c r="M77" i="5"/>
  <c r="N77" i="5" s="1"/>
  <c r="M38" i="5"/>
  <c r="N38" i="5" s="1"/>
  <c r="M134" i="5"/>
  <c r="N134" i="5" s="1"/>
  <c r="M230" i="5"/>
  <c r="N230" i="5" s="1"/>
  <c r="M39" i="5"/>
  <c r="N39" i="5" s="1"/>
  <c r="M135" i="5"/>
  <c r="N135" i="5" s="1"/>
  <c r="M231" i="5"/>
  <c r="N231" i="5" s="1"/>
  <c r="M32" i="5"/>
  <c r="N32" i="5" s="1"/>
  <c r="M128" i="5"/>
  <c r="N128" i="5" s="1"/>
  <c r="M224" i="5"/>
  <c r="N224" i="5" s="1"/>
  <c r="M89" i="5"/>
  <c r="N89" i="5" s="1"/>
  <c r="M185" i="5"/>
  <c r="N185" i="5" s="1"/>
  <c r="M281" i="5"/>
  <c r="N281" i="5" s="1"/>
  <c r="M98" i="5"/>
  <c r="N98" i="5" s="1"/>
  <c r="M194" i="5"/>
  <c r="N194" i="5" s="1"/>
  <c r="M43" i="5"/>
  <c r="N43" i="5" s="1"/>
  <c r="M139" i="5"/>
  <c r="N139" i="5" s="1"/>
  <c r="M235" i="5"/>
  <c r="N235" i="5" s="1"/>
  <c r="M283" i="5"/>
  <c r="N283" i="5" s="1"/>
  <c r="M258" i="5"/>
  <c r="N258" i="5" s="1"/>
  <c r="M221" i="5"/>
  <c r="N221" i="5" s="1"/>
  <c r="M307" i="5"/>
  <c r="N307" i="5" s="1"/>
  <c r="M249" i="5"/>
  <c r="N249" i="5" s="1"/>
  <c r="M85" i="5"/>
  <c r="N85" i="5" s="1"/>
  <c r="M46" i="5"/>
  <c r="N46" i="5" s="1"/>
  <c r="M142" i="5"/>
  <c r="N142" i="5" s="1"/>
  <c r="M238" i="5"/>
  <c r="N238" i="5" s="1"/>
  <c r="M47" i="5"/>
  <c r="N47" i="5" s="1"/>
  <c r="M143" i="5"/>
  <c r="N143" i="5" s="1"/>
  <c r="M239" i="5"/>
  <c r="N239" i="5" s="1"/>
  <c r="M40" i="5"/>
  <c r="N40" i="5" s="1"/>
  <c r="M136" i="5"/>
  <c r="N136" i="5" s="1"/>
  <c r="M321" i="5"/>
  <c r="N321" i="5" s="1"/>
  <c r="M97" i="5"/>
  <c r="N97" i="5" s="1"/>
  <c r="M193" i="5"/>
  <c r="N193" i="5" s="1"/>
  <c r="M10" i="5"/>
  <c r="N10" i="5" s="1"/>
  <c r="M106" i="5"/>
  <c r="N106" i="5" s="1"/>
  <c r="M202" i="5"/>
  <c r="N202" i="5" s="1"/>
  <c r="M51" i="5"/>
  <c r="N51" i="5" s="1"/>
  <c r="M147" i="5"/>
  <c r="N147" i="5" s="1"/>
  <c r="M243" i="5"/>
  <c r="N243" i="5" s="1"/>
  <c r="M292" i="5"/>
  <c r="N292" i="5" s="1"/>
  <c r="M272" i="5"/>
  <c r="N272" i="5" s="1"/>
  <c r="M260" i="5"/>
  <c r="N260" i="5" s="1"/>
  <c r="M245" i="5"/>
  <c r="N245" i="5" s="1"/>
  <c r="M232" i="5"/>
  <c r="N232" i="5" s="1"/>
  <c r="M198" i="5"/>
  <c r="N198" i="5" s="1"/>
  <c r="M149" i="5"/>
  <c r="N149" i="5" s="1"/>
  <c r="M93" i="5"/>
  <c r="N93" i="5" s="1"/>
  <c r="M54" i="5"/>
  <c r="N54" i="5" s="1"/>
  <c r="M150" i="5"/>
  <c r="N150" i="5" s="1"/>
  <c r="M246" i="5"/>
  <c r="N246" i="5" s="1"/>
  <c r="M55" i="5"/>
  <c r="N55" i="5" s="1"/>
  <c r="M151" i="5"/>
  <c r="N151" i="5" s="1"/>
  <c r="M247" i="5"/>
  <c r="N247" i="5" s="1"/>
  <c r="M48" i="5"/>
  <c r="N48" i="5" s="1"/>
  <c r="M144" i="5"/>
  <c r="N144" i="5" s="1"/>
  <c r="M9" i="5"/>
  <c r="N9" i="5" s="1"/>
  <c r="M105" i="5"/>
  <c r="N105" i="5" s="1"/>
  <c r="M201" i="5"/>
  <c r="N201" i="5" s="1"/>
  <c r="M18" i="5"/>
  <c r="N18" i="5" s="1"/>
  <c r="M114" i="5"/>
  <c r="N114" i="5" s="1"/>
  <c r="M210" i="5"/>
  <c r="N210" i="5" s="1"/>
  <c r="M59" i="5"/>
  <c r="N59" i="5" s="1"/>
  <c r="M155" i="5"/>
  <c r="N155" i="5" s="1"/>
  <c r="M251" i="5"/>
  <c r="N251" i="5" s="1"/>
  <c r="M301" i="5"/>
  <c r="N301" i="5" s="1"/>
  <c r="M284" i="5"/>
  <c r="N284" i="5" s="1"/>
  <c r="M274" i="5"/>
  <c r="N274" i="5" s="1"/>
  <c r="M261" i="5"/>
  <c r="N261" i="5" s="1"/>
  <c r="M264" i="5"/>
  <c r="N264" i="5" s="1"/>
  <c r="M266" i="5"/>
  <c r="N266" i="5" s="1"/>
  <c r="M252" i="5"/>
  <c r="N252" i="5" s="1"/>
  <c r="M308" i="5"/>
  <c r="N308" i="5" s="1"/>
  <c r="M102" i="5"/>
  <c r="N102" i="5" s="1"/>
  <c r="M153" i="5"/>
  <c r="N153" i="5" s="1"/>
  <c r="M68" i="5"/>
  <c r="N68" i="5" s="1"/>
  <c r="U1" i="1"/>
  <c r="M101" i="5"/>
  <c r="N101" i="5" s="1"/>
  <c r="M62" i="5"/>
  <c r="N62" i="5" s="1"/>
  <c r="M158" i="5"/>
  <c r="N158" i="5" s="1"/>
  <c r="M254" i="5"/>
  <c r="N254" i="5" s="1"/>
  <c r="M63" i="5"/>
  <c r="N63" i="5" s="1"/>
  <c r="M159" i="5"/>
  <c r="N159" i="5" s="1"/>
  <c r="M255" i="5"/>
  <c r="N255" i="5" s="1"/>
  <c r="M56" i="5"/>
  <c r="N56" i="5" s="1"/>
  <c r="M152" i="5"/>
  <c r="N152" i="5" s="1"/>
  <c r="M17" i="5"/>
  <c r="N17" i="5" s="1"/>
  <c r="M113" i="5"/>
  <c r="N113" i="5" s="1"/>
  <c r="M209" i="5"/>
  <c r="N209" i="5" s="1"/>
  <c r="M26" i="5"/>
  <c r="N26" i="5" s="1"/>
  <c r="M122" i="5"/>
  <c r="N122" i="5" s="1"/>
  <c r="M218" i="5"/>
  <c r="N218" i="5" s="1"/>
  <c r="M67" i="5"/>
  <c r="N67" i="5" s="1"/>
  <c r="M163" i="5"/>
  <c r="N163" i="5" s="1"/>
  <c r="M259" i="5"/>
  <c r="N259" i="5" s="1"/>
  <c r="M309" i="5"/>
  <c r="N309" i="5" s="1"/>
  <c r="M293" i="5"/>
  <c r="N293" i="5" s="1"/>
  <c r="M285" i="5"/>
  <c r="N285" i="5" s="1"/>
  <c r="M275" i="5"/>
  <c r="N275" i="5" s="1"/>
  <c r="M276" i="5"/>
  <c r="N276" i="5" s="1"/>
  <c r="M277" i="5"/>
  <c r="N277" i="5" s="1"/>
  <c r="M267" i="5"/>
  <c r="N267" i="5" s="1"/>
  <c r="M268" i="5"/>
  <c r="N268" i="5" s="1"/>
  <c r="M88" i="5"/>
  <c r="N88" i="5" s="1"/>
  <c r="M49" i="5"/>
  <c r="N49" i="5" s="1"/>
  <c r="M58" i="5"/>
  <c r="N58" i="5" s="1"/>
  <c r="M323" i="5"/>
  <c r="N323" i="5" s="1"/>
  <c r="M314" i="5"/>
  <c r="N314" i="5" s="1"/>
  <c r="M295" i="5"/>
  <c r="N295" i="5" s="1"/>
  <c r="M60" i="5"/>
  <c r="N60" i="5" s="1"/>
  <c r="M13" i="5"/>
  <c r="N13" i="5" s="1"/>
  <c r="M109" i="5"/>
  <c r="N109" i="5" s="1"/>
  <c r="M70" i="5"/>
  <c r="N70" i="5" s="1"/>
  <c r="M166" i="5"/>
  <c r="N166" i="5" s="1"/>
  <c r="M262" i="5"/>
  <c r="N262" i="5" s="1"/>
  <c r="M71" i="5"/>
  <c r="N71" i="5" s="1"/>
  <c r="M167" i="5"/>
  <c r="N167" i="5" s="1"/>
  <c r="M263" i="5"/>
  <c r="N263" i="5" s="1"/>
  <c r="M64" i="5"/>
  <c r="N64" i="5" s="1"/>
  <c r="M160" i="5"/>
  <c r="N160" i="5" s="1"/>
  <c r="M25" i="5"/>
  <c r="N25" i="5" s="1"/>
  <c r="M121" i="5"/>
  <c r="N121" i="5" s="1"/>
  <c r="M217" i="5"/>
  <c r="N217" i="5" s="1"/>
  <c r="M34" i="5"/>
  <c r="N34" i="5" s="1"/>
  <c r="M130" i="5"/>
  <c r="N130" i="5" s="1"/>
  <c r="M226" i="5"/>
  <c r="N226" i="5" s="1"/>
  <c r="M75" i="5"/>
  <c r="N75" i="5" s="1"/>
  <c r="M171" i="5"/>
  <c r="N171" i="5" s="1"/>
  <c r="M28" i="5"/>
  <c r="N28" i="5" s="1"/>
  <c r="M317" i="5"/>
  <c r="N317" i="5" s="1"/>
  <c r="M302" i="5"/>
  <c r="N302" i="5" s="1"/>
  <c r="M294" i="5"/>
  <c r="N294" i="5" s="1"/>
  <c r="M286" i="5"/>
  <c r="N286" i="5" s="1"/>
  <c r="M288" i="5"/>
  <c r="N288" i="5" s="1"/>
  <c r="M289" i="5"/>
  <c r="N289" i="5" s="1"/>
  <c r="M280" i="5"/>
  <c r="N280" i="5" s="1"/>
  <c r="M315" i="5"/>
  <c r="N315" i="5" s="1"/>
  <c r="M303" i="5"/>
  <c r="N303" i="5" s="1"/>
  <c r="M296" i="5"/>
  <c r="N296" i="5" s="1"/>
  <c r="M298" i="5"/>
  <c r="N298" i="5" s="1"/>
  <c r="M84" i="5"/>
  <c r="N84" i="5" s="1"/>
  <c r="M311" i="5"/>
  <c r="N311" i="5" s="1"/>
  <c r="M305" i="5"/>
  <c r="N305" i="5" s="1"/>
  <c r="M282" i="5"/>
  <c r="N282" i="5" s="1"/>
  <c r="M95" i="5"/>
  <c r="N95" i="5" s="1"/>
  <c r="M184" i="5"/>
  <c r="N184" i="5" s="1"/>
  <c r="M154" i="5"/>
  <c r="N154" i="5" s="1"/>
  <c r="M180" i="5"/>
  <c r="N180" i="5" s="1"/>
  <c r="M6" i="5"/>
  <c r="M312" i="5"/>
  <c r="N312" i="5" s="1"/>
  <c r="M96" i="5"/>
  <c r="N96" i="5" s="1"/>
  <c r="M11" i="5"/>
  <c r="N11" i="5" s="1"/>
  <c r="M212" i="5"/>
  <c r="N212" i="5" s="1"/>
  <c r="M316" i="5"/>
  <c r="N316" i="5" s="1"/>
  <c r="M21" i="5"/>
  <c r="N21" i="5" s="1"/>
  <c r="M117" i="5"/>
  <c r="N117" i="5" s="1"/>
  <c r="M78" i="5"/>
  <c r="N78" i="5" s="1"/>
  <c r="M174" i="5"/>
  <c r="N174" i="5" s="1"/>
  <c r="M270" i="5"/>
  <c r="N270" i="5" s="1"/>
  <c r="M79" i="5"/>
  <c r="N79" i="5" s="1"/>
  <c r="M175" i="5"/>
  <c r="N175" i="5" s="1"/>
  <c r="M271" i="5"/>
  <c r="N271" i="5" s="1"/>
  <c r="M72" i="5"/>
  <c r="N72" i="5" s="1"/>
  <c r="M168" i="5"/>
  <c r="N168" i="5" s="1"/>
  <c r="M33" i="5"/>
  <c r="N33" i="5" s="1"/>
  <c r="M129" i="5"/>
  <c r="N129" i="5" s="1"/>
  <c r="M225" i="5"/>
  <c r="N225" i="5" s="1"/>
  <c r="M42" i="5"/>
  <c r="N42" i="5" s="1"/>
  <c r="M138" i="5"/>
  <c r="N138" i="5" s="1"/>
  <c r="M234" i="5"/>
  <c r="N234" i="5" s="1"/>
  <c r="M83" i="5"/>
  <c r="N83" i="5" s="1"/>
  <c r="M179" i="5"/>
  <c r="N179" i="5" s="1"/>
  <c r="M92" i="5"/>
  <c r="N92" i="5" s="1"/>
  <c r="M320" i="5"/>
  <c r="N320" i="5" s="1"/>
  <c r="M310" i="5"/>
  <c r="N310" i="5" s="1"/>
  <c r="M297" i="5"/>
  <c r="N297" i="5" s="1"/>
  <c r="M141" i="5"/>
  <c r="N141" i="5" s="1"/>
  <c r="M304" i="5"/>
  <c r="N304" i="5" s="1"/>
  <c r="M291" i="5"/>
  <c r="N291" i="5" s="1"/>
  <c r="M287" i="5"/>
  <c r="N287" i="5" s="1"/>
  <c r="M195" i="5"/>
  <c r="N195" i="5" s="1"/>
  <c r="M290" i="5"/>
  <c r="N290" i="5" s="1"/>
  <c r="M103" i="5"/>
  <c r="N103" i="5" s="1"/>
  <c r="M162" i="5"/>
  <c r="N162" i="5" s="1"/>
  <c r="M29" i="5"/>
  <c r="N29" i="5" s="1"/>
  <c r="M125" i="5"/>
  <c r="N125" i="5" s="1"/>
  <c r="M86" i="5"/>
  <c r="N86" i="5" s="1"/>
  <c r="M182" i="5"/>
  <c r="N182" i="5" s="1"/>
  <c r="M278" i="5"/>
  <c r="N278" i="5" s="1"/>
  <c r="M87" i="5"/>
  <c r="N87" i="5" s="1"/>
  <c r="M183" i="5"/>
  <c r="N183" i="5" s="1"/>
  <c r="M279" i="5"/>
  <c r="N279" i="5" s="1"/>
  <c r="M80" i="5"/>
  <c r="N80" i="5" s="1"/>
  <c r="M176" i="5"/>
  <c r="N176" i="5" s="1"/>
  <c r="M41" i="5"/>
  <c r="N41" i="5" s="1"/>
  <c r="M137" i="5"/>
  <c r="N137" i="5" s="1"/>
  <c r="M233" i="5"/>
  <c r="N233" i="5" s="1"/>
  <c r="M50" i="5"/>
  <c r="N50" i="5" s="1"/>
  <c r="M146" i="5"/>
  <c r="N146" i="5" s="1"/>
  <c r="M242" i="5"/>
  <c r="N242" i="5" s="1"/>
  <c r="M91" i="5"/>
  <c r="N91" i="5" s="1"/>
  <c r="M187" i="5"/>
  <c r="N187" i="5" s="1"/>
  <c r="M148" i="5"/>
  <c r="N148" i="5" s="1"/>
  <c r="M36" i="5"/>
  <c r="N36" i="5" s="1"/>
  <c r="M318" i="5"/>
  <c r="N318" i="5" s="1"/>
  <c r="M306" i="5"/>
  <c r="N306" i="5" s="1"/>
  <c r="M319" i="5"/>
  <c r="N319" i="5" s="1"/>
  <c r="M241" i="5"/>
  <c r="N241" i="5" s="1"/>
  <c r="M100" i="5"/>
  <c r="N100" i="5" s="1"/>
  <c r="M313" i="5"/>
  <c r="N313" i="5" s="1"/>
  <c r="M7" i="5"/>
  <c r="N7" i="5" s="1"/>
  <c r="M199" i="5"/>
  <c r="N199" i="5" s="1"/>
  <c r="M203" i="5"/>
  <c r="N203" i="5" s="1"/>
  <c r="M37" i="5"/>
  <c r="N37" i="5" s="1"/>
  <c r="M133" i="5"/>
  <c r="N133" i="5" s="1"/>
  <c r="M94" i="5"/>
  <c r="N94" i="5" s="1"/>
  <c r="M190" i="5"/>
  <c r="N190" i="5" s="1"/>
  <c r="M191" i="5"/>
  <c r="N191" i="5" s="1"/>
  <c r="M145" i="5"/>
  <c r="N145" i="5" s="1"/>
  <c r="M99" i="5"/>
  <c r="N99" i="5" s="1"/>
  <c r="M44" i="5"/>
  <c r="N44" i="5" s="1"/>
  <c r="M173" i="5"/>
  <c r="N173" i="5" s="1"/>
  <c r="M322" i="5"/>
  <c r="N322" i="5" s="1"/>
  <c r="M52" i="5"/>
  <c r="N52" i="5" s="1"/>
  <c r="M53" i="5"/>
  <c r="N53" i="5" s="1"/>
  <c r="M14" i="5"/>
  <c r="N14" i="5" s="1"/>
  <c r="M110" i="5"/>
  <c r="N110" i="5" s="1"/>
  <c r="M206" i="5"/>
  <c r="N206" i="5" s="1"/>
  <c r="M15" i="5"/>
  <c r="N15" i="5" s="1"/>
  <c r="M111" i="5"/>
  <c r="N111" i="5" s="1"/>
  <c r="M207" i="5"/>
  <c r="N207" i="5" s="1"/>
  <c r="M8" i="5"/>
  <c r="N8" i="5" s="1"/>
  <c r="M104" i="5"/>
  <c r="N104" i="5" s="1"/>
  <c r="M200" i="5"/>
  <c r="N200" i="5" s="1"/>
  <c r="M65" i="5"/>
  <c r="N65" i="5" s="1"/>
  <c r="M161" i="5"/>
  <c r="N161" i="5" s="1"/>
  <c r="M257" i="5"/>
  <c r="N257" i="5" s="1"/>
  <c r="M74" i="5"/>
  <c r="N74" i="5" s="1"/>
  <c r="M170" i="5"/>
  <c r="N170" i="5" s="1"/>
  <c r="M19" i="5"/>
  <c r="N19" i="5" s="1"/>
  <c r="M115" i="5"/>
  <c r="N115" i="5" s="1"/>
  <c r="M211" i="5"/>
  <c r="N211" i="5" s="1"/>
  <c r="M237" i="5"/>
  <c r="N237" i="5" s="1"/>
  <c r="M181" i="5"/>
  <c r="N181" i="5" s="1"/>
  <c r="M156" i="5"/>
  <c r="N156" i="5" s="1"/>
  <c r="M116" i="5"/>
  <c r="N116" i="5" s="1"/>
  <c r="M124" i="5"/>
  <c r="N124" i="5" s="1"/>
  <c r="M132" i="5"/>
  <c r="N132" i="5" s="1"/>
  <c r="M76" i="5"/>
  <c r="N76" i="5" s="1"/>
  <c r="M205" i="5"/>
  <c r="N205" i="5" s="1"/>
  <c r="M20" i="5"/>
  <c r="N20" i="5" s="1"/>
  <c r="M213" i="5"/>
  <c r="N213" i="5" s="1"/>
  <c r="M157" i="5"/>
  <c r="N157" i="5" s="1"/>
  <c r="M165" i="5"/>
  <c r="N165" i="5" s="1"/>
  <c r="M300" i="5"/>
  <c r="N300" i="5" s="1"/>
  <c r="M269" i="5"/>
  <c r="N269" i="5" s="1"/>
  <c r="M189" i="5"/>
  <c r="N189" i="5" s="1"/>
  <c r="M172" i="5"/>
  <c r="N172" i="5" s="1"/>
  <c r="M244" i="5"/>
  <c r="N244" i="5" s="1"/>
  <c r="M204" i="5"/>
  <c r="N204" i="5" s="1"/>
  <c r="M250" i="5"/>
  <c r="N250" i="5" s="1"/>
  <c r="M45" i="5"/>
  <c r="N45" i="5" s="1"/>
  <c r="M57" i="5"/>
  <c r="N57" i="5" s="1"/>
  <c r="M107" i="5"/>
  <c r="N107" i="5" s="1"/>
  <c r="M12" i="5"/>
  <c r="N12" i="5" s="1"/>
  <c r="M61" i="5"/>
  <c r="N61" i="5" s="1"/>
  <c r="M22" i="5"/>
  <c r="N22" i="5" s="1"/>
  <c r="M118" i="5"/>
  <c r="N118" i="5" s="1"/>
  <c r="M214" i="5"/>
  <c r="N214" i="5" s="1"/>
  <c r="M23" i="5"/>
  <c r="N23" i="5" s="1"/>
  <c r="M119" i="5"/>
  <c r="N119" i="5" s="1"/>
  <c r="M215" i="5"/>
  <c r="N215" i="5" s="1"/>
  <c r="M16" i="5"/>
  <c r="N16" i="5" s="1"/>
  <c r="M112" i="5"/>
  <c r="N112" i="5" s="1"/>
  <c r="M208" i="5"/>
  <c r="N208" i="5" s="1"/>
  <c r="M73" i="5"/>
  <c r="N73" i="5" s="1"/>
  <c r="M169" i="5"/>
  <c r="N169" i="5" s="1"/>
  <c r="M265" i="5"/>
  <c r="N265" i="5" s="1"/>
  <c r="M82" i="5"/>
  <c r="N82" i="5" s="1"/>
  <c r="M178" i="5"/>
  <c r="N178" i="5" s="1"/>
  <c r="M27" i="5"/>
  <c r="N27" i="5" s="1"/>
  <c r="M123" i="5"/>
  <c r="N123" i="5" s="1"/>
  <c r="M219" i="5"/>
  <c r="N219" i="5" s="1"/>
  <c r="M256" i="5"/>
  <c r="N256" i="5" s="1"/>
  <c r="M188" i="5"/>
  <c r="N188" i="5" s="1"/>
  <c r="M164" i="5"/>
  <c r="N164" i="5" s="1"/>
  <c r="M140" i="5"/>
  <c r="N140" i="5" s="1"/>
  <c r="M220" i="5"/>
  <c r="N220" i="5" s="1"/>
  <c r="M197" i="5"/>
  <c r="N197" i="5" s="1"/>
  <c r="M229" i="5"/>
  <c r="N229" i="5" s="1"/>
  <c r="M248" i="5"/>
  <c r="N248" i="5" s="1"/>
  <c r="M66" i="5"/>
  <c r="N66" i="5" s="1"/>
  <c r="M108" i="5"/>
  <c r="N108" i="5" s="1"/>
  <c r="G39" i="3"/>
  <c r="H39" i="3" s="1"/>
  <c r="E18" i="3"/>
  <c r="E40" i="3"/>
  <c r="G40" i="3" s="1"/>
  <c r="H40" i="3" s="1"/>
  <c r="N6" i="5" l="1"/>
  <c r="Y9" i="5"/>
  <c r="Y21" i="5"/>
  <c r="Y33" i="5"/>
  <c r="Y45" i="5"/>
  <c r="Y57" i="5"/>
  <c r="Y69" i="5"/>
  <c r="Y81" i="5"/>
  <c r="Y93" i="5"/>
  <c r="Y105" i="5"/>
  <c r="Y117" i="5"/>
  <c r="Y129" i="5"/>
  <c r="Y141" i="5"/>
  <c r="Y153" i="5"/>
  <c r="Y165" i="5"/>
  <c r="Y177" i="5"/>
  <c r="Y189" i="5"/>
  <c r="Y201" i="5"/>
  <c r="Y213" i="5"/>
  <c r="Y225" i="5"/>
  <c r="Y237" i="5"/>
  <c r="Y249" i="5"/>
  <c r="Y261" i="5"/>
  <c r="Y10" i="5"/>
  <c r="Y22" i="5"/>
  <c r="Y34" i="5"/>
  <c r="Y46" i="5"/>
  <c r="Y58" i="5"/>
  <c r="Y70" i="5"/>
  <c r="Y82" i="5"/>
  <c r="Y94" i="5"/>
  <c r="Y106" i="5"/>
  <c r="Y118" i="5"/>
  <c r="Y130" i="5"/>
  <c r="Y142" i="5"/>
  <c r="Y154" i="5"/>
  <c r="Y166" i="5"/>
  <c r="Y178" i="5"/>
  <c r="Y190" i="5"/>
  <c r="Y202" i="5"/>
  <c r="Y214" i="5"/>
  <c r="Y226" i="5"/>
  <c r="Y238" i="5"/>
  <c r="Y250" i="5"/>
  <c r="Y262" i="5"/>
  <c r="Y11" i="5"/>
  <c r="Y23" i="5"/>
  <c r="Y35" i="5"/>
  <c r="Y47" i="5"/>
  <c r="Y59" i="5"/>
  <c r="Y71" i="5"/>
  <c r="Y83" i="5"/>
  <c r="Y95" i="5"/>
  <c r="Y107" i="5"/>
  <c r="Y119" i="5"/>
  <c r="Y131" i="5"/>
  <c r="Y143" i="5"/>
  <c r="Y155" i="5"/>
  <c r="Y167" i="5"/>
  <c r="Y179" i="5"/>
  <c r="Y191" i="5"/>
  <c r="Y203" i="5"/>
  <c r="Y215" i="5"/>
  <c r="Y227" i="5"/>
  <c r="Y239" i="5"/>
  <c r="Y251" i="5"/>
  <c r="Y263" i="5"/>
  <c r="Y12" i="5"/>
  <c r="Y24" i="5"/>
  <c r="Y36" i="5"/>
  <c r="Y48" i="5"/>
  <c r="Y60" i="5"/>
  <c r="Y72" i="5"/>
  <c r="Y84" i="5"/>
  <c r="Y96" i="5"/>
  <c r="Y108" i="5"/>
  <c r="Y120" i="5"/>
  <c r="Y132" i="5"/>
  <c r="Y144" i="5"/>
  <c r="Y156" i="5"/>
  <c r="Y168" i="5"/>
  <c r="Y180" i="5"/>
  <c r="Y192" i="5"/>
  <c r="Y204" i="5"/>
  <c r="Y216" i="5"/>
  <c r="Y228" i="5"/>
  <c r="Y240" i="5"/>
  <c r="Y252" i="5"/>
  <c r="Y264" i="5"/>
  <c r="Y19" i="5"/>
  <c r="Y39" i="5"/>
  <c r="Y55" i="5"/>
  <c r="Y75" i="5"/>
  <c r="Y91" i="5"/>
  <c r="Y111" i="5"/>
  <c r="Y127" i="5"/>
  <c r="Y147" i="5"/>
  <c r="Y163" i="5"/>
  <c r="Y183" i="5"/>
  <c r="Y199" i="5"/>
  <c r="Y219" i="5"/>
  <c r="Y235" i="5"/>
  <c r="Y255" i="5"/>
  <c r="Y271" i="5"/>
  <c r="Y283" i="5"/>
  <c r="Y295" i="5"/>
  <c r="Y307" i="5"/>
  <c r="Y319" i="5"/>
  <c r="Y20" i="5"/>
  <c r="Y40" i="5"/>
  <c r="Y56" i="5"/>
  <c r="Y76" i="5"/>
  <c r="Y92" i="5"/>
  <c r="Y112" i="5"/>
  <c r="Y128" i="5"/>
  <c r="Y148" i="5"/>
  <c r="Y164" i="5"/>
  <c r="Y184" i="5"/>
  <c r="Y200" i="5"/>
  <c r="Y220" i="5"/>
  <c r="Y236" i="5"/>
  <c r="Y256" i="5"/>
  <c r="Y272" i="5"/>
  <c r="Y284" i="5"/>
  <c r="Y296" i="5"/>
  <c r="Y308" i="5"/>
  <c r="Y320" i="5"/>
  <c r="Y25" i="5"/>
  <c r="Y41" i="5"/>
  <c r="Y61" i="5"/>
  <c r="Y77" i="5"/>
  <c r="Y97" i="5"/>
  <c r="Y113" i="5"/>
  <c r="Y133" i="5"/>
  <c r="Y149" i="5"/>
  <c r="Y169" i="5"/>
  <c r="Y185" i="5"/>
  <c r="Y205" i="5"/>
  <c r="Y221" i="5"/>
  <c r="Y241" i="5"/>
  <c r="Y257" i="5"/>
  <c r="Y273" i="5"/>
  <c r="Y285" i="5"/>
  <c r="Y297" i="5"/>
  <c r="Y309" i="5"/>
  <c r="Y321" i="5"/>
  <c r="Y26" i="5"/>
  <c r="Y42" i="5"/>
  <c r="Y62" i="5"/>
  <c r="Y78" i="5"/>
  <c r="Y98" i="5"/>
  <c r="Y114" i="5"/>
  <c r="Y134" i="5"/>
  <c r="Y150" i="5"/>
  <c r="Y170" i="5"/>
  <c r="Y186" i="5"/>
  <c r="Y206" i="5"/>
  <c r="Y222" i="5"/>
  <c r="Y242" i="5"/>
  <c r="Y258" i="5"/>
  <c r="Y274" i="5"/>
  <c r="Y286" i="5"/>
  <c r="Y298" i="5"/>
  <c r="Y310" i="5"/>
  <c r="Y322" i="5"/>
  <c r="Y7" i="5"/>
  <c r="Y27" i="5"/>
  <c r="Y43" i="5"/>
  <c r="Y63" i="5"/>
  <c r="Y79" i="5"/>
  <c r="Y99" i="5"/>
  <c r="Y115" i="5"/>
  <c r="Y135" i="5"/>
  <c r="Y151" i="5"/>
  <c r="Y171" i="5"/>
  <c r="Y187" i="5"/>
  <c r="Y207" i="5"/>
  <c r="Y223" i="5"/>
  <c r="Y243" i="5"/>
  <c r="Y259" i="5"/>
  <c r="Y275" i="5"/>
  <c r="Y287" i="5"/>
  <c r="Y299" i="5"/>
  <c r="Y311" i="5"/>
  <c r="Y323" i="5"/>
  <c r="Y8" i="5"/>
  <c r="Y28" i="5"/>
  <c r="Y44" i="5"/>
  <c r="Y64" i="5"/>
  <c r="Y80" i="5"/>
  <c r="Y100" i="5"/>
  <c r="Y116" i="5"/>
  <c r="Y136" i="5"/>
  <c r="Y152" i="5"/>
  <c r="Y172" i="5"/>
  <c r="Y188" i="5"/>
  <c r="Y208" i="5"/>
  <c r="Y224" i="5"/>
  <c r="Y244" i="5"/>
  <c r="Y260" i="5"/>
  <c r="Y276" i="5"/>
  <c r="Y288" i="5"/>
  <c r="Y300" i="5"/>
  <c r="Y312" i="5"/>
  <c r="Y6" i="5"/>
  <c r="Y13" i="5"/>
  <c r="Y29" i="5"/>
  <c r="Y49" i="5"/>
  <c r="Y65" i="5"/>
  <c r="Y85" i="5"/>
  <c r="Y101" i="5"/>
  <c r="Y121" i="5"/>
  <c r="Y137" i="5"/>
  <c r="Y157" i="5"/>
  <c r="Y173" i="5"/>
  <c r="Y193" i="5"/>
  <c r="Y209" i="5"/>
  <c r="Y229" i="5"/>
  <c r="Y245" i="5"/>
  <c r="Y265" i="5"/>
  <c r="Y277" i="5"/>
  <c r="Y289" i="5"/>
  <c r="Y301" i="5"/>
  <c r="Y313" i="5"/>
  <c r="Y14" i="5"/>
  <c r="Y30" i="5"/>
  <c r="Y50" i="5"/>
  <c r="Y66" i="5"/>
  <c r="Y86" i="5"/>
  <c r="Y102" i="5"/>
  <c r="Y122" i="5"/>
  <c r="Y138" i="5"/>
  <c r="Y158" i="5"/>
  <c r="Y174" i="5"/>
  <c r="Y194" i="5"/>
  <c r="Y210" i="5"/>
  <c r="Y230" i="5"/>
  <c r="Y246" i="5"/>
  <c r="Y266" i="5"/>
  <c r="Y278" i="5"/>
  <c r="Y290" i="5"/>
  <c r="Y302" i="5"/>
  <c r="Y314" i="5"/>
  <c r="Y15" i="5"/>
  <c r="Y31" i="5"/>
  <c r="Y51" i="5"/>
  <c r="Y67" i="5"/>
  <c r="Y87" i="5"/>
  <c r="Y103" i="5"/>
  <c r="Y123" i="5"/>
  <c r="Y139" i="5"/>
  <c r="Y159" i="5"/>
  <c r="Y175" i="5"/>
  <c r="Y195" i="5"/>
  <c r="Y211" i="5"/>
  <c r="Y231" i="5"/>
  <c r="Y247" i="5"/>
  <c r="Y267" i="5"/>
  <c r="Y279" i="5"/>
  <c r="Y291" i="5"/>
  <c r="Y303" i="5"/>
  <c r="Y315" i="5"/>
  <c r="Y17" i="5"/>
  <c r="Y37" i="5"/>
  <c r="Y53" i="5"/>
  <c r="Y73" i="5"/>
  <c r="Y89" i="5"/>
  <c r="Y109" i="5"/>
  <c r="Y125" i="5"/>
  <c r="Y145" i="5"/>
  <c r="Y161" i="5"/>
  <c r="Y181" i="5"/>
  <c r="Y197" i="5"/>
  <c r="Y217" i="5"/>
  <c r="Y233" i="5"/>
  <c r="Y253" i="5"/>
  <c r="Y269" i="5"/>
  <c r="Y281" i="5"/>
  <c r="Y293" i="5"/>
  <c r="Y305" i="5"/>
  <c r="Y317" i="5"/>
  <c r="Y18" i="5"/>
  <c r="Y38" i="5"/>
  <c r="Y54" i="5"/>
  <c r="Y74" i="5"/>
  <c r="Y90" i="5"/>
  <c r="Y110" i="5"/>
  <c r="Y126" i="5"/>
  <c r="Y146" i="5"/>
  <c r="Y162" i="5"/>
  <c r="Y182" i="5"/>
  <c r="Y198" i="5"/>
  <c r="Y218" i="5"/>
  <c r="Y234" i="5"/>
  <c r="Y254" i="5"/>
  <c r="Y270" i="5"/>
  <c r="Y282" i="5"/>
  <c r="Y294" i="5"/>
  <c r="Y306" i="5"/>
  <c r="Y318" i="5"/>
  <c r="Y176" i="5"/>
  <c r="Y196" i="5"/>
  <c r="Y212" i="5"/>
  <c r="Y16" i="5"/>
  <c r="Y232" i="5"/>
  <c r="Y32" i="5"/>
  <c r="Y248" i="5"/>
  <c r="Y52" i="5"/>
  <c r="Y268" i="5"/>
  <c r="Y68" i="5"/>
  <c r="Y280" i="5"/>
  <c r="Y88" i="5"/>
  <c r="Y292" i="5"/>
  <c r="Y140" i="5"/>
  <c r="Y160" i="5"/>
  <c r="Y104" i="5"/>
  <c r="Y124" i="5"/>
  <c r="Y316" i="5"/>
  <c r="Y304" i="5"/>
  <c r="V1" i="1"/>
  <c r="E41" i="3"/>
  <c r="E19" i="3"/>
  <c r="F46" i="3"/>
  <c r="V12" i="5" l="1"/>
  <c r="W12" i="5" s="1"/>
  <c r="V24" i="5"/>
  <c r="W24" i="5" s="1"/>
  <c r="V36" i="5"/>
  <c r="W36" i="5" s="1"/>
  <c r="V48" i="5"/>
  <c r="W48" i="5" s="1"/>
  <c r="V60" i="5"/>
  <c r="W60" i="5" s="1"/>
  <c r="V72" i="5"/>
  <c r="W72" i="5" s="1"/>
  <c r="V84" i="5"/>
  <c r="W84" i="5" s="1"/>
  <c r="V96" i="5"/>
  <c r="W96" i="5" s="1"/>
  <c r="V108" i="5"/>
  <c r="W108" i="5" s="1"/>
  <c r="V120" i="5"/>
  <c r="W120" i="5" s="1"/>
  <c r="V132" i="5"/>
  <c r="W132" i="5" s="1"/>
  <c r="V144" i="5"/>
  <c r="W144" i="5" s="1"/>
  <c r="V156" i="5"/>
  <c r="W156" i="5" s="1"/>
  <c r="V168" i="5"/>
  <c r="W168" i="5" s="1"/>
  <c r="V180" i="5"/>
  <c r="W180" i="5" s="1"/>
  <c r="V192" i="5"/>
  <c r="W192" i="5" s="1"/>
  <c r="V204" i="5"/>
  <c r="W204" i="5" s="1"/>
  <c r="V216" i="5"/>
  <c r="W216" i="5" s="1"/>
  <c r="V228" i="5"/>
  <c r="W228" i="5" s="1"/>
  <c r="V240" i="5"/>
  <c r="W240" i="5" s="1"/>
  <c r="V252" i="5"/>
  <c r="W252" i="5" s="1"/>
  <c r="V264" i="5"/>
  <c r="W264" i="5" s="1"/>
  <c r="V276" i="5"/>
  <c r="W276" i="5" s="1"/>
  <c r="V288" i="5"/>
  <c r="W288" i="5" s="1"/>
  <c r="V300" i="5"/>
  <c r="W300" i="5" s="1"/>
  <c r="V312" i="5"/>
  <c r="W312" i="5" s="1"/>
  <c r="V6" i="5"/>
  <c r="V13" i="5"/>
  <c r="W13" i="5" s="1"/>
  <c r="V25" i="5"/>
  <c r="W25" i="5" s="1"/>
  <c r="V37" i="5"/>
  <c r="W37" i="5" s="1"/>
  <c r="V49" i="5"/>
  <c r="W49" i="5" s="1"/>
  <c r="V61" i="5"/>
  <c r="W61" i="5" s="1"/>
  <c r="V73" i="5"/>
  <c r="W73" i="5" s="1"/>
  <c r="V85" i="5"/>
  <c r="W85" i="5" s="1"/>
  <c r="V97" i="5"/>
  <c r="W97" i="5" s="1"/>
  <c r="V109" i="5"/>
  <c r="W109" i="5" s="1"/>
  <c r="V121" i="5"/>
  <c r="W121" i="5" s="1"/>
  <c r="V133" i="5"/>
  <c r="W133" i="5" s="1"/>
  <c r="V145" i="5"/>
  <c r="W145" i="5" s="1"/>
  <c r="V157" i="5"/>
  <c r="W157" i="5" s="1"/>
  <c r="V169" i="5"/>
  <c r="W169" i="5" s="1"/>
  <c r="V181" i="5"/>
  <c r="W181" i="5" s="1"/>
  <c r="V193" i="5"/>
  <c r="W193" i="5" s="1"/>
  <c r="V205" i="5"/>
  <c r="W205" i="5" s="1"/>
  <c r="V217" i="5"/>
  <c r="W217" i="5" s="1"/>
  <c r="V229" i="5"/>
  <c r="W229" i="5" s="1"/>
  <c r="V241" i="5"/>
  <c r="W241" i="5" s="1"/>
  <c r="V253" i="5"/>
  <c r="W253" i="5" s="1"/>
  <c r="V265" i="5"/>
  <c r="W265" i="5" s="1"/>
  <c r="V277" i="5"/>
  <c r="W277" i="5" s="1"/>
  <c r="V289" i="5"/>
  <c r="W289" i="5" s="1"/>
  <c r="V301" i="5"/>
  <c r="W301" i="5" s="1"/>
  <c r="V313" i="5"/>
  <c r="W313" i="5" s="1"/>
  <c r="V14" i="5"/>
  <c r="W14" i="5" s="1"/>
  <c r="V26" i="5"/>
  <c r="W26" i="5" s="1"/>
  <c r="V38" i="5"/>
  <c r="W38" i="5" s="1"/>
  <c r="V50" i="5"/>
  <c r="W50" i="5" s="1"/>
  <c r="V62" i="5"/>
  <c r="W62" i="5" s="1"/>
  <c r="V74" i="5"/>
  <c r="W74" i="5" s="1"/>
  <c r="V86" i="5"/>
  <c r="W86" i="5" s="1"/>
  <c r="V98" i="5"/>
  <c r="W98" i="5" s="1"/>
  <c r="V110" i="5"/>
  <c r="W110" i="5" s="1"/>
  <c r="V122" i="5"/>
  <c r="W122" i="5" s="1"/>
  <c r="V134" i="5"/>
  <c r="W134" i="5" s="1"/>
  <c r="V146" i="5"/>
  <c r="W146" i="5" s="1"/>
  <c r="V158" i="5"/>
  <c r="W158" i="5" s="1"/>
  <c r="V170" i="5"/>
  <c r="W170" i="5" s="1"/>
  <c r="V182" i="5"/>
  <c r="W182" i="5" s="1"/>
  <c r="V194" i="5"/>
  <c r="W194" i="5" s="1"/>
  <c r="V206" i="5"/>
  <c r="W206" i="5" s="1"/>
  <c r="V218" i="5"/>
  <c r="W218" i="5" s="1"/>
  <c r="V230" i="5"/>
  <c r="W230" i="5" s="1"/>
  <c r="V242" i="5"/>
  <c r="W242" i="5" s="1"/>
  <c r="V254" i="5"/>
  <c r="W254" i="5" s="1"/>
  <c r="V266" i="5"/>
  <c r="W266" i="5" s="1"/>
  <c r="V278" i="5"/>
  <c r="W278" i="5" s="1"/>
  <c r="V15" i="5"/>
  <c r="W15" i="5" s="1"/>
  <c r="V27" i="5"/>
  <c r="W27" i="5" s="1"/>
  <c r="V39" i="5"/>
  <c r="W39" i="5" s="1"/>
  <c r="V16" i="5"/>
  <c r="W16" i="5" s="1"/>
  <c r="V32" i="5"/>
  <c r="W32" i="5" s="1"/>
  <c r="V51" i="5"/>
  <c r="W51" i="5" s="1"/>
  <c r="V66" i="5"/>
  <c r="W66" i="5" s="1"/>
  <c r="V81" i="5"/>
  <c r="W81" i="5" s="1"/>
  <c r="V99" i="5"/>
  <c r="W99" i="5" s="1"/>
  <c r="V114" i="5"/>
  <c r="W114" i="5" s="1"/>
  <c r="V129" i="5"/>
  <c r="W129" i="5" s="1"/>
  <c r="V147" i="5"/>
  <c r="W147" i="5" s="1"/>
  <c r="V162" i="5"/>
  <c r="W162" i="5" s="1"/>
  <c r="V177" i="5"/>
  <c r="W177" i="5" s="1"/>
  <c r="V195" i="5"/>
  <c r="W195" i="5" s="1"/>
  <c r="V210" i="5"/>
  <c r="W210" i="5" s="1"/>
  <c r="V225" i="5"/>
  <c r="W225" i="5" s="1"/>
  <c r="V17" i="5"/>
  <c r="W17" i="5" s="1"/>
  <c r="V33" i="5"/>
  <c r="W33" i="5" s="1"/>
  <c r="V52" i="5"/>
  <c r="W52" i="5" s="1"/>
  <c r="V67" i="5"/>
  <c r="W67" i="5" s="1"/>
  <c r="V82" i="5"/>
  <c r="W82" i="5" s="1"/>
  <c r="V100" i="5"/>
  <c r="W100" i="5" s="1"/>
  <c r="V115" i="5"/>
  <c r="W115" i="5" s="1"/>
  <c r="V130" i="5"/>
  <c r="W130" i="5" s="1"/>
  <c r="V148" i="5"/>
  <c r="W148" i="5" s="1"/>
  <c r="V163" i="5"/>
  <c r="W163" i="5" s="1"/>
  <c r="V178" i="5"/>
  <c r="W178" i="5" s="1"/>
  <c r="V196" i="5"/>
  <c r="W196" i="5" s="1"/>
  <c r="V211" i="5"/>
  <c r="W211" i="5" s="1"/>
  <c r="V226" i="5"/>
  <c r="W226" i="5" s="1"/>
  <c r="V244" i="5"/>
  <c r="W244" i="5" s="1"/>
  <c r="V259" i="5"/>
  <c r="W259" i="5" s="1"/>
  <c r="V274" i="5"/>
  <c r="W274" i="5" s="1"/>
  <c r="V291" i="5"/>
  <c r="W291" i="5" s="1"/>
  <c r="V305" i="5"/>
  <c r="W305" i="5" s="1"/>
  <c r="V319" i="5"/>
  <c r="W319" i="5" s="1"/>
  <c r="V18" i="5"/>
  <c r="W18" i="5" s="1"/>
  <c r="V34" i="5"/>
  <c r="W34" i="5" s="1"/>
  <c r="V53" i="5"/>
  <c r="W53" i="5" s="1"/>
  <c r="V68" i="5"/>
  <c r="W68" i="5" s="1"/>
  <c r="V83" i="5"/>
  <c r="W83" i="5" s="1"/>
  <c r="V101" i="5"/>
  <c r="W101" i="5" s="1"/>
  <c r="V116" i="5"/>
  <c r="W116" i="5" s="1"/>
  <c r="V131" i="5"/>
  <c r="W131" i="5" s="1"/>
  <c r="V149" i="5"/>
  <c r="W149" i="5" s="1"/>
  <c r="V164" i="5"/>
  <c r="W164" i="5" s="1"/>
  <c r="V179" i="5"/>
  <c r="W179" i="5" s="1"/>
  <c r="V197" i="5"/>
  <c r="W197" i="5" s="1"/>
  <c r="V212" i="5"/>
  <c r="W212" i="5" s="1"/>
  <c r="V227" i="5"/>
  <c r="W227" i="5" s="1"/>
  <c r="V245" i="5"/>
  <c r="W245" i="5" s="1"/>
  <c r="V260" i="5"/>
  <c r="W260" i="5" s="1"/>
  <c r="V275" i="5"/>
  <c r="W275" i="5" s="1"/>
  <c r="V292" i="5"/>
  <c r="W292" i="5" s="1"/>
  <c r="V306" i="5"/>
  <c r="W306" i="5" s="1"/>
  <c r="V320" i="5"/>
  <c r="W320" i="5" s="1"/>
  <c r="V19" i="5"/>
  <c r="W19" i="5" s="1"/>
  <c r="V35" i="5"/>
  <c r="W35" i="5" s="1"/>
  <c r="V54" i="5"/>
  <c r="W54" i="5" s="1"/>
  <c r="V69" i="5"/>
  <c r="W69" i="5" s="1"/>
  <c r="V87" i="5"/>
  <c r="W87" i="5" s="1"/>
  <c r="V102" i="5"/>
  <c r="W102" i="5" s="1"/>
  <c r="V117" i="5"/>
  <c r="W117" i="5" s="1"/>
  <c r="V135" i="5"/>
  <c r="W135" i="5" s="1"/>
  <c r="V150" i="5"/>
  <c r="W150" i="5" s="1"/>
  <c r="V165" i="5"/>
  <c r="W165" i="5" s="1"/>
  <c r="V183" i="5"/>
  <c r="W183" i="5" s="1"/>
  <c r="V198" i="5"/>
  <c r="W198" i="5" s="1"/>
  <c r="V213" i="5"/>
  <c r="W213" i="5" s="1"/>
  <c r="V231" i="5"/>
  <c r="W231" i="5" s="1"/>
  <c r="V246" i="5"/>
  <c r="W246" i="5" s="1"/>
  <c r="V261" i="5"/>
  <c r="W261" i="5" s="1"/>
  <c r="V279" i="5"/>
  <c r="W279" i="5" s="1"/>
  <c r="V293" i="5"/>
  <c r="W293" i="5" s="1"/>
  <c r="V307" i="5"/>
  <c r="W307" i="5" s="1"/>
  <c r="V321" i="5"/>
  <c r="W321" i="5" s="1"/>
  <c r="V20" i="5"/>
  <c r="W20" i="5" s="1"/>
  <c r="V40" i="5"/>
  <c r="W40" i="5" s="1"/>
  <c r="V55" i="5"/>
  <c r="W55" i="5" s="1"/>
  <c r="V70" i="5"/>
  <c r="W70" i="5" s="1"/>
  <c r="V88" i="5"/>
  <c r="W88" i="5" s="1"/>
  <c r="V103" i="5"/>
  <c r="W103" i="5" s="1"/>
  <c r="V118" i="5"/>
  <c r="W118" i="5" s="1"/>
  <c r="V136" i="5"/>
  <c r="W136" i="5" s="1"/>
  <c r="V151" i="5"/>
  <c r="W151" i="5" s="1"/>
  <c r="V166" i="5"/>
  <c r="W166" i="5" s="1"/>
  <c r="V184" i="5"/>
  <c r="W184" i="5" s="1"/>
  <c r="V199" i="5"/>
  <c r="W199" i="5" s="1"/>
  <c r="V214" i="5"/>
  <c r="W214" i="5" s="1"/>
  <c r="V232" i="5"/>
  <c r="W232" i="5" s="1"/>
  <c r="V247" i="5"/>
  <c r="W247" i="5" s="1"/>
  <c r="V262" i="5"/>
  <c r="W262" i="5" s="1"/>
  <c r="V280" i="5"/>
  <c r="W280" i="5" s="1"/>
  <c r="V294" i="5"/>
  <c r="W294" i="5" s="1"/>
  <c r="V308" i="5"/>
  <c r="W308" i="5" s="1"/>
  <c r="V322" i="5"/>
  <c r="W322" i="5" s="1"/>
  <c r="V21" i="5"/>
  <c r="W21" i="5" s="1"/>
  <c r="V41" i="5"/>
  <c r="W41" i="5" s="1"/>
  <c r="V56" i="5"/>
  <c r="W56" i="5" s="1"/>
  <c r="V71" i="5"/>
  <c r="W71" i="5" s="1"/>
  <c r="V89" i="5"/>
  <c r="W89" i="5" s="1"/>
  <c r="V104" i="5"/>
  <c r="W104" i="5" s="1"/>
  <c r="V119" i="5"/>
  <c r="W119" i="5" s="1"/>
  <c r="V137" i="5"/>
  <c r="W137" i="5" s="1"/>
  <c r="V152" i="5"/>
  <c r="W152" i="5" s="1"/>
  <c r="V167" i="5"/>
  <c r="W167" i="5" s="1"/>
  <c r="V185" i="5"/>
  <c r="W185" i="5" s="1"/>
  <c r="V200" i="5"/>
  <c r="W200" i="5" s="1"/>
  <c r="V215" i="5"/>
  <c r="W215" i="5" s="1"/>
  <c r="V233" i="5"/>
  <c r="W233" i="5" s="1"/>
  <c r="V248" i="5"/>
  <c r="W248" i="5" s="1"/>
  <c r="V263" i="5"/>
  <c r="W263" i="5" s="1"/>
  <c r="V281" i="5"/>
  <c r="W281" i="5" s="1"/>
  <c r="V295" i="5"/>
  <c r="W295" i="5" s="1"/>
  <c r="V309" i="5"/>
  <c r="W309" i="5" s="1"/>
  <c r="V323" i="5"/>
  <c r="W323" i="5" s="1"/>
  <c r="V22" i="5"/>
  <c r="W22" i="5" s="1"/>
  <c r="V42" i="5"/>
  <c r="W42" i="5" s="1"/>
  <c r="V57" i="5"/>
  <c r="W57" i="5" s="1"/>
  <c r="V75" i="5"/>
  <c r="W75" i="5" s="1"/>
  <c r="V90" i="5"/>
  <c r="W90" i="5" s="1"/>
  <c r="V105" i="5"/>
  <c r="W105" i="5" s="1"/>
  <c r="V123" i="5"/>
  <c r="W123" i="5" s="1"/>
  <c r="V138" i="5"/>
  <c r="W138" i="5" s="1"/>
  <c r="V153" i="5"/>
  <c r="W153" i="5" s="1"/>
  <c r="V171" i="5"/>
  <c r="W171" i="5" s="1"/>
  <c r="V186" i="5"/>
  <c r="W186" i="5" s="1"/>
  <c r="V201" i="5"/>
  <c r="W201" i="5" s="1"/>
  <c r="V219" i="5"/>
  <c r="W219" i="5" s="1"/>
  <c r="V234" i="5"/>
  <c r="W234" i="5" s="1"/>
  <c r="V249" i="5"/>
  <c r="W249" i="5" s="1"/>
  <c r="V267" i="5"/>
  <c r="W267" i="5" s="1"/>
  <c r="V282" i="5"/>
  <c r="W282" i="5" s="1"/>
  <c r="V296" i="5"/>
  <c r="W296" i="5" s="1"/>
  <c r="V310" i="5"/>
  <c r="W310" i="5" s="1"/>
  <c r="V7" i="5"/>
  <c r="W7" i="5" s="1"/>
  <c r="V23" i="5"/>
  <c r="W23" i="5" s="1"/>
  <c r="V43" i="5"/>
  <c r="W43" i="5" s="1"/>
  <c r="V58" i="5"/>
  <c r="W58" i="5" s="1"/>
  <c r="V76" i="5"/>
  <c r="W76" i="5" s="1"/>
  <c r="V91" i="5"/>
  <c r="W91" i="5" s="1"/>
  <c r="V106" i="5"/>
  <c r="W106" i="5" s="1"/>
  <c r="V124" i="5"/>
  <c r="W124" i="5" s="1"/>
  <c r="V139" i="5"/>
  <c r="W139" i="5" s="1"/>
  <c r="V154" i="5"/>
  <c r="W154" i="5" s="1"/>
  <c r="V172" i="5"/>
  <c r="W172" i="5" s="1"/>
  <c r="V187" i="5"/>
  <c r="W187" i="5" s="1"/>
  <c r="V202" i="5"/>
  <c r="W202" i="5" s="1"/>
  <c r="V220" i="5"/>
  <c r="W220" i="5" s="1"/>
  <c r="V235" i="5"/>
  <c r="W235" i="5" s="1"/>
  <c r="V250" i="5"/>
  <c r="W250" i="5" s="1"/>
  <c r="V268" i="5"/>
  <c r="W268" i="5" s="1"/>
  <c r="V283" i="5"/>
  <c r="W283" i="5" s="1"/>
  <c r="V297" i="5"/>
  <c r="W297" i="5" s="1"/>
  <c r="V311" i="5"/>
  <c r="W311" i="5" s="1"/>
  <c r="V10" i="5"/>
  <c r="W10" i="5" s="1"/>
  <c r="V30" i="5"/>
  <c r="W30" i="5" s="1"/>
  <c r="V46" i="5"/>
  <c r="W46" i="5" s="1"/>
  <c r="V64" i="5"/>
  <c r="W64" i="5" s="1"/>
  <c r="V79" i="5"/>
  <c r="W79" i="5" s="1"/>
  <c r="V94" i="5"/>
  <c r="W94" i="5" s="1"/>
  <c r="V112" i="5"/>
  <c r="W112" i="5" s="1"/>
  <c r="V127" i="5"/>
  <c r="W127" i="5" s="1"/>
  <c r="V142" i="5"/>
  <c r="W142" i="5" s="1"/>
  <c r="V160" i="5"/>
  <c r="W160" i="5" s="1"/>
  <c r="V175" i="5"/>
  <c r="W175" i="5" s="1"/>
  <c r="V190" i="5"/>
  <c r="W190" i="5" s="1"/>
  <c r="V208" i="5"/>
  <c r="W208" i="5" s="1"/>
  <c r="V223" i="5"/>
  <c r="W223" i="5" s="1"/>
  <c r="V238" i="5"/>
  <c r="W238" i="5" s="1"/>
  <c r="V256" i="5"/>
  <c r="W256" i="5" s="1"/>
  <c r="V271" i="5"/>
  <c r="W271" i="5" s="1"/>
  <c r="V286" i="5"/>
  <c r="W286" i="5" s="1"/>
  <c r="V302" i="5"/>
  <c r="W302" i="5" s="1"/>
  <c r="V316" i="5"/>
  <c r="W316" i="5" s="1"/>
  <c r="V11" i="5"/>
  <c r="W11" i="5" s="1"/>
  <c r="V31" i="5"/>
  <c r="W31" i="5" s="1"/>
  <c r="V47" i="5"/>
  <c r="W47" i="5" s="1"/>
  <c r="V65" i="5"/>
  <c r="W65" i="5" s="1"/>
  <c r="V80" i="5"/>
  <c r="W80" i="5" s="1"/>
  <c r="V95" i="5"/>
  <c r="W95" i="5" s="1"/>
  <c r="V113" i="5"/>
  <c r="W113" i="5" s="1"/>
  <c r="V128" i="5"/>
  <c r="W128" i="5" s="1"/>
  <c r="V143" i="5"/>
  <c r="W143" i="5" s="1"/>
  <c r="V161" i="5"/>
  <c r="W161" i="5" s="1"/>
  <c r="V176" i="5"/>
  <c r="W176" i="5" s="1"/>
  <c r="V191" i="5"/>
  <c r="W191" i="5" s="1"/>
  <c r="V209" i="5"/>
  <c r="W209" i="5" s="1"/>
  <c r="V224" i="5"/>
  <c r="W224" i="5" s="1"/>
  <c r="V239" i="5"/>
  <c r="W239" i="5" s="1"/>
  <c r="V257" i="5"/>
  <c r="W257" i="5" s="1"/>
  <c r="V272" i="5"/>
  <c r="W272" i="5" s="1"/>
  <c r="V287" i="5"/>
  <c r="W287" i="5" s="1"/>
  <c r="V303" i="5"/>
  <c r="W303" i="5" s="1"/>
  <c r="V45" i="5"/>
  <c r="W45" i="5" s="1"/>
  <c r="V141" i="5"/>
  <c r="W141" i="5" s="1"/>
  <c r="V237" i="5"/>
  <c r="W237" i="5" s="1"/>
  <c r="V299" i="5"/>
  <c r="W299" i="5" s="1"/>
  <c r="V59" i="5"/>
  <c r="W59" i="5" s="1"/>
  <c r="V155" i="5"/>
  <c r="W155" i="5" s="1"/>
  <c r="V243" i="5"/>
  <c r="W243" i="5" s="1"/>
  <c r="V304" i="5"/>
  <c r="W304" i="5" s="1"/>
  <c r="V63" i="5"/>
  <c r="W63" i="5" s="1"/>
  <c r="V159" i="5"/>
  <c r="W159" i="5" s="1"/>
  <c r="V251" i="5"/>
  <c r="W251" i="5" s="1"/>
  <c r="V314" i="5"/>
  <c r="W314" i="5" s="1"/>
  <c r="V77" i="5"/>
  <c r="W77" i="5" s="1"/>
  <c r="V173" i="5"/>
  <c r="W173" i="5" s="1"/>
  <c r="V255" i="5"/>
  <c r="W255" i="5" s="1"/>
  <c r="V315" i="5"/>
  <c r="W315" i="5" s="1"/>
  <c r="V78" i="5"/>
  <c r="W78" i="5" s="1"/>
  <c r="V174" i="5"/>
  <c r="W174" i="5" s="1"/>
  <c r="V258" i="5"/>
  <c r="W258" i="5" s="1"/>
  <c r="V317" i="5"/>
  <c r="W317" i="5" s="1"/>
  <c r="V92" i="5"/>
  <c r="W92" i="5" s="1"/>
  <c r="V188" i="5"/>
  <c r="W188" i="5" s="1"/>
  <c r="V269" i="5"/>
  <c r="W269" i="5" s="1"/>
  <c r="V318" i="5"/>
  <c r="W318" i="5" s="1"/>
  <c r="V93" i="5"/>
  <c r="W93" i="5" s="1"/>
  <c r="V189" i="5"/>
  <c r="W189" i="5" s="1"/>
  <c r="V270" i="5"/>
  <c r="W270" i="5" s="1"/>
  <c r="V8" i="5"/>
  <c r="W8" i="5" s="1"/>
  <c r="V107" i="5"/>
  <c r="W107" i="5" s="1"/>
  <c r="V203" i="5"/>
  <c r="W203" i="5" s="1"/>
  <c r="V273" i="5"/>
  <c r="W273" i="5" s="1"/>
  <c r="V9" i="5"/>
  <c r="W9" i="5" s="1"/>
  <c r="V111" i="5"/>
  <c r="W111" i="5" s="1"/>
  <c r="V207" i="5"/>
  <c r="W207" i="5" s="1"/>
  <c r="V284" i="5"/>
  <c r="W284" i="5" s="1"/>
  <c r="V29" i="5"/>
  <c r="W29" i="5" s="1"/>
  <c r="V126" i="5"/>
  <c r="W126" i="5" s="1"/>
  <c r="V222" i="5"/>
  <c r="W222" i="5" s="1"/>
  <c r="V290" i="5"/>
  <c r="W290" i="5" s="1"/>
  <c r="V44" i="5"/>
  <c r="W44" i="5" s="1"/>
  <c r="V140" i="5"/>
  <c r="W140" i="5" s="1"/>
  <c r="V236" i="5"/>
  <c r="W236" i="5" s="1"/>
  <c r="V298" i="5"/>
  <c r="W298" i="5" s="1"/>
  <c r="V125" i="5"/>
  <c r="W125" i="5" s="1"/>
  <c r="V221" i="5"/>
  <c r="W221" i="5" s="1"/>
  <c r="V285" i="5"/>
  <c r="W285" i="5" s="1"/>
  <c r="V28" i="5"/>
  <c r="W28" i="5" s="1"/>
  <c r="W1" i="1"/>
  <c r="G41" i="3"/>
  <c r="H41" i="3" s="1"/>
  <c r="E20" i="3"/>
  <c r="E42" i="3"/>
  <c r="G42" i="3" s="1"/>
  <c r="H42" i="3" s="1"/>
  <c r="Z9" i="5" l="1"/>
  <c r="Z21" i="5"/>
  <c r="Z33" i="5"/>
  <c r="Z45" i="5"/>
  <c r="Z57" i="5"/>
  <c r="Z69" i="5"/>
  <c r="Z81" i="5"/>
  <c r="Z93" i="5"/>
  <c r="Z105" i="5"/>
  <c r="Z117" i="5"/>
  <c r="Z129" i="5"/>
  <c r="Z141" i="5"/>
  <c r="Z153" i="5"/>
  <c r="Z165" i="5"/>
  <c r="Z177" i="5"/>
  <c r="Z189" i="5"/>
  <c r="Z201" i="5"/>
  <c r="Z213" i="5"/>
  <c r="Z10" i="5"/>
  <c r="Z22" i="5"/>
  <c r="Z34" i="5"/>
  <c r="Z46" i="5"/>
  <c r="Z58" i="5"/>
  <c r="Z70" i="5"/>
  <c r="Z82" i="5"/>
  <c r="Z94" i="5"/>
  <c r="Z106" i="5"/>
  <c r="Z118" i="5"/>
  <c r="Z130" i="5"/>
  <c r="Z142" i="5"/>
  <c r="Z154" i="5"/>
  <c r="Z166" i="5"/>
  <c r="Z178" i="5"/>
  <c r="Z190" i="5"/>
  <c r="Z202" i="5"/>
  <c r="Z214" i="5"/>
  <c r="Z226" i="5"/>
  <c r="Z238" i="5"/>
  <c r="Z250" i="5"/>
  <c r="Z262" i="5"/>
  <c r="Z274" i="5"/>
  <c r="Z286" i="5"/>
  <c r="Z298" i="5"/>
  <c r="Z11" i="5"/>
  <c r="Z23" i="5"/>
  <c r="Z35" i="5"/>
  <c r="Z47" i="5"/>
  <c r="Z59" i="5"/>
  <c r="Z71" i="5"/>
  <c r="Z83" i="5"/>
  <c r="Z95" i="5"/>
  <c r="Z107" i="5"/>
  <c r="Z119" i="5"/>
  <c r="Z131" i="5"/>
  <c r="Z143" i="5"/>
  <c r="Z155" i="5"/>
  <c r="Z167" i="5"/>
  <c r="Z179" i="5"/>
  <c r="Z191" i="5"/>
  <c r="Z203" i="5"/>
  <c r="Z12" i="5"/>
  <c r="Z24" i="5"/>
  <c r="Z36" i="5"/>
  <c r="Z48" i="5"/>
  <c r="Z60" i="5"/>
  <c r="Z72" i="5"/>
  <c r="Z84" i="5"/>
  <c r="Z96" i="5"/>
  <c r="Z108" i="5"/>
  <c r="Z120" i="5"/>
  <c r="Z132" i="5"/>
  <c r="Z144" i="5"/>
  <c r="Z156" i="5"/>
  <c r="Z168" i="5"/>
  <c r="Z180" i="5"/>
  <c r="Z192" i="5"/>
  <c r="Z204" i="5"/>
  <c r="Z216" i="5"/>
  <c r="Z228" i="5"/>
  <c r="Z240" i="5"/>
  <c r="Z13" i="5"/>
  <c r="Z25" i="5"/>
  <c r="Z37" i="5"/>
  <c r="Z49" i="5"/>
  <c r="Z61" i="5"/>
  <c r="Z73" i="5"/>
  <c r="Z85" i="5"/>
  <c r="Z97" i="5"/>
  <c r="Z109" i="5"/>
  <c r="Z121" i="5"/>
  <c r="Z133" i="5"/>
  <c r="Z145" i="5"/>
  <c r="Z157" i="5"/>
  <c r="Z169" i="5"/>
  <c r="Z181" i="5"/>
  <c r="Z193" i="5"/>
  <c r="Z205" i="5"/>
  <c r="Z217" i="5"/>
  <c r="Z229" i="5"/>
  <c r="Z241" i="5"/>
  <c r="Z14" i="5"/>
  <c r="Z26" i="5"/>
  <c r="Z38" i="5"/>
  <c r="Z50" i="5"/>
  <c r="Z62" i="5"/>
  <c r="Z74" i="5"/>
  <c r="Z86" i="5"/>
  <c r="Z98" i="5"/>
  <c r="Z110" i="5"/>
  <c r="Z15" i="5"/>
  <c r="Z27" i="5"/>
  <c r="Z39" i="5"/>
  <c r="Z51" i="5"/>
  <c r="Z63" i="5"/>
  <c r="Z75" i="5"/>
  <c r="Z87" i="5"/>
  <c r="Z99" i="5"/>
  <c r="Z111" i="5"/>
  <c r="Z123" i="5"/>
  <c r="Z135" i="5"/>
  <c r="Z147" i="5"/>
  <c r="Z159" i="5"/>
  <c r="Z171" i="5"/>
  <c r="Z183" i="5"/>
  <c r="Z195" i="5"/>
  <c r="Z207" i="5"/>
  <c r="Z219" i="5"/>
  <c r="Z231" i="5"/>
  <c r="Z243" i="5"/>
  <c r="Z255" i="5"/>
  <c r="Z267" i="5"/>
  <c r="Z279" i="5"/>
  <c r="Z291" i="5"/>
  <c r="Z303" i="5"/>
  <c r="Z315" i="5"/>
  <c r="Z16" i="5"/>
  <c r="Z28" i="5"/>
  <c r="Z40" i="5"/>
  <c r="Z52" i="5"/>
  <c r="Z64" i="5"/>
  <c r="Z76" i="5"/>
  <c r="Z88" i="5"/>
  <c r="Z100" i="5"/>
  <c r="Z112" i="5"/>
  <c r="Z124" i="5"/>
  <c r="Z136" i="5"/>
  <c r="Z148" i="5"/>
  <c r="Z160" i="5"/>
  <c r="Z172" i="5"/>
  <c r="Z184" i="5"/>
  <c r="Z196" i="5"/>
  <c r="Z208" i="5"/>
  <c r="Z220" i="5"/>
  <c r="Z232" i="5"/>
  <c r="Z244" i="5"/>
  <c r="Z256" i="5"/>
  <c r="Z268" i="5"/>
  <c r="Z280" i="5"/>
  <c r="Z292" i="5"/>
  <c r="Z304" i="5"/>
  <c r="Z316" i="5"/>
  <c r="Z17" i="5"/>
  <c r="Z29" i="5"/>
  <c r="Z41" i="5"/>
  <c r="Z53" i="5"/>
  <c r="Z65" i="5"/>
  <c r="Z77" i="5"/>
  <c r="Z89" i="5"/>
  <c r="Z101" i="5"/>
  <c r="Z113" i="5"/>
  <c r="Z125" i="5"/>
  <c r="Z137" i="5"/>
  <c r="Z149" i="5"/>
  <c r="Z161" i="5"/>
  <c r="Z173" i="5"/>
  <c r="Z185" i="5"/>
  <c r="Z197" i="5"/>
  <c r="Z209" i="5"/>
  <c r="Z221" i="5"/>
  <c r="Z233" i="5"/>
  <c r="Z245" i="5"/>
  <c r="Z257" i="5"/>
  <c r="Z269" i="5"/>
  <c r="Z281" i="5"/>
  <c r="Z293" i="5"/>
  <c r="Z305" i="5"/>
  <c r="Z317" i="5"/>
  <c r="Z18" i="5"/>
  <c r="Z30" i="5"/>
  <c r="Z42" i="5"/>
  <c r="Z54" i="5"/>
  <c r="Z66" i="5"/>
  <c r="Z78" i="5"/>
  <c r="Z90" i="5"/>
  <c r="Z102" i="5"/>
  <c r="Z114" i="5"/>
  <c r="Z126" i="5"/>
  <c r="Z138" i="5"/>
  <c r="Z150" i="5"/>
  <c r="Z162" i="5"/>
  <c r="Z174" i="5"/>
  <c r="Z186" i="5"/>
  <c r="Z198" i="5"/>
  <c r="Z210" i="5"/>
  <c r="Z222" i="5"/>
  <c r="Z234" i="5"/>
  <c r="Z246" i="5"/>
  <c r="Z258" i="5"/>
  <c r="Z270" i="5"/>
  <c r="Z282" i="5"/>
  <c r="Z294" i="5"/>
  <c r="Z306" i="5"/>
  <c r="Z318" i="5"/>
  <c r="Z7" i="5"/>
  <c r="Z19" i="5"/>
  <c r="Z31" i="5"/>
  <c r="Z43" i="5"/>
  <c r="Z55" i="5"/>
  <c r="Z67" i="5"/>
  <c r="Z79" i="5"/>
  <c r="Z91" i="5"/>
  <c r="Z103" i="5"/>
  <c r="Z115" i="5"/>
  <c r="Z127" i="5"/>
  <c r="Z139" i="5"/>
  <c r="Z151" i="5"/>
  <c r="Z163" i="5"/>
  <c r="Z175" i="5"/>
  <c r="Z187" i="5"/>
  <c r="Z199" i="5"/>
  <c r="Z211" i="5"/>
  <c r="Z223" i="5"/>
  <c r="Z235" i="5"/>
  <c r="Z247" i="5"/>
  <c r="Z259" i="5"/>
  <c r="Z92" i="5"/>
  <c r="Z176" i="5"/>
  <c r="Z230" i="5"/>
  <c r="Z261" i="5"/>
  <c r="Z283" i="5"/>
  <c r="Z301" i="5"/>
  <c r="Z321" i="5"/>
  <c r="Z104" i="5"/>
  <c r="Z182" i="5"/>
  <c r="Z236" i="5"/>
  <c r="Z263" i="5"/>
  <c r="Z284" i="5"/>
  <c r="Z302" i="5"/>
  <c r="Z322" i="5"/>
  <c r="Z116" i="5"/>
  <c r="Z188" i="5"/>
  <c r="Z237" i="5"/>
  <c r="Z264" i="5"/>
  <c r="Z285" i="5"/>
  <c r="Z307" i="5"/>
  <c r="Z323" i="5"/>
  <c r="Z122" i="5"/>
  <c r="Z194" i="5"/>
  <c r="Z239" i="5"/>
  <c r="Z265" i="5"/>
  <c r="Z287" i="5"/>
  <c r="Z308" i="5"/>
  <c r="Z6" i="5"/>
  <c r="Z128" i="5"/>
  <c r="Z200" i="5"/>
  <c r="Z242" i="5"/>
  <c r="Z266" i="5"/>
  <c r="Z288" i="5"/>
  <c r="Z309" i="5"/>
  <c r="Z8" i="5"/>
  <c r="Z134" i="5"/>
  <c r="Z206" i="5"/>
  <c r="Z248" i="5"/>
  <c r="Z271" i="5"/>
  <c r="Z289" i="5"/>
  <c r="Z310" i="5"/>
  <c r="Z20" i="5"/>
  <c r="Z140" i="5"/>
  <c r="Z212" i="5"/>
  <c r="Z249" i="5"/>
  <c r="Z272" i="5"/>
  <c r="Z290" i="5"/>
  <c r="Z311" i="5"/>
  <c r="Z32" i="5"/>
  <c r="Z146" i="5"/>
  <c r="Z215" i="5"/>
  <c r="Z251" i="5"/>
  <c r="Z273" i="5"/>
  <c r="Z295" i="5"/>
  <c r="Z312" i="5"/>
  <c r="Z44" i="5"/>
  <c r="Z152" i="5"/>
  <c r="Z218" i="5"/>
  <c r="Z252" i="5"/>
  <c r="Z275" i="5"/>
  <c r="Z296" i="5"/>
  <c r="Z313" i="5"/>
  <c r="Z68" i="5"/>
  <c r="Z164" i="5"/>
  <c r="Z225" i="5"/>
  <c r="Z254" i="5"/>
  <c r="Z277" i="5"/>
  <c r="Z299" i="5"/>
  <c r="Z319" i="5"/>
  <c r="Z80" i="5"/>
  <c r="Z170" i="5"/>
  <c r="Z227" i="5"/>
  <c r="Z260" i="5"/>
  <c r="Z278" i="5"/>
  <c r="Z300" i="5"/>
  <c r="Z320" i="5"/>
  <c r="Z276" i="5"/>
  <c r="Z297" i="5"/>
  <c r="Z314" i="5"/>
  <c r="Z224" i="5"/>
  <c r="Z253" i="5"/>
  <c r="Z56" i="5"/>
  <c r="Z158" i="5"/>
  <c r="X1" i="1"/>
  <c r="E43" i="3"/>
  <c r="E21" i="3"/>
  <c r="S7" i="5" l="1"/>
  <c r="T7" i="5" s="1"/>
  <c r="S19" i="5"/>
  <c r="T19" i="5" s="1"/>
  <c r="S31" i="5"/>
  <c r="T31" i="5" s="1"/>
  <c r="S43" i="5"/>
  <c r="T43" i="5" s="1"/>
  <c r="S55" i="5"/>
  <c r="T55" i="5" s="1"/>
  <c r="S67" i="5"/>
  <c r="T67" i="5" s="1"/>
  <c r="S8" i="5"/>
  <c r="T8" i="5" s="1"/>
  <c r="S20" i="5"/>
  <c r="T20" i="5" s="1"/>
  <c r="S32" i="5"/>
  <c r="T32" i="5" s="1"/>
  <c r="S44" i="5"/>
  <c r="T44" i="5" s="1"/>
  <c r="S56" i="5"/>
  <c r="T56" i="5" s="1"/>
  <c r="S68" i="5"/>
  <c r="T68" i="5" s="1"/>
  <c r="S9" i="5"/>
  <c r="T9" i="5" s="1"/>
  <c r="S21" i="5"/>
  <c r="T21" i="5" s="1"/>
  <c r="S33" i="5"/>
  <c r="T33" i="5" s="1"/>
  <c r="S45" i="5"/>
  <c r="T45" i="5" s="1"/>
  <c r="S57" i="5"/>
  <c r="T57" i="5" s="1"/>
  <c r="S69" i="5"/>
  <c r="T69" i="5" s="1"/>
  <c r="S18" i="5"/>
  <c r="T18" i="5" s="1"/>
  <c r="S36" i="5"/>
  <c r="T36" i="5" s="1"/>
  <c r="S51" i="5"/>
  <c r="T51" i="5" s="1"/>
  <c r="S66" i="5"/>
  <c r="T66" i="5" s="1"/>
  <c r="S81" i="5"/>
  <c r="T81" i="5" s="1"/>
  <c r="S93" i="5"/>
  <c r="T93" i="5" s="1"/>
  <c r="S105" i="5"/>
  <c r="T105" i="5" s="1"/>
  <c r="S117" i="5"/>
  <c r="T117" i="5" s="1"/>
  <c r="S129" i="5"/>
  <c r="T129" i="5" s="1"/>
  <c r="S141" i="5"/>
  <c r="T141" i="5" s="1"/>
  <c r="S153" i="5"/>
  <c r="T153" i="5" s="1"/>
  <c r="S165" i="5"/>
  <c r="T165" i="5" s="1"/>
  <c r="S177" i="5"/>
  <c r="T177" i="5" s="1"/>
  <c r="S189" i="5"/>
  <c r="T189" i="5" s="1"/>
  <c r="S201" i="5"/>
  <c r="T201" i="5" s="1"/>
  <c r="S213" i="5"/>
  <c r="T213" i="5" s="1"/>
  <c r="S225" i="5"/>
  <c r="T225" i="5" s="1"/>
  <c r="S237" i="5"/>
  <c r="T237" i="5" s="1"/>
  <c r="S249" i="5"/>
  <c r="T249" i="5" s="1"/>
  <c r="S261" i="5"/>
  <c r="T261" i="5" s="1"/>
  <c r="S273" i="5"/>
  <c r="T273" i="5" s="1"/>
  <c r="S285" i="5"/>
  <c r="T285" i="5" s="1"/>
  <c r="S297" i="5"/>
  <c r="T297" i="5" s="1"/>
  <c r="S309" i="5"/>
  <c r="T309" i="5" s="1"/>
  <c r="S321" i="5"/>
  <c r="T321" i="5" s="1"/>
  <c r="S22" i="5"/>
  <c r="T22" i="5" s="1"/>
  <c r="S37" i="5"/>
  <c r="T37" i="5" s="1"/>
  <c r="S52" i="5"/>
  <c r="T52" i="5" s="1"/>
  <c r="S70" i="5"/>
  <c r="T70" i="5" s="1"/>
  <c r="S82" i="5"/>
  <c r="T82" i="5" s="1"/>
  <c r="S94" i="5"/>
  <c r="T94" i="5" s="1"/>
  <c r="S106" i="5"/>
  <c r="T106" i="5" s="1"/>
  <c r="S118" i="5"/>
  <c r="T118" i="5" s="1"/>
  <c r="S130" i="5"/>
  <c r="T130" i="5" s="1"/>
  <c r="S142" i="5"/>
  <c r="T142" i="5" s="1"/>
  <c r="S154" i="5"/>
  <c r="T154" i="5" s="1"/>
  <c r="S166" i="5"/>
  <c r="T166" i="5" s="1"/>
  <c r="S178" i="5"/>
  <c r="T178" i="5" s="1"/>
  <c r="S190" i="5"/>
  <c r="T190" i="5" s="1"/>
  <c r="S202" i="5"/>
  <c r="T202" i="5" s="1"/>
  <c r="S214" i="5"/>
  <c r="T214" i="5" s="1"/>
  <c r="S226" i="5"/>
  <c r="T226" i="5" s="1"/>
  <c r="S238" i="5"/>
  <c r="T238" i="5" s="1"/>
  <c r="S250" i="5"/>
  <c r="T250" i="5" s="1"/>
  <c r="S262" i="5"/>
  <c r="T262" i="5" s="1"/>
  <c r="S274" i="5"/>
  <c r="T274" i="5" s="1"/>
  <c r="S286" i="5"/>
  <c r="T286" i="5" s="1"/>
  <c r="S298" i="5"/>
  <c r="T298" i="5" s="1"/>
  <c r="S310" i="5"/>
  <c r="T310" i="5" s="1"/>
  <c r="S322" i="5"/>
  <c r="T322" i="5" s="1"/>
  <c r="S23" i="5"/>
  <c r="T23" i="5" s="1"/>
  <c r="S38" i="5"/>
  <c r="T38" i="5" s="1"/>
  <c r="S53" i="5"/>
  <c r="T53" i="5" s="1"/>
  <c r="S71" i="5"/>
  <c r="T71" i="5" s="1"/>
  <c r="S83" i="5"/>
  <c r="T83" i="5" s="1"/>
  <c r="S95" i="5"/>
  <c r="T95" i="5" s="1"/>
  <c r="S107" i="5"/>
  <c r="T107" i="5" s="1"/>
  <c r="S119" i="5"/>
  <c r="T119" i="5" s="1"/>
  <c r="S131" i="5"/>
  <c r="T131" i="5" s="1"/>
  <c r="S143" i="5"/>
  <c r="T143" i="5" s="1"/>
  <c r="S155" i="5"/>
  <c r="T155" i="5" s="1"/>
  <c r="S167" i="5"/>
  <c r="T167" i="5" s="1"/>
  <c r="S179" i="5"/>
  <c r="T179" i="5" s="1"/>
  <c r="S191" i="5"/>
  <c r="T191" i="5" s="1"/>
  <c r="S203" i="5"/>
  <c r="T203" i="5" s="1"/>
  <c r="S215" i="5"/>
  <c r="T215" i="5" s="1"/>
  <c r="S227" i="5"/>
  <c r="T227" i="5" s="1"/>
  <c r="S239" i="5"/>
  <c r="T239" i="5" s="1"/>
  <c r="S251" i="5"/>
  <c r="T251" i="5" s="1"/>
  <c r="S263" i="5"/>
  <c r="T263" i="5" s="1"/>
  <c r="S275" i="5"/>
  <c r="T275" i="5" s="1"/>
  <c r="S287" i="5"/>
  <c r="T287" i="5" s="1"/>
  <c r="S299" i="5"/>
  <c r="T299" i="5" s="1"/>
  <c r="S311" i="5"/>
  <c r="T311" i="5" s="1"/>
  <c r="S323" i="5"/>
  <c r="T323" i="5" s="1"/>
  <c r="S24" i="5"/>
  <c r="T24" i="5" s="1"/>
  <c r="S39" i="5"/>
  <c r="T39" i="5" s="1"/>
  <c r="S54" i="5"/>
  <c r="T54" i="5" s="1"/>
  <c r="S72" i="5"/>
  <c r="T72" i="5" s="1"/>
  <c r="S84" i="5"/>
  <c r="T84" i="5" s="1"/>
  <c r="S96" i="5"/>
  <c r="T96" i="5" s="1"/>
  <c r="S108" i="5"/>
  <c r="T108" i="5" s="1"/>
  <c r="S120" i="5"/>
  <c r="T120" i="5" s="1"/>
  <c r="S132" i="5"/>
  <c r="T132" i="5" s="1"/>
  <c r="S144" i="5"/>
  <c r="T144" i="5" s="1"/>
  <c r="S156" i="5"/>
  <c r="T156" i="5" s="1"/>
  <c r="S168" i="5"/>
  <c r="T168" i="5" s="1"/>
  <c r="S180" i="5"/>
  <c r="T180" i="5" s="1"/>
  <c r="S192" i="5"/>
  <c r="T192" i="5" s="1"/>
  <c r="S204" i="5"/>
  <c r="T204" i="5" s="1"/>
  <c r="S216" i="5"/>
  <c r="T216" i="5" s="1"/>
  <c r="S228" i="5"/>
  <c r="T228" i="5" s="1"/>
  <c r="S240" i="5"/>
  <c r="T240" i="5" s="1"/>
  <c r="S252" i="5"/>
  <c r="T252" i="5" s="1"/>
  <c r="S264" i="5"/>
  <c r="T264" i="5" s="1"/>
  <c r="S276" i="5"/>
  <c r="T276" i="5" s="1"/>
  <c r="S288" i="5"/>
  <c r="T288" i="5" s="1"/>
  <c r="S300" i="5"/>
  <c r="T300" i="5" s="1"/>
  <c r="S312" i="5"/>
  <c r="T312" i="5" s="1"/>
  <c r="S6" i="5"/>
  <c r="S10" i="5"/>
  <c r="T10" i="5" s="1"/>
  <c r="S25" i="5"/>
  <c r="T25" i="5" s="1"/>
  <c r="S40" i="5"/>
  <c r="T40" i="5" s="1"/>
  <c r="S58" i="5"/>
  <c r="T58" i="5" s="1"/>
  <c r="S73" i="5"/>
  <c r="T73" i="5" s="1"/>
  <c r="S85" i="5"/>
  <c r="T85" i="5" s="1"/>
  <c r="S97" i="5"/>
  <c r="T97" i="5" s="1"/>
  <c r="S109" i="5"/>
  <c r="T109" i="5" s="1"/>
  <c r="S121" i="5"/>
  <c r="T121" i="5" s="1"/>
  <c r="S133" i="5"/>
  <c r="T133" i="5" s="1"/>
  <c r="S145" i="5"/>
  <c r="T145" i="5" s="1"/>
  <c r="S157" i="5"/>
  <c r="T157" i="5" s="1"/>
  <c r="S169" i="5"/>
  <c r="T169" i="5" s="1"/>
  <c r="S181" i="5"/>
  <c r="T181" i="5" s="1"/>
  <c r="S193" i="5"/>
  <c r="T193" i="5" s="1"/>
  <c r="S205" i="5"/>
  <c r="T205" i="5" s="1"/>
  <c r="S217" i="5"/>
  <c r="T217" i="5" s="1"/>
  <c r="S229" i="5"/>
  <c r="T229" i="5" s="1"/>
  <c r="S241" i="5"/>
  <c r="T241" i="5" s="1"/>
  <c r="S253" i="5"/>
  <c r="T253" i="5" s="1"/>
  <c r="S265" i="5"/>
  <c r="T265" i="5" s="1"/>
  <c r="S277" i="5"/>
  <c r="T277" i="5" s="1"/>
  <c r="S289" i="5"/>
  <c r="T289" i="5" s="1"/>
  <c r="S301" i="5"/>
  <c r="T301" i="5" s="1"/>
  <c r="S313" i="5"/>
  <c r="T313" i="5" s="1"/>
  <c r="S11" i="5"/>
  <c r="T11" i="5" s="1"/>
  <c r="S26" i="5"/>
  <c r="T26" i="5" s="1"/>
  <c r="S41" i="5"/>
  <c r="T41" i="5" s="1"/>
  <c r="S59" i="5"/>
  <c r="T59" i="5" s="1"/>
  <c r="S74" i="5"/>
  <c r="T74" i="5" s="1"/>
  <c r="S86" i="5"/>
  <c r="T86" i="5" s="1"/>
  <c r="S98" i="5"/>
  <c r="T98" i="5" s="1"/>
  <c r="S110" i="5"/>
  <c r="T110" i="5" s="1"/>
  <c r="S122" i="5"/>
  <c r="T122" i="5" s="1"/>
  <c r="S134" i="5"/>
  <c r="T134" i="5" s="1"/>
  <c r="S146" i="5"/>
  <c r="T146" i="5" s="1"/>
  <c r="S158" i="5"/>
  <c r="T158" i="5" s="1"/>
  <c r="S170" i="5"/>
  <c r="T170" i="5" s="1"/>
  <c r="S182" i="5"/>
  <c r="T182" i="5" s="1"/>
  <c r="S194" i="5"/>
  <c r="T194" i="5" s="1"/>
  <c r="S206" i="5"/>
  <c r="T206" i="5" s="1"/>
  <c r="S218" i="5"/>
  <c r="T218" i="5" s="1"/>
  <c r="S230" i="5"/>
  <c r="T230" i="5" s="1"/>
  <c r="S242" i="5"/>
  <c r="T242" i="5" s="1"/>
  <c r="S254" i="5"/>
  <c r="T254" i="5" s="1"/>
  <c r="S266" i="5"/>
  <c r="T266" i="5" s="1"/>
  <c r="S278" i="5"/>
  <c r="T278" i="5" s="1"/>
  <c r="S290" i="5"/>
  <c r="T290" i="5" s="1"/>
  <c r="S302" i="5"/>
  <c r="T302" i="5" s="1"/>
  <c r="S314" i="5"/>
  <c r="T314" i="5" s="1"/>
  <c r="S12" i="5"/>
  <c r="T12" i="5" s="1"/>
  <c r="S27" i="5"/>
  <c r="T27" i="5" s="1"/>
  <c r="S42" i="5"/>
  <c r="T42" i="5" s="1"/>
  <c r="S60" i="5"/>
  <c r="T60" i="5" s="1"/>
  <c r="S75" i="5"/>
  <c r="T75" i="5" s="1"/>
  <c r="S87" i="5"/>
  <c r="T87" i="5" s="1"/>
  <c r="S99" i="5"/>
  <c r="T99" i="5" s="1"/>
  <c r="S111" i="5"/>
  <c r="T111" i="5" s="1"/>
  <c r="S123" i="5"/>
  <c r="T123" i="5" s="1"/>
  <c r="S135" i="5"/>
  <c r="T135" i="5" s="1"/>
  <c r="S147" i="5"/>
  <c r="T147" i="5" s="1"/>
  <c r="S159" i="5"/>
  <c r="T159" i="5" s="1"/>
  <c r="S171" i="5"/>
  <c r="T171" i="5" s="1"/>
  <c r="S183" i="5"/>
  <c r="T183" i="5" s="1"/>
  <c r="S195" i="5"/>
  <c r="T195" i="5" s="1"/>
  <c r="S207" i="5"/>
  <c r="T207" i="5" s="1"/>
  <c r="S219" i="5"/>
  <c r="T219" i="5" s="1"/>
  <c r="S231" i="5"/>
  <c r="T231" i="5" s="1"/>
  <c r="S243" i="5"/>
  <c r="T243" i="5" s="1"/>
  <c r="S255" i="5"/>
  <c r="T255" i="5" s="1"/>
  <c r="S267" i="5"/>
  <c r="T267" i="5" s="1"/>
  <c r="S279" i="5"/>
  <c r="T279" i="5" s="1"/>
  <c r="S291" i="5"/>
  <c r="T291" i="5" s="1"/>
  <c r="S303" i="5"/>
  <c r="T303" i="5" s="1"/>
  <c r="S315" i="5"/>
  <c r="T315" i="5" s="1"/>
  <c r="S13" i="5"/>
  <c r="T13" i="5" s="1"/>
  <c r="S28" i="5"/>
  <c r="T28" i="5" s="1"/>
  <c r="S46" i="5"/>
  <c r="T46" i="5" s="1"/>
  <c r="S61" i="5"/>
  <c r="T61" i="5" s="1"/>
  <c r="S76" i="5"/>
  <c r="T76" i="5" s="1"/>
  <c r="S88" i="5"/>
  <c r="T88" i="5" s="1"/>
  <c r="S100" i="5"/>
  <c r="T100" i="5" s="1"/>
  <c r="S112" i="5"/>
  <c r="T112" i="5" s="1"/>
  <c r="S124" i="5"/>
  <c r="T124" i="5" s="1"/>
  <c r="S136" i="5"/>
  <c r="T136" i="5" s="1"/>
  <c r="S148" i="5"/>
  <c r="T148" i="5" s="1"/>
  <c r="S160" i="5"/>
  <c r="T160" i="5" s="1"/>
  <c r="S172" i="5"/>
  <c r="T172" i="5" s="1"/>
  <c r="S184" i="5"/>
  <c r="T184" i="5" s="1"/>
  <c r="S196" i="5"/>
  <c r="T196" i="5" s="1"/>
  <c r="S208" i="5"/>
  <c r="T208" i="5" s="1"/>
  <c r="S220" i="5"/>
  <c r="T220" i="5" s="1"/>
  <c r="S232" i="5"/>
  <c r="T232" i="5" s="1"/>
  <c r="S244" i="5"/>
  <c r="T244" i="5" s="1"/>
  <c r="S256" i="5"/>
  <c r="T256" i="5" s="1"/>
  <c r="S268" i="5"/>
  <c r="T268" i="5" s="1"/>
  <c r="S280" i="5"/>
  <c r="T280" i="5" s="1"/>
  <c r="S292" i="5"/>
  <c r="T292" i="5" s="1"/>
  <c r="S304" i="5"/>
  <c r="T304" i="5" s="1"/>
  <c r="S316" i="5"/>
  <c r="T316" i="5" s="1"/>
  <c r="S14" i="5"/>
  <c r="T14" i="5" s="1"/>
  <c r="S29" i="5"/>
  <c r="T29" i="5" s="1"/>
  <c r="S47" i="5"/>
  <c r="T47" i="5" s="1"/>
  <c r="S62" i="5"/>
  <c r="T62" i="5" s="1"/>
  <c r="S77" i="5"/>
  <c r="T77" i="5" s="1"/>
  <c r="S89" i="5"/>
  <c r="T89" i="5" s="1"/>
  <c r="S101" i="5"/>
  <c r="T101" i="5" s="1"/>
  <c r="S113" i="5"/>
  <c r="T113" i="5" s="1"/>
  <c r="S125" i="5"/>
  <c r="T125" i="5" s="1"/>
  <c r="S137" i="5"/>
  <c r="T137" i="5" s="1"/>
  <c r="S149" i="5"/>
  <c r="T149" i="5" s="1"/>
  <c r="S161" i="5"/>
  <c r="T161" i="5" s="1"/>
  <c r="S173" i="5"/>
  <c r="T173" i="5" s="1"/>
  <c r="S185" i="5"/>
  <c r="T185" i="5" s="1"/>
  <c r="S197" i="5"/>
  <c r="T197" i="5" s="1"/>
  <c r="S209" i="5"/>
  <c r="T209" i="5" s="1"/>
  <c r="S221" i="5"/>
  <c r="T221" i="5" s="1"/>
  <c r="S233" i="5"/>
  <c r="T233" i="5" s="1"/>
  <c r="S245" i="5"/>
  <c r="T245" i="5" s="1"/>
  <c r="S257" i="5"/>
  <c r="T257" i="5" s="1"/>
  <c r="S269" i="5"/>
  <c r="T269" i="5" s="1"/>
  <c r="S281" i="5"/>
  <c r="T281" i="5" s="1"/>
  <c r="S293" i="5"/>
  <c r="T293" i="5" s="1"/>
  <c r="S305" i="5"/>
  <c r="T305" i="5" s="1"/>
  <c r="S317" i="5"/>
  <c r="T317" i="5" s="1"/>
  <c r="S16" i="5"/>
  <c r="T16" i="5" s="1"/>
  <c r="S34" i="5"/>
  <c r="T34" i="5" s="1"/>
  <c r="S49" i="5"/>
  <c r="T49" i="5" s="1"/>
  <c r="S64" i="5"/>
  <c r="T64" i="5" s="1"/>
  <c r="S79" i="5"/>
  <c r="T79" i="5" s="1"/>
  <c r="S91" i="5"/>
  <c r="T91" i="5" s="1"/>
  <c r="S103" i="5"/>
  <c r="T103" i="5" s="1"/>
  <c r="S115" i="5"/>
  <c r="T115" i="5" s="1"/>
  <c r="S127" i="5"/>
  <c r="T127" i="5" s="1"/>
  <c r="S139" i="5"/>
  <c r="T139" i="5" s="1"/>
  <c r="S151" i="5"/>
  <c r="T151" i="5" s="1"/>
  <c r="S163" i="5"/>
  <c r="T163" i="5" s="1"/>
  <c r="S175" i="5"/>
  <c r="T175" i="5" s="1"/>
  <c r="S187" i="5"/>
  <c r="T187" i="5" s="1"/>
  <c r="S199" i="5"/>
  <c r="T199" i="5" s="1"/>
  <c r="S211" i="5"/>
  <c r="T211" i="5" s="1"/>
  <c r="S223" i="5"/>
  <c r="T223" i="5" s="1"/>
  <c r="S235" i="5"/>
  <c r="T235" i="5" s="1"/>
  <c r="S247" i="5"/>
  <c r="T247" i="5" s="1"/>
  <c r="S259" i="5"/>
  <c r="T259" i="5" s="1"/>
  <c r="S271" i="5"/>
  <c r="T271" i="5" s="1"/>
  <c r="S283" i="5"/>
  <c r="T283" i="5" s="1"/>
  <c r="S295" i="5"/>
  <c r="T295" i="5" s="1"/>
  <c r="S307" i="5"/>
  <c r="T307" i="5" s="1"/>
  <c r="S319" i="5"/>
  <c r="T319" i="5" s="1"/>
  <c r="S17" i="5"/>
  <c r="T17" i="5" s="1"/>
  <c r="S35" i="5"/>
  <c r="T35" i="5" s="1"/>
  <c r="S50" i="5"/>
  <c r="T50" i="5" s="1"/>
  <c r="S65" i="5"/>
  <c r="T65" i="5" s="1"/>
  <c r="S80" i="5"/>
  <c r="T80" i="5" s="1"/>
  <c r="S92" i="5"/>
  <c r="T92" i="5" s="1"/>
  <c r="S104" i="5"/>
  <c r="T104" i="5" s="1"/>
  <c r="S116" i="5"/>
  <c r="T116" i="5" s="1"/>
  <c r="S128" i="5"/>
  <c r="T128" i="5" s="1"/>
  <c r="S140" i="5"/>
  <c r="T140" i="5" s="1"/>
  <c r="S152" i="5"/>
  <c r="T152" i="5" s="1"/>
  <c r="S164" i="5"/>
  <c r="T164" i="5" s="1"/>
  <c r="S176" i="5"/>
  <c r="T176" i="5" s="1"/>
  <c r="S188" i="5"/>
  <c r="T188" i="5" s="1"/>
  <c r="S200" i="5"/>
  <c r="T200" i="5" s="1"/>
  <c r="S212" i="5"/>
  <c r="T212" i="5" s="1"/>
  <c r="S224" i="5"/>
  <c r="T224" i="5" s="1"/>
  <c r="S236" i="5"/>
  <c r="T236" i="5" s="1"/>
  <c r="S30" i="5"/>
  <c r="T30" i="5" s="1"/>
  <c r="S186" i="5"/>
  <c r="T186" i="5" s="1"/>
  <c r="S284" i="5"/>
  <c r="T284" i="5" s="1"/>
  <c r="S48" i="5"/>
  <c r="T48" i="5" s="1"/>
  <c r="S198" i="5"/>
  <c r="T198" i="5" s="1"/>
  <c r="S294" i="5"/>
  <c r="T294" i="5" s="1"/>
  <c r="S63" i="5"/>
  <c r="T63" i="5" s="1"/>
  <c r="S210" i="5"/>
  <c r="T210" i="5" s="1"/>
  <c r="S296" i="5"/>
  <c r="T296" i="5" s="1"/>
  <c r="S260" i="5"/>
  <c r="T260" i="5" s="1"/>
  <c r="S78" i="5"/>
  <c r="T78" i="5" s="1"/>
  <c r="S222" i="5"/>
  <c r="T222" i="5" s="1"/>
  <c r="S306" i="5"/>
  <c r="T306" i="5" s="1"/>
  <c r="S90" i="5"/>
  <c r="T90" i="5" s="1"/>
  <c r="S234" i="5"/>
  <c r="T234" i="5" s="1"/>
  <c r="S308" i="5"/>
  <c r="T308" i="5" s="1"/>
  <c r="S258" i="5"/>
  <c r="T258" i="5" s="1"/>
  <c r="S102" i="5"/>
  <c r="T102" i="5" s="1"/>
  <c r="S246" i="5"/>
  <c r="T246" i="5" s="1"/>
  <c r="S318" i="5"/>
  <c r="T318" i="5" s="1"/>
  <c r="S126" i="5"/>
  <c r="T126" i="5" s="1"/>
  <c r="S150" i="5"/>
  <c r="T150" i="5" s="1"/>
  <c r="S114" i="5"/>
  <c r="T114" i="5" s="1"/>
  <c r="S248" i="5"/>
  <c r="T248" i="5" s="1"/>
  <c r="S320" i="5"/>
  <c r="T320" i="5" s="1"/>
  <c r="S162" i="5"/>
  <c r="T162" i="5" s="1"/>
  <c r="S272" i="5"/>
  <c r="T272" i="5" s="1"/>
  <c r="S138" i="5"/>
  <c r="T138" i="5" s="1"/>
  <c r="S270" i="5"/>
  <c r="T270" i="5" s="1"/>
  <c r="S15" i="5"/>
  <c r="T15" i="5" s="1"/>
  <c r="S174" i="5"/>
  <c r="T174" i="5" s="1"/>
  <c r="S282" i="5"/>
  <c r="T282" i="5" s="1"/>
  <c r="Y1" i="1"/>
  <c r="G43" i="3"/>
  <c r="E44" i="3"/>
  <c r="G44" i="3" s="1"/>
  <c r="H44" i="3" s="1"/>
  <c r="E22" i="3"/>
  <c r="F50" i="3"/>
  <c r="F51" i="3" s="1"/>
  <c r="P15" i="5" l="1"/>
  <c r="Q15" i="5" s="1"/>
  <c r="P27" i="5"/>
  <c r="Q27" i="5" s="1"/>
  <c r="P39" i="5"/>
  <c r="Q39" i="5" s="1"/>
  <c r="P51" i="5"/>
  <c r="Q51" i="5" s="1"/>
  <c r="P63" i="5"/>
  <c r="Q63" i="5" s="1"/>
  <c r="P75" i="5"/>
  <c r="Q75" i="5" s="1"/>
  <c r="P87" i="5"/>
  <c r="Q87" i="5" s="1"/>
  <c r="P99" i="5"/>
  <c r="Q99" i="5" s="1"/>
  <c r="P111" i="5"/>
  <c r="Q111" i="5" s="1"/>
  <c r="P123" i="5"/>
  <c r="Q123" i="5" s="1"/>
  <c r="P135" i="5"/>
  <c r="Q135" i="5" s="1"/>
  <c r="P147" i="5"/>
  <c r="Q147" i="5" s="1"/>
  <c r="P159" i="5"/>
  <c r="Q159" i="5" s="1"/>
  <c r="P171" i="5"/>
  <c r="Q171" i="5" s="1"/>
  <c r="P183" i="5"/>
  <c r="Q183" i="5" s="1"/>
  <c r="P195" i="5"/>
  <c r="Q195" i="5" s="1"/>
  <c r="P207" i="5"/>
  <c r="Q207" i="5" s="1"/>
  <c r="P219" i="5"/>
  <c r="Q219" i="5" s="1"/>
  <c r="P231" i="5"/>
  <c r="Q231" i="5" s="1"/>
  <c r="P16" i="5"/>
  <c r="Q16" i="5" s="1"/>
  <c r="P28" i="5"/>
  <c r="Q28" i="5" s="1"/>
  <c r="P40" i="5"/>
  <c r="Q40" i="5" s="1"/>
  <c r="P52" i="5"/>
  <c r="Q52" i="5" s="1"/>
  <c r="P64" i="5"/>
  <c r="Q64" i="5" s="1"/>
  <c r="P76" i="5"/>
  <c r="Q76" i="5" s="1"/>
  <c r="P88" i="5"/>
  <c r="Q88" i="5" s="1"/>
  <c r="P100" i="5"/>
  <c r="Q100" i="5" s="1"/>
  <c r="P112" i="5"/>
  <c r="Q112" i="5" s="1"/>
  <c r="P124" i="5"/>
  <c r="Q124" i="5" s="1"/>
  <c r="P136" i="5"/>
  <c r="Q136" i="5" s="1"/>
  <c r="P148" i="5"/>
  <c r="Q148" i="5" s="1"/>
  <c r="P160" i="5"/>
  <c r="Q160" i="5" s="1"/>
  <c r="P172" i="5"/>
  <c r="Q172" i="5" s="1"/>
  <c r="P184" i="5"/>
  <c r="Q184" i="5" s="1"/>
  <c r="P196" i="5"/>
  <c r="Q196" i="5" s="1"/>
  <c r="P208" i="5"/>
  <c r="Q208" i="5" s="1"/>
  <c r="P220" i="5"/>
  <c r="Q220" i="5" s="1"/>
  <c r="P232" i="5"/>
  <c r="Q232" i="5" s="1"/>
  <c r="P244" i="5"/>
  <c r="Q244" i="5" s="1"/>
  <c r="P256" i="5"/>
  <c r="Q256" i="5" s="1"/>
  <c r="P268" i="5"/>
  <c r="Q268" i="5" s="1"/>
  <c r="P280" i="5"/>
  <c r="Q280" i="5" s="1"/>
  <c r="P292" i="5"/>
  <c r="Q292" i="5" s="1"/>
  <c r="P304" i="5"/>
  <c r="Q304" i="5" s="1"/>
  <c r="P316" i="5"/>
  <c r="Q316" i="5" s="1"/>
  <c r="P17" i="5"/>
  <c r="Q17" i="5" s="1"/>
  <c r="P29" i="5"/>
  <c r="Q29" i="5" s="1"/>
  <c r="P41" i="5"/>
  <c r="Q41" i="5" s="1"/>
  <c r="P53" i="5"/>
  <c r="Q53" i="5" s="1"/>
  <c r="P65" i="5"/>
  <c r="Q65" i="5" s="1"/>
  <c r="P77" i="5"/>
  <c r="Q77" i="5" s="1"/>
  <c r="P89" i="5"/>
  <c r="Q89" i="5" s="1"/>
  <c r="P101" i="5"/>
  <c r="Q101" i="5" s="1"/>
  <c r="P113" i="5"/>
  <c r="Q113" i="5" s="1"/>
  <c r="P125" i="5"/>
  <c r="Q125" i="5" s="1"/>
  <c r="P137" i="5"/>
  <c r="Q137" i="5" s="1"/>
  <c r="P149" i="5"/>
  <c r="Q149" i="5" s="1"/>
  <c r="P161" i="5"/>
  <c r="Q161" i="5" s="1"/>
  <c r="P173" i="5"/>
  <c r="Q173" i="5" s="1"/>
  <c r="P185" i="5"/>
  <c r="Q185" i="5" s="1"/>
  <c r="P197" i="5"/>
  <c r="Q197" i="5" s="1"/>
  <c r="P209" i="5"/>
  <c r="Q209" i="5" s="1"/>
  <c r="P221" i="5"/>
  <c r="Q221" i="5" s="1"/>
  <c r="P233" i="5"/>
  <c r="Q233" i="5" s="1"/>
  <c r="P245" i="5"/>
  <c r="Q245" i="5" s="1"/>
  <c r="P257" i="5"/>
  <c r="Q257" i="5" s="1"/>
  <c r="P269" i="5"/>
  <c r="Q269" i="5" s="1"/>
  <c r="P281" i="5"/>
  <c r="Q281" i="5" s="1"/>
  <c r="P293" i="5"/>
  <c r="Q293" i="5" s="1"/>
  <c r="P305" i="5"/>
  <c r="Q305" i="5" s="1"/>
  <c r="P18" i="5"/>
  <c r="Q18" i="5" s="1"/>
  <c r="P30" i="5"/>
  <c r="Q30" i="5" s="1"/>
  <c r="P42" i="5"/>
  <c r="Q42" i="5" s="1"/>
  <c r="P54" i="5"/>
  <c r="Q54" i="5" s="1"/>
  <c r="P66" i="5"/>
  <c r="Q66" i="5" s="1"/>
  <c r="P78" i="5"/>
  <c r="Q78" i="5" s="1"/>
  <c r="P90" i="5"/>
  <c r="Q90" i="5" s="1"/>
  <c r="P102" i="5"/>
  <c r="Q102" i="5" s="1"/>
  <c r="P114" i="5"/>
  <c r="Q114" i="5" s="1"/>
  <c r="P126" i="5"/>
  <c r="Q126" i="5" s="1"/>
  <c r="P138" i="5"/>
  <c r="Q138" i="5" s="1"/>
  <c r="P150" i="5"/>
  <c r="Q150" i="5" s="1"/>
  <c r="P162" i="5"/>
  <c r="Q162" i="5" s="1"/>
  <c r="P174" i="5"/>
  <c r="Q174" i="5" s="1"/>
  <c r="P186" i="5"/>
  <c r="Q186" i="5" s="1"/>
  <c r="P198" i="5"/>
  <c r="Q198" i="5" s="1"/>
  <c r="P210" i="5"/>
  <c r="Q210" i="5" s="1"/>
  <c r="P222" i="5"/>
  <c r="Q222" i="5" s="1"/>
  <c r="P234" i="5"/>
  <c r="Q234" i="5" s="1"/>
  <c r="P246" i="5"/>
  <c r="Q246" i="5" s="1"/>
  <c r="P258" i="5"/>
  <c r="Q258" i="5" s="1"/>
  <c r="P270" i="5"/>
  <c r="Q270" i="5" s="1"/>
  <c r="P282" i="5"/>
  <c r="Q282" i="5" s="1"/>
  <c r="P294" i="5"/>
  <c r="Q294" i="5" s="1"/>
  <c r="P306" i="5"/>
  <c r="Q306" i="5" s="1"/>
  <c r="P318" i="5"/>
  <c r="Q318" i="5" s="1"/>
  <c r="P7" i="5"/>
  <c r="Q7" i="5" s="1"/>
  <c r="P19" i="5"/>
  <c r="Q19" i="5" s="1"/>
  <c r="P31" i="5"/>
  <c r="Q31" i="5" s="1"/>
  <c r="P43" i="5"/>
  <c r="Q43" i="5" s="1"/>
  <c r="P55" i="5"/>
  <c r="Q55" i="5" s="1"/>
  <c r="P67" i="5"/>
  <c r="Q67" i="5" s="1"/>
  <c r="P79" i="5"/>
  <c r="Q79" i="5" s="1"/>
  <c r="P91" i="5"/>
  <c r="Q91" i="5" s="1"/>
  <c r="P103" i="5"/>
  <c r="Q103" i="5" s="1"/>
  <c r="P115" i="5"/>
  <c r="Q115" i="5" s="1"/>
  <c r="P127" i="5"/>
  <c r="Q127" i="5" s="1"/>
  <c r="P139" i="5"/>
  <c r="Q139" i="5" s="1"/>
  <c r="P151" i="5"/>
  <c r="Q151" i="5" s="1"/>
  <c r="P163" i="5"/>
  <c r="Q163" i="5" s="1"/>
  <c r="P175" i="5"/>
  <c r="Q175" i="5" s="1"/>
  <c r="P187" i="5"/>
  <c r="Q187" i="5" s="1"/>
  <c r="P199" i="5"/>
  <c r="Q199" i="5" s="1"/>
  <c r="P211" i="5"/>
  <c r="Q211" i="5" s="1"/>
  <c r="P223" i="5"/>
  <c r="Q223" i="5" s="1"/>
  <c r="P235" i="5"/>
  <c r="Q235" i="5" s="1"/>
  <c r="P247" i="5"/>
  <c r="Q247" i="5" s="1"/>
  <c r="P259" i="5"/>
  <c r="Q259" i="5" s="1"/>
  <c r="P271" i="5"/>
  <c r="Q271" i="5" s="1"/>
  <c r="P283" i="5"/>
  <c r="Q283" i="5" s="1"/>
  <c r="P295" i="5"/>
  <c r="Q295" i="5" s="1"/>
  <c r="P307" i="5"/>
  <c r="Q307" i="5" s="1"/>
  <c r="P319" i="5"/>
  <c r="Q319" i="5" s="1"/>
  <c r="P8" i="5"/>
  <c r="Q8" i="5" s="1"/>
  <c r="P20" i="5"/>
  <c r="Q20" i="5" s="1"/>
  <c r="P32" i="5"/>
  <c r="Q32" i="5" s="1"/>
  <c r="P44" i="5"/>
  <c r="Q44" i="5" s="1"/>
  <c r="P56" i="5"/>
  <c r="Q56" i="5" s="1"/>
  <c r="P68" i="5"/>
  <c r="Q68" i="5" s="1"/>
  <c r="P80" i="5"/>
  <c r="Q80" i="5" s="1"/>
  <c r="P92" i="5"/>
  <c r="Q92" i="5" s="1"/>
  <c r="P104" i="5"/>
  <c r="Q104" i="5" s="1"/>
  <c r="P116" i="5"/>
  <c r="Q116" i="5" s="1"/>
  <c r="P128" i="5"/>
  <c r="Q128" i="5" s="1"/>
  <c r="P140" i="5"/>
  <c r="Q140" i="5" s="1"/>
  <c r="P152" i="5"/>
  <c r="Q152" i="5" s="1"/>
  <c r="P164" i="5"/>
  <c r="Q164" i="5" s="1"/>
  <c r="P176" i="5"/>
  <c r="Q176" i="5" s="1"/>
  <c r="P188" i="5"/>
  <c r="Q188" i="5" s="1"/>
  <c r="P200" i="5"/>
  <c r="Q200" i="5" s="1"/>
  <c r="P212" i="5"/>
  <c r="Q212" i="5" s="1"/>
  <c r="P224" i="5"/>
  <c r="Q224" i="5" s="1"/>
  <c r="P236" i="5"/>
  <c r="Q236" i="5" s="1"/>
  <c r="P248" i="5"/>
  <c r="Q248" i="5" s="1"/>
  <c r="P260" i="5"/>
  <c r="Q260" i="5" s="1"/>
  <c r="P272" i="5"/>
  <c r="Q272" i="5" s="1"/>
  <c r="P284" i="5"/>
  <c r="Q284" i="5" s="1"/>
  <c r="P296" i="5"/>
  <c r="Q296" i="5" s="1"/>
  <c r="P308" i="5"/>
  <c r="Q308" i="5" s="1"/>
  <c r="P320" i="5"/>
  <c r="Q320" i="5" s="1"/>
  <c r="P9" i="5"/>
  <c r="Q9" i="5" s="1"/>
  <c r="P21" i="5"/>
  <c r="Q21" i="5" s="1"/>
  <c r="P33" i="5"/>
  <c r="Q33" i="5" s="1"/>
  <c r="P45" i="5"/>
  <c r="Q45" i="5" s="1"/>
  <c r="P57" i="5"/>
  <c r="Q57" i="5" s="1"/>
  <c r="P69" i="5"/>
  <c r="Q69" i="5" s="1"/>
  <c r="P81" i="5"/>
  <c r="Q81" i="5" s="1"/>
  <c r="P93" i="5"/>
  <c r="Q93" i="5" s="1"/>
  <c r="P105" i="5"/>
  <c r="Q105" i="5" s="1"/>
  <c r="P117" i="5"/>
  <c r="Q117" i="5" s="1"/>
  <c r="P129" i="5"/>
  <c r="Q129" i="5" s="1"/>
  <c r="P141" i="5"/>
  <c r="Q141" i="5" s="1"/>
  <c r="P153" i="5"/>
  <c r="Q153" i="5" s="1"/>
  <c r="P165" i="5"/>
  <c r="Q165" i="5" s="1"/>
  <c r="P177" i="5"/>
  <c r="Q177" i="5" s="1"/>
  <c r="P189" i="5"/>
  <c r="Q189" i="5" s="1"/>
  <c r="P201" i="5"/>
  <c r="Q201" i="5" s="1"/>
  <c r="P213" i="5"/>
  <c r="Q213" i="5" s="1"/>
  <c r="P225" i="5"/>
  <c r="Q225" i="5" s="1"/>
  <c r="P237" i="5"/>
  <c r="Q237" i="5" s="1"/>
  <c r="P249" i="5"/>
  <c r="Q249" i="5" s="1"/>
  <c r="P261" i="5"/>
  <c r="Q261" i="5" s="1"/>
  <c r="P273" i="5"/>
  <c r="Q273" i="5" s="1"/>
  <c r="P285" i="5"/>
  <c r="Q285" i="5" s="1"/>
  <c r="P297" i="5"/>
  <c r="Q297" i="5" s="1"/>
  <c r="P309" i="5"/>
  <c r="Q309" i="5" s="1"/>
  <c r="P10" i="5"/>
  <c r="Q10" i="5" s="1"/>
  <c r="P22" i="5"/>
  <c r="Q22" i="5" s="1"/>
  <c r="P34" i="5"/>
  <c r="Q34" i="5" s="1"/>
  <c r="P46" i="5"/>
  <c r="Q46" i="5" s="1"/>
  <c r="P58" i="5"/>
  <c r="Q58" i="5" s="1"/>
  <c r="P70" i="5"/>
  <c r="Q70" i="5" s="1"/>
  <c r="P82" i="5"/>
  <c r="Q82" i="5" s="1"/>
  <c r="P94" i="5"/>
  <c r="Q94" i="5" s="1"/>
  <c r="P106" i="5"/>
  <c r="Q106" i="5" s="1"/>
  <c r="P118" i="5"/>
  <c r="Q118" i="5" s="1"/>
  <c r="P130" i="5"/>
  <c r="Q130" i="5" s="1"/>
  <c r="P142" i="5"/>
  <c r="Q142" i="5" s="1"/>
  <c r="P154" i="5"/>
  <c r="Q154" i="5" s="1"/>
  <c r="P166" i="5"/>
  <c r="Q166" i="5" s="1"/>
  <c r="P178" i="5"/>
  <c r="Q178" i="5" s="1"/>
  <c r="P190" i="5"/>
  <c r="Q190" i="5" s="1"/>
  <c r="P202" i="5"/>
  <c r="Q202" i="5" s="1"/>
  <c r="P214" i="5"/>
  <c r="Q214" i="5" s="1"/>
  <c r="P226" i="5"/>
  <c r="Q226" i="5" s="1"/>
  <c r="P238" i="5"/>
  <c r="Q238" i="5" s="1"/>
  <c r="P250" i="5"/>
  <c r="Q250" i="5" s="1"/>
  <c r="P262" i="5"/>
  <c r="Q262" i="5" s="1"/>
  <c r="P274" i="5"/>
  <c r="Q274" i="5" s="1"/>
  <c r="P286" i="5"/>
  <c r="Q286" i="5" s="1"/>
  <c r="P298" i="5"/>
  <c r="Q298" i="5" s="1"/>
  <c r="P310" i="5"/>
  <c r="Q310" i="5" s="1"/>
  <c r="P322" i="5"/>
  <c r="Q322" i="5" s="1"/>
  <c r="P11" i="5"/>
  <c r="Q11" i="5" s="1"/>
  <c r="P23" i="5"/>
  <c r="Q23" i="5" s="1"/>
  <c r="P35" i="5"/>
  <c r="Q35" i="5" s="1"/>
  <c r="P47" i="5"/>
  <c r="Q47" i="5" s="1"/>
  <c r="P59" i="5"/>
  <c r="Q59" i="5" s="1"/>
  <c r="P71" i="5"/>
  <c r="Q71" i="5" s="1"/>
  <c r="P83" i="5"/>
  <c r="Q83" i="5" s="1"/>
  <c r="P95" i="5"/>
  <c r="Q95" i="5" s="1"/>
  <c r="P107" i="5"/>
  <c r="Q107" i="5" s="1"/>
  <c r="P119" i="5"/>
  <c r="Q119" i="5" s="1"/>
  <c r="P131" i="5"/>
  <c r="Q131" i="5" s="1"/>
  <c r="P143" i="5"/>
  <c r="Q143" i="5" s="1"/>
  <c r="P155" i="5"/>
  <c r="Q155" i="5" s="1"/>
  <c r="P167" i="5"/>
  <c r="Q167" i="5" s="1"/>
  <c r="P179" i="5"/>
  <c r="Q179" i="5" s="1"/>
  <c r="P191" i="5"/>
  <c r="Q191" i="5" s="1"/>
  <c r="P13" i="5"/>
  <c r="Q13" i="5" s="1"/>
  <c r="P25" i="5"/>
  <c r="Q25" i="5" s="1"/>
  <c r="P37" i="5"/>
  <c r="Q37" i="5" s="1"/>
  <c r="P49" i="5"/>
  <c r="Q49" i="5" s="1"/>
  <c r="P61" i="5"/>
  <c r="Q61" i="5" s="1"/>
  <c r="P73" i="5"/>
  <c r="Q73" i="5" s="1"/>
  <c r="P85" i="5"/>
  <c r="Q85" i="5" s="1"/>
  <c r="P97" i="5"/>
  <c r="Q97" i="5" s="1"/>
  <c r="P109" i="5"/>
  <c r="Q109" i="5" s="1"/>
  <c r="P121" i="5"/>
  <c r="Q121" i="5" s="1"/>
  <c r="P133" i="5"/>
  <c r="Q133" i="5" s="1"/>
  <c r="P145" i="5"/>
  <c r="Q145" i="5" s="1"/>
  <c r="P157" i="5"/>
  <c r="Q157" i="5" s="1"/>
  <c r="P169" i="5"/>
  <c r="Q169" i="5" s="1"/>
  <c r="P181" i="5"/>
  <c r="Q181" i="5" s="1"/>
  <c r="P193" i="5"/>
  <c r="Q193" i="5" s="1"/>
  <c r="P205" i="5"/>
  <c r="Q205" i="5" s="1"/>
  <c r="P217" i="5"/>
  <c r="Q217" i="5" s="1"/>
  <c r="P229" i="5"/>
  <c r="Q229" i="5" s="1"/>
  <c r="P241" i="5"/>
  <c r="Q241" i="5" s="1"/>
  <c r="P253" i="5"/>
  <c r="Q253" i="5" s="1"/>
  <c r="P265" i="5"/>
  <c r="Q265" i="5" s="1"/>
  <c r="P277" i="5"/>
  <c r="Q277" i="5" s="1"/>
  <c r="P289" i="5"/>
  <c r="Q289" i="5" s="1"/>
  <c r="P301" i="5"/>
  <c r="Q301" i="5" s="1"/>
  <c r="P313" i="5"/>
  <c r="Q313" i="5" s="1"/>
  <c r="P38" i="5"/>
  <c r="Q38" i="5" s="1"/>
  <c r="P110" i="5"/>
  <c r="Q110" i="5" s="1"/>
  <c r="P182" i="5"/>
  <c r="Q182" i="5" s="1"/>
  <c r="P239" i="5"/>
  <c r="Q239" i="5" s="1"/>
  <c r="P275" i="5"/>
  <c r="Q275" i="5" s="1"/>
  <c r="P311" i="5"/>
  <c r="Q311" i="5" s="1"/>
  <c r="P263" i="5"/>
  <c r="Q263" i="5" s="1"/>
  <c r="P264" i="5"/>
  <c r="Q264" i="5" s="1"/>
  <c r="P48" i="5"/>
  <c r="Q48" i="5" s="1"/>
  <c r="P120" i="5"/>
  <c r="Q120" i="5" s="1"/>
  <c r="P192" i="5"/>
  <c r="Q192" i="5" s="1"/>
  <c r="P240" i="5"/>
  <c r="Q240" i="5" s="1"/>
  <c r="P276" i="5"/>
  <c r="Q276" i="5" s="1"/>
  <c r="P312" i="5"/>
  <c r="Q312" i="5" s="1"/>
  <c r="P86" i="5"/>
  <c r="Q86" i="5" s="1"/>
  <c r="P168" i="5"/>
  <c r="Q168" i="5" s="1"/>
  <c r="P50" i="5"/>
  <c r="Q50" i="5" s="1"/>
  <c r="P122" i="5"/>
  <c r="Q122" i="5" s="1"/>
  <c r="P194" i="5"/>
  <c r="Q194" i="5" s="1"/>
  <c r="P242" i="5"/>
  <c r="Q242" i="5" s="1"/>
  <c r="P278" i="5"/>
  <c r="Q278" i="5" s="1"/>
  <c r="P314" i="5"/>
  <c r="Q314" i="5" s="1"/>
  <c r="P60" i="5"/>
  <c r="Q60" i="5" s="1"/>
  <c r="P132" i="5"/>
  <c r="Q132" i="5" s="1"/>
  <c r="P203" i="5"/>
  <c r="Q203" i="5" s="1"/>
  <c r="P243" i="5"/>
  <c r="Q243" i="5" s="1"/>
  <c r="P279" i="5"/>
  <c r="Q279" i="5" s="1"/>
  <c r="P315" i="5"/>
  <c r="Q315" i="5" s="1"/>
  <c r="P12" i="5"/>
  <c r="Q12" i="5" s="1"/>
  <c r="P156" i="5"/>
  <c r="Q156" i="5" s="1"/>
  <c r="P291" i="5"/>
  <c r="Q291" i="5" s="1"/>
  <c r="P24" i="5"/>
  <c r="Q24" i="5" s="1"/>
  <c r="P300" i="5"/>
  <c r="Q300" i="5" s="1"/>
  <c r="P62" i="5"/>
  <c r="Q62" i="5" s="1"/>
  <c r="P134" i="5"/>
  <c r="Q134" i="5" s="1"/>
  <c r="P204" i="5"/>
  <c r="Q204" i="5" s="1"/>
  <c r="P251" i="5"/>
  <c r="Q251" i="5" s="1"/>
  <c r="P287" i="5"/>
  <c r="Q287" i="5" s="1"/>
  <c r="P317" i="5"/>
  <c r="Q317" i="5" s="1"/>
  <c r="P255" i="5"/>
  <c r="Q255" i="5" s="1"/>
  <c r="P158" i="5"/>
  <c r="Q158" i="5" s="1"/>
  <c r="P72" i="5"/>
  <c r="Q72" i="5" s="1"/>
  <c r="P144" i="5"/>
  <c r="Q144" i="5" s="1"/>
  <c r="P206" i="5"/>
  <c r="Q206" i="5" s="1"/>
  <c r="P252" i="5"/>
  <c r="Q252" i="5" s="1"/>
  <c r="P288" i="5"/>
  <c r="Q288" i="5" s="1"/>
  <c r="P321" i="5"/>
  <c r="Q321" i="5" s="1"/>
  <c r="P84" i="5"/>
  <c r="Q84" i="5" s="1"/>
  <c r="P216" i="5"/>
  <c r="Q216" i="5" s="1"/>
  <c r="P14" i="5"/>
  <c r="Q14" i="5" s="1"/>
  <c r="P299" i="5"/>
  <c r="Q299" i="5" s="1"/>
  <c r="P74" i="5"/>
  <c r="Q74" i="5" s="1"/>
  <c r="P146" i="5"/>
  <c r="Q146" i="5" s="1"/>
  <c r="P215" i="5"/>
  <c r="Q215" i="5" s="1"/>
  <c r="P254" i="5"/>
  <c r="Q254" i="5" s="1"/>
  <c r="P290" i="5"/>
  <c r="Q290" i="5" s="1"/>
  <c r="P323" i="5"/>
  <c r="Q323" i="5" s="1"/>
  <c r="P6" i="5"/>
  <c r="P218" i="5"/>
  <c r="Q218" i="5" s="1"/>
  <c r="P227" i="5"/>
  <c r="Q227" i="5" s="1"/>
  <c r="P26" i="5"/>
  <c r="Q26" i="5" s="1"/>
  <c r="P98" i="5"/>
  <c r="Q98" i="5" s="1"/>
  <c r="P170" i="5"/>
  <c r="Q170" i="5" s="1"/>
  <c r="P228" i="5"/>
  <c r="Q228" i="5" s="1"/>
  <c r="P266" i="5"/>
  <c r="Q266" i="5" s="1"/>
  <c r="P302" i="5"/>
  <c r="Q302" i="5" s="1"/>
  <c r="P36" i="5"/>
  <c r="Q36" i="5" s="1"/>
  <c r="P108" i="5"/>
  <c r="Q108" i="5" s="1"/>
  <c r="P180" i="5"/>
  <c r="Q180" i="5" s="1"/>
  <c r="P230" i="5"/>
  <c r="Q230" i="5" s="1"/>
  <c r="P267" i="5"/>
  <c r="Q267" i="5" s="1"/>
  <c r="P303" i="5"/>
  <c r="Q303" i="5" s="1"/>
  <c r="P96" i="5"/>
  <c r="Q96" i="5" s="1"/>
  <c r="Z1" i="1"/>
  <c r="E23" i="3"/>
  <c r="E24" i="3" s="1"/>
  <c r="E45" i="3"/>
  <c r="H43" i="3"/>
  <c r="AA12" i="5" l="1"/>
  <c r="AA24" i="5"/>
  <c r="AA36" i="5"/>
  <c r="AA48" i="5"/>
  <c r="AA60" i="5"/>
  <c r="AA13" i="5"/>
  <c r="AA25" i="5"/>
  <c r="AA14" i="5"/>
  <c r="AA26" i="5"/>
  <c r="AA21" i="5"/>
  <c r="AA37" i="5"/>
  <c r="AA50" i="5"/>
  <c r="AA63" i="5"/>
  <c r="AA75" i="5"/>
  <c r="AA87" i="5"/>
  <c r="AA99" i="5"/>
  <c r="AA111" i="5"/>
  <c r="AA123" i="5"/>
  <c r="AA135" i="5"/>
  <c r="AA147" i="5"/>
  <c r="AA159" i="5"/>
  <c r="AA171" i="5"/>
  <c r="AA183" i="5"/>
  <c r="AA195" i="5"/>
  <c r="AA207" i="5"/>
  <c r="AA219" i="5"/>
  <c r="AA231" i="5"/>
  <c r="AA243" i="5"/>
  <c r="AA255" i="5"/>
  <c r="AA267" i="5"/>
  <c r="AA279" i="5"/>
  <c r="AA291" i="5"/>
  <c r="AA303" i="5"/>
  <c r="AA315" i="5"/>
  <c r="AA7" i="5"/>
  <c r="AA22" i="5"/>
  <c r="AA38" i="5"/>
  <c r="AA51" i="5"/>
  <c r="AA64" i="5"/>
  <c r="AA76" i="5"/>
  <c r="AA88" i="5"/>
  <c r="AA100" i="5"/>
  <c r="AA112" i="5"/>
  <c r="AA124" i="5"/>
  <c r="AA136" i="5"/>
  <c r="AA148" i="5"/>
  <c r="AA160" i="5"/>
  <c r="AA172" i="5"/>
  <c r="AA184" i="5"/>
  <c r="AA196" i="5"/>
  <c r="AA208" i="5"/>
  <c r="AA220" i="5"/>
  <c r="AA232" i="5"/>
  <c r="AA244" i="5"/>
  <c r="AA256" i="5"/>
  <c r="AA268" i="5"/>
  <c r="AA280" i="5"/>
  <c r="AA292" i="5"/>
  <c r="AA304" i="5"/>
  <c r="AA316" i="5"/>
  <c r="AA8" i="5"/>
  <c r="AA23" i="5"/>
  <c r="AA39" i="5"/>
  <c r="AA52" i="5"/>
  <c r="AA65" i="5"/>
  <c r="AA77" i="5"/>
  <c r="AA89" i="5"/>
  <c r="AA101" i="5"/>
  <c r="AA113" i="5"/>
  <c r="AA125" i="5"/>
  <c r="AA137" i="5"/>
  <c r="AA149" i="5"/>
  <c r="AA161" i="5"/>
  <c r="AA173" i="5"/>
  <c r="AA185" i="5"/>
  <c r="AA197" i="5"/>
  <c r="AA209" i="5"/>
  <c r="AA221" i="5"/>
  <c r="AA233" i="5"/>
  <c r="AA245" i="5"/>
  <c r="AA257" i="5"/>
  <c r="AA269" i="5"/>
  <c r="AA281" i="5"/>
  <c r="AA293" i="5"/>
  <c r="AA305" i="5"/>
  <c r="AA317" i="5"/>
  <c r="AA9" i="5"/>
  <c r="AA27" i="5"/>
  <c r="AA40" i="5"/>
  <c r="AA53" i="5"/>
  <c r="AA66" i="5"/>
  <c r="AA78" i="5"/>
  <c r="AA90" i="5"/>
  <c r="AA102" i="5"/>
  <c r="AA114" i="5"/>
  <c r="AA126" i="5"/>
  <c r="AA138" i="5"/>
  <c r="AA150" i="5"/>
  <c r="AA162" i="5"/>
  <c r="AA174" i="5"/>
  <c r="AA186" i="5"/>
  <c r="AA198" i="5"/>
  <c r="AA210" i="5"/>
  <c r="AA222" i="5"/>
  <c r="AA234" i="5"/>
  <c r="AA246" i="5"/>
  <c r="AA258" i="5"/>
  <c r="AA270" i="5"/>
  <c r="AA282" i="5"/>
  <c r="AA294" i="5"/>
  <c r="AA306" i="5"/>
  <c r="AA318" i="5"/>
  <c r="AA10" i="5"/>
  <c r="AA28" i="5"/>
  <c r="AA41" i="5"/>
  <c r="AA54" i="5"/>
  <c r="AA67" i="5"/>
  <c r="AA79" i="5"/>
  <c r="AA91" i="5"/>
  <c r="AA103" i="5"/>
  <c r="AA115" i="5"/>
  <c r="AA127" i="5"/>
  <c r="AA139" i="5"/>
  <c r="AA151" i="5"/>
  <c r="AA163" i="5"/>
  <c r="AA175" i="5"/>
  <c r="AA187" i="5"/>
  <c r="AA199" i="5"/>
  <c r="AA211" i="5"/>
  <c r="AA223" i="5"/>
  <c r="AA235" i="5"/>
  <c r="AA247" i="5"/>
  <c r="AA259" i="5"/>
  <c r="AA271" i="5"/>
  <c r="AA283" i="5"/>
  <c r="AA295" i="5"/>
  <c r="AA307" i="5"/>
  <c r="AA319" i="5"/>
  <c r="AA11" i="5"/>
  <c r="AA29" i="5"/>
  <c r="AA42" i="5"/>
  <c r="AA55" i="5"/>
  <c r="AA68" i="5"/>
  <c r="AA80" i="5"/>
  <c r="AA92" i="5"/>
  <c r="AA104" i="5"/>
  <c r="AA116" i="5"/>
  <c r="AA128" i="5"/>
  <c r="AA140" i="5"/>
  <c r="AA152" i="5"/>
  <c r="AA164" i="5"/>
  <c r="AA176" i="5"/>
  <c r="AA188" i="5"/>
  <c r="AA200" i="5"/>
  <c r="AA212" i="5"/>
  <c r="AA224" i="5"/>
  <c r="AA236" i="5"/>
  <c r="AA248" i="5"/>
  <c r="AA260" i="5"/>
  <c r="AA272" i="5"/>
  <c r="AA284" i="5"/>
  <c r="AA296" i="5"/>
  <c r="AA308" i="5"/>
  <c r="AA320" i="5"/>
  <c r="AA15" i="5"/>
  <c r="AA30" i="5"/>
  <c r="AA43" i="5"/>
  <c r="AA56" i="5"/>
  <c r="AA69" i="5"/>
  <c r="AA81" i="5"/>
  <c r="AA93" i="5"/>
  <c r="AA105" i="5"/>
  <c r="AA117" i="5"/>
  <c r="AA129" i="5"/>
  <c r="AA141" i="5"/>
  <c r="AA153" i="5"/>
  <c r="AA165" i="5"/>
  <c r="AA177" i="5"/>
  <c r="AA189" i="5"/>
  <c r="AA201" i="5"/>
  <c r="AA213" i="5"/>
  <c r="AA225" i="5"/>
  <c r="AA237" i="5"/>
  <c r="AA249" i="5"/>
  <c r="AA261" i="5"/>
  <c r="AA273" i="5"/>
  <c r="AA285" i="5"/>
  <c r="AA297" i="5"/>
  <c r="AA309" i="5"/>
  <c r="AA321" i="5"/>
  <c r="AA16" i="5"/>
  <c r="AA31" i="5"/>
  <c r="AA44" i="5"/>
  <c r="AA57" i="5"/>
  <c r="AA70" i="5"/>
  <c r="AA82" i="5"/>
  <c r="AA94" i="5"/>
  <c r="AA106" i="5"/>
  <c r="AA118" i="5"/>
  <c r="AA130" i="5"/>
  <c r="AA142" i="5"/>
  <c r="AA154" i="5"/>
  <c r="AA166" i="5"/>
  <c r="AA178" i="5"/>
  <c r="AA190" i="5"/>
  <c r="AA202" i="5"/>
  <c r="AA214" i="5"/>
  <c r="AA226" i="5"/>
  <c r="AA238" i="5"/>
  <c r="AA250" i="5"/>
  <c r="AA262" i="5"/>
  <c r="AA274" i="5"/>
  <c r="AA286" i="5"/>
  <c r="AA298" i="5"/>
  <c r="AA310" i="5"/>
  <c r="AA322" i="5"/>
  <c r="AA17" i="5"/>
  <c r="AA32" i="5"/>
  <c r="AA45" i="5"/>
  <c r="AA58" i="5"/>
  <c r="AA71" i="5"/>
  <c r="AA83" i="5"/>
  <c r="AA95" i="5"/>
  <c r="AA107" i="5"/>
  <c r="AA119" i="5"/>
  <c r="AA131" i="5"/>
  <c r="AA143" i="5"/>
  <c r="AA155" i="5"/>
  <c r="AA167" i="5"/>
  <c r="AA179" i="5"/>
  <c r="AA191" i="5"/>
  <c r="AA203" i="5"/>
  <c r="AA215" i="5"/>
  <c r="AA227" i="5"/>
  <c r="AA239" i="5"/>
  <c r="AA251" i="5"/>
  <c r="AA263" i="5"/>
  <c r="AA275" i="5"/>
  <c r="AA287" i="5"/>
  <c r="AA299" i="5"/>
  <c r="AA311" i="5"/>
  <c r="AA323" i="5"/>
  <c r="AA18" i="5"/>
  <c r="AA33" i="5"/>
  <c r="AA46" i="5"/>
  <c r="AA59" i="5"/>
  <c r="AA72" i="5"/>
  <c r="AA84" i="5"/>
  <c r="AA96" i="5"/>
  <c r="AA108" i="5"/>
  <c r="AA120" i="5"/>
  <c r="AA132" i="5"/>
  <c r="AA144" i="5"/>
  <c r="AA156" i="5"/>
  <c r="AA168" i="5"/>
  <c r="AA180" i="5"/>
  <c r="AA192" i="5"/>
  <c r="AA204" i="5"/>
  <c r="AA216" i="5"/>
  <c r="AA228" i="5"/>
  <c r="AA240" i="5"/>
  <c r="AA252" i="5"/>
  <c r="AA264" i="5"/>
  <c r="AA276" i="5"/>
  <c r="AA288" i="5"/>
  <c r="AA300" i="5"/>
  <c r="AA312" i="5"/>
  <c r="AA6" i="5"/>
  <c r="AA19" i="5"/>
  <c r="AA34" i="5"/>
  <c r="AA47" i="5"/>
  <c r="AA61" i="5"/>
  <c r="AA73" i="5"/>
  <c r="AA85" i="5"/>
  <c r="AA97" i="5"/>
  <c r="AA109" i="5"/>
  <c r="AA121" i="5"/>
  <c r="AA133" i="5"/>
  <c r="AA145" i="5"/>
  <c r="AA157" i="5"/>
  <c r="AA169" i="5"/>
  <c r="AA181" i="5"/>
  <c r="AA193" i="5"/>
  <c r="AA205" i="5"/>
  <c r="AA217" i="5"/>
  <c r="AA229" i="5"/>
  <c r="AA241" i="5"/>
  <c r="AA253" i="5"/>
  <c r="AA265" i="5"/>
  <c r="AA277" i="5"/>
  <c r="AA289" i="5"/>
  <c r="AA301" i="5"/>
  <c r="AA313" i="5"/>
  <c r="AA122" i="5"/>
  <c r="AA266" i="5"/>
  <c r="AA134" i="5"/>
  <c r="AA278" i="5"/>
  <c r="AA146" i="5"/>
  <c r="AA290" i="5"/>
  <c r="AA158" i="5"/>
  <c r="AA302" i="5"/>
  <c r="AA20" i="5"/>
  <c r="AA170" i="5"/>
  <c r="AA314" i="5"/>
  <c r="AA35" i="5"/>
  <c r="AA182" i="5"/>
  <c r="AA49" i="5"/>
  <c r="AA194" i="5"/>
  <c r="AA62" i="5"/>
  <c r="AA206" i="5"/>
  <c r="AA74" i="5"/>
  <c r="AA218" i="5"/>
  <c r="AA98" i="5"/>
  <c r="AA242" i="5"/>
  <c r="AA110" i="5"/>
  <c r="AA254" i="5"/>
  <c r="AA86" i="5"/>
  <c r="AA230" i="5"/>
  <c r="AA1" i="1"/>
  <c r="G45" i="3"/>
  <c r="E46" i="3"/>
  <c r="E47" i="3"/>
  <c r="E25" i="3"/>
  <c r="AB11" i="5" l="1"/>
  <c r="AB23" i="5"/>
  <c r="AB35" i="5"/>
  <c r="AB47" i="5"/>
  <c r="AB59" i="5"/>
  <c r="AB71" i="5"/>
  <c r="AB83" i="5"/>
  <c r="AB95" i="5"/>
  <c r="AB107" i="5"/>
  <c r="AB119" i="5"/>
  <c r="AB131" i="5"/>
  <c r="AB143" i="5"/>
  <c r="AB155" i="5"/>
  <c r="AB167" i="5"/>
  <c r="AB179" i="5"/>
  <c r="AB191" i="5"/>
  <c r="AB203" i="5"/>
  <c r="AB215" i="5"/>
  <c r="AB227" i="5"/>
  <c r="AB239" i="5"/>
  <c r="AB251" i="5"/>
  <c r="AB12" i="5"/>
  <c r="AB24" i="5"/>
  <c r="AB36" i="5"/>
  <c r="AB48" i="5"/>
  <c r="AB60" i="5"/>
  <c r="AB72" i="5"/>
  <c r="AB84" i="5"/>
  <c r="AB96" i="5"/>
  <c r="AB108" i="5"/>
  <c r="AB120" i="5"/>
  <c r="AB132" i="5"/>
  <c r="AB144" i="5"/>
  <c r="AB156" i="5"/>
  <c r="AB168" i="5"/>
  <c r="AB180" i="5"/>
  <c r="AB192" i="5"/>
  <c r="AB204" i="5"/>
  <c r="AB216" i="5"/>
  <c r="AB228" i="5"/>
  <c r="AB240" i="5"/>
  <c r="AB252" i="5"/>
  <c r="AB13" i="5"/>
  <c r="AB25" i="5"/>
  <c r="AB37" i="5"/>
  <c r="AB49" i="5"/>
  <c r="AB61" i="5"/>
  <c r="AB73" i="5"/>
  <c r="AB85" i="5"/>
  <c r="AB97" i="5"/>
  <c r="AB109" i="5"/>
  <c r="AB121" i="5"/>
  <c r="AB133" i="5"/>
  <c r="AB14" i="5"/>
  <c r="AB26" i="5"/>
  <c r="AB38" i="5"/>
  <c r="AB50" i="5"/>
  <c r="AB62" i="5"/>
  <c r="AB74" i="5"/>
  <c r="AB86" i="5"/>
  <c r="AB98" i="5"/>
  <c r="AB110" i="5"/>
  <c r="AB122" i="5"/>
  <c r="AB134" i="5"/>
  <c r="AB15" i="5"/>
  <c r="AB27" i="5"/>
  <c r="AB39" i="5"/>
  <c r="AB51" i="5"/>
  <c r="AB63" i="5"/>
  <c r="AB75" i="5"/>
  <c r="AB87" i="5"/>
  <c r="AB99" i="5"/>
  <c r="AB111" i="5"/>
  <c r="AB123" i="5"/>
  <c r="AB135" i="5"/>
  <c r="AB16" i="5"/>
  <c r="AB28" i="5"/>
  <c r="AB40" i="5"/>
  <c r="AB52" i="5"/>
  <c r="AB64" i="5"/>
  <c r="AB76" i="5"/>
  <c r="AB88" i="5"/>
  <c r="AB100" i="5"/>
  <c r="AB112" i="5"/>
  <c r="AB17" i="5"/>
  <c r="AB29" i="5"/>
  <c r="AB41" i="5"/>
  <c r="AB53" i="5"/>
  <c r="AB65" i="5"/>
  <c r="AB77" i="5"/>
  <c r="AB89" i="5"/>
  <c r="AB101" i="5"/>
  <c r="AB113" i="5"/>
  <c r="AB125" i="5"/>
  <c r="AB137" i="5"/>
  <c r="AB149" i="5"/>
  <c r="AB161" i="5"/>
  <c r="AB173" i="5"/>
  <c r="AB185" i="5"/>
  <c r="AB197" i="5"/>
  <c r="AB209" i="5"/>
  <c r="AB221" i="5"/>
  <c r="AB233" i="5"/>
  <c r="AB245" i="5"/>
  <c r="AB18" i="5"/>
  <c r="AB30" i="5"/>
  <c r="AB42" i="5"/>
  <c r="AB54" i="5"/>
  <c r="AB66" i="5"/>
  <c r="AB78" i="5"/>
  <c r="AB90" i="5"/>
  <c r="AB102" i="5"/>
  <c r="AB114" i="5"/>
  <c r="AB126" i="5"/>
  <c r="AB138" i="5"/>
  <c r="AB150" i="5"/>
  <c r="AB162" i="5"/>
  <c r="AB174" i="5"/>
  <c r="AB186" i="5"/>
  <c r="AB198" i="5"/>
  <c r="AB210" i="5"/>
  <c r="AB222" i="5"/>
  <c r="AB234" i="5"/>
  <c r="AB246" i="5"/>
  <c r="AB258" i="5"/>
  <c r="AB270" i="5"/>
  <c r="AB282" i="5"/>
  <c r="AB294" i="5"/>
  <c r="AB306" i="5"/>
  <c r="AB318" i="5"/>
  <c r="AB7" i="5"/>
  <c r="AB19" i="5"/>
  <c r="AB31" i="5"/>
  <c r="AB43" i="5"/>
  <c r="AB55" i="5"/>
  <c r="AB67" i="5"/>
  <c r="AB79" i="5"/>
  <c r="AB91" i="5"/>
  <c r="AB103" i="5"/>
  <c r="AB115" i="5"/>
  <c r="AB127" i="5"/>
  <c r="AB139" i="5"/>
  <c r="AB151" i="5"/>
  <c r="AB163" i="5"/>
  <c r="AB175" i="5"/>
  <c r="AB187" i="5"/>
  <c r="AB199" i="5"/>
  <c r="AB211" i="5"/>
  <c r="AB223" i="5"/>
  <c r="AB235" i="5"/>
  <c r="AB247" i="5"/>
  <c r="AB259" i="5"/>
  <c r="AB271" i="5"/>
  <c r="AB283" i="5"/>
  <c r="AB295" i="5"/>
  <c r="AB307" i="5"/>
  <c r="AB319" i="5"/>
  <c r="AB8" i="5"/>
  <c r="AB20" i="5"/>
  <c r="AB32" i="5"/>
  <c r="AB44" i="5"/>
  <c r="AB56" i="5"/>
  <c r="AB68" i="5"/>
  <c r="AB80" i="5"/>
  <c r="AB92" i="5"/>
  <c r="AB104" i="5"/>
  <c r="AB116" i="5"/>
  <c r="AB128" i="5"/>
  <c r="AB140" i="5"/>
  <c r="AB152" i="5"/>
  <c r="AB164" i="5"/>
  <c r="AB176" i="5"/>
  <c r="AB188" i="5"/>
  <c r="AB200" i="5"/>
  <c r="AB212" i="5"/>
  <c r="AB224" i="5"/>
  <c r="AB236" i="5"/>
  <c r="AB248" i="5"/>
  <c r="AB260" i="5"/>
  <c r="AB272" i="5"/>
  <c r="AB284" i="5"/>
  <c r="AB296" i="5"/>
  <c r="AB308" i="5"/>
  <c r="AB320" i="5"/>
  <c r="AB9" i="5"/>
  <c r="AB21" i="5"/>
  <c r="AB33" i="5"/>
  <c r="AB45" i="5"/>
  <c r="AB57" i="5"/>
  <c r="AB69" i="5"/>
  <c r="AB81" i="5"/>
  <c r="AB93" i="5"/>
  <c r="AB105" i="5"/>
  <c r="AB117" i="5"/>
  <c r="AB129" i="5"/>
  <c r="AB141" i="5"/>
  <c r="AB153" i="5"/>
  <c r="AB165" i="5"/>
  <c r="AB177" i="5"/>
  <c r="AB189" i="5"/>
  <c r="AB201" i="5"/>
  <c r="AB213" i="5"/>
  <c r="AB225" i="5"/>
  <c r="AB237" i="5"/>
  <c r="AB249" i="5"/>
  <c r="AB58" i="5"/>
  <c r="AB147" i="5"/>
  <c r="AB178" i="5"/>
  <c r="AB206" i="5"/>
  <c r="AB232" i="5"/>
  <c r="AB261" i="5"/>
  <c r="AB276" i="5"/>
  <c r="AB291" i="5"/>
  <c r="AB309" i="5"/>
  <c r="AB6" i="5"/>
  <c r="AB70" i="5"/>
  <c r="AB148" i="5"/>
  <c r="AB181" i="5"/>
  <c r="AB207" i="5"/>
  <c r="AB238" i="5"/>
  <c r="AB262" i="5"/>
  <c r="AB277" i="5"/>
  <c r="AB292" i="5"/>
  <c r="AB310" i="5"/>
  <c r="AB82" i="5"/>
  <c r="AB154" i="5"/>
  <c r="AB182" i="5"/>
  <c r="AB208" i="5"/>
  <c r="AB241" i="5"/>
  <c r="AB263" i="5"/>
  <c r="AB278" i="5"/>
  <c r="AB293" i="5"/>
  <c r="AB311" i="5"/>
  <c r="AB94" i="5"/>
  <c r="AB157" i="5"/>
  <c r="AB183" i="5"/>
  <c r="AB214" i="5"/>
  <c r="AB242" i="5"/>
  <c r="AB264" i="5"/>
  <c r="AB279" i="5"/>
  <c r="AB297" i="5"/>
  <c r="AB312" i="5"/>
  <c r="AB106" i="5"/>
  <c r="AB158" i="5"/>
  <c r="AB184" i="5"/>
  <c r="AB217" i="5"/>
  <c r="AB243" i="5"/>
  <c r="AB265" i="5"/>
  <c r="AB280" i="5"/>
  <c r="AB298" i="5"/>
  <c r="AB313" i="5"/>
  <c r="AB118" i="5"/>
  <c r="AB159" i="5"/>
  <c r="AB190" i="5"/>
  <c r="AB218" i="5"/>
  <c r="AB244" i="5"/>
  <c r="AB266" i="5"/>
  <c r="AB281" i="5"/>
  <c r="AB299" i="5"/>
  <c r="AB314" i="5"/>
  <c r="AB124" i="5"/>
  <c r="AB160" i="5"/>
  <c r="AB193" i="5"/>
  <c r="AB219" i="5"/>
  <c r="AB250" i="5"/>
  <c r="AB267" i="5"/>
  <c r="AB285" i="5"/>
  <c r="AB300" i="5"/>
  <c r="AB315" i="5"/>
  <c r="AB130" i="5"/>
  <c r="AB166" i="5"/>
  <c r="AB194" i="5"/>
  <c r="AB220" i="5"/>
  <c r="AB253" i="5"/>
  <c r="AB268" i="5"/>
  <c r="AB286" i="5"/>
  <c r="AB301" i="5"/>
  <c r="AB316" i="5"/>
  <c r="AB10" i="5"/>
  <c r="AB136" i="5"/>
  <c r="AB169" i="5"/>
  <c r="AB195" i="5"/>
  <c r="AB226" i="5"/>
  <c r="AB254" i="5"/>
  <c r="AB269" i="5"/>
  <c r="AB287" i="5"/>
  <c r="AB302" i="5"/>
  <c r="AB317" i="5"/>
  <c r="AB22" i="5"/>
  <c r="AB142" i="5"/>
  <c r="AB170" i="5"/>
  <c r="AB196" i="5"/>
  <c r="AB229" i="5"/>
  <c r="AB255" i="5"/>
  <c r="AB273" i="5"/>
  <c r="AB288" i="5"/>
  <c r="AB303" i="5"/>
  <c r="AB321" i="5"/>
  <c r="AB34" i="5"/>
  <c r="AB145" i="5"/>
  <c r="AB171" i="5"/>
  <c r="AB202" i="5"/>
  <c r="AB230" i="5"/>
  <c r="AB256" i="5"/>
  <c r="AB274" i="5"/>
  <c r="AB289" i="5"/>
  <c r="AB304" i="5"/>
  <c r="AB322" i="5"/>
  <c r="AB275" i="5"/>
  <c r="AB290" i="5"/>
  <c r="AB305" i="5"/>
  <c r="AB323" i="5"/>
  <c r="AB46" i="5"/>
  <c r="AB146" i="5"/>
  <c r="AB172" i="5"/>
  <c r="AB231" i="5"/>
  <c r="AB257" i="5"/>
  <c r="AB205" i="5"/>
  <c r="AB1" i="1"/>
  <c r="W6" i="5"/>
  <c r="G47" i="3"/>
  <c r="Q6" i="5"/>
  <c r="G48" i="3"/>
  <c r="H48" i="3" s="1"/>
  <c r="C6" i="5"/>
  <c r="T6" i="5"/>
  <c r="H45" i="3"/>
  <c r="G46" i="3"/>
  <c r="H46" i="3" s="1"/>
  <c r="AC17" i="5" l="1"/>
  <c r="AC29" i="5"/>
  <c r="AC41" i="5"/>
  <c r="AC53" i="5"/>
  <c r="AC65" i="5"/>
  <c r="AC77" i="5"/>
  <c r="AC89" i="5"/>
  <c r="AC101" i="5"/>
  <c r="AC113" i="5"/>
  <c r="AC125" i="5"/>
  <c r="AC137" i="5"/>
  <c r="AC149" i="5"/>
  <c r="AC161" i="5"/>
  <c r="AC173" i="5"/>
  <c r="AC185" i="5"/>
  <c r="AC197" i="5"/>
  <c r="AC209" i="5"/>
  <c r="AC221" i="5"/>
  <c r="AC233" i="5"/>
  <c r="AC245" i="5"/>
  <c r="AC257" i="5"/>
  <c r="AC269" i="5"/>
  <c r="AC281" i="5"/>
  <c r="AC293" i="5"/>
  <c r="AC305" i="5"/>
  <c r="AC317" i="5"/>
  <c r="AC18" i="5"/>
  <c r="AC30" i="5"/>
  <c r="AC42" i="5"/>
  <c r="AC54" i="5"/>
  <c r="AC66" i="5"/>
  <c r="AC78" i="5"/>
  <c r="AC90" i="5"/>
  <c r="AC102" i="5"/>
  <c r="AC114" i="5"/>
  <c r="AC126" i="5"/>
  <c r="AC138" i="5"/>
  <c r="AC150" i="5"/>
  <c r="AC162" i="5"/>
  <c r="AC174" i="5"/>
  <c r="AC186" i="5"/>
  <c r="AC198" i="5"/>
  <c r="AC210" i="5"/>
  <c r="AC222" i="5"/>
  <c r="AC234" i="5"/>
  <c r="AC246" i="5"/>
  <c r="AC258" i="5"/>
  <c r="AC270" i="5"/>
  <c r="AC282" i="5"/>
  <c r="AC294" i="5"/>
  <c r="AC306" i="5"/>
  <c r="AC318" i="5"/>
  <c r="AC7" i="5"/>
  <c r="AC19" i="5"/>
  <c r="AC31" i="5"/>
  <c r="AC43" i="5"/>
  <c r="AC55" i="5"/>
  <c r="AC67" i="5"/>
  <c r="AC79" i="5"/>
  <c r="AC91" i="5"/>
  <c r="AC103" i="5"/>
  <c r="AC115" i="5"/>
  <c r="AC127" i="5"/>
  <c r="AC139" i="5"/>
  <c r="AC151" i="5"/>
  <c r="AC163" i="5"/>
  <c r="AC175" i="5"/>
  <c r="AC187" i="5"/>
  <c r="AC199" i="5"/>
  <c r="AC211" i="5"/>
  <c r="AC223" i="5"/>
  <c r="AC235" i="5"/>
  <c r="AC247" i="5"/>
  <c r="AC259" i="5"/>
  <c r="AC271" i="5"/>
  <c r="AC283" i="5"/>
  <c r="AC295" i="5"/>
  <c r="AC307" i="5"/>
  <c r="AC319" i="5"/>
  <c r="AC8" i="5"/>
  <c r="AC20" i="5"/>
  <c r="AC32" i="5"/>
  <c r="AC44" i="5"/>
  <c r="AC56" i="5"/>
  <c r="AC68" i="5"/>
  <c r="AC80" i="5"/>
  <c r="AC92" i="5"/>
  <c r="AC104" i="5"/>
  <c r="AC116" i="5"/>
  <c r="AC128" i="5"/>
  <c r="AC140" i="5"/>
  <c r="AC152" i="5"/>
  <c r="AC164" i="5"/>
  <c r="AC176" i="5"/>
  <c r="AC188" i="5"/>
  <c r="AC200" i="5"/>
  <c r="AC212" i="5"/>
  <c r="AC224" i="5"/>
  <c r="AC236" i="5"/>
  <c r="AC248" i="5"/>
  <c r="AC260" i="5"/>
  <c r="AC272" i="5"/>
  <c r="AC284" i="5"/>
  <c r="AC296" i="5"/>
  <c r="AC308" i="5"/>
  <c r="AC320" i="5"/>
  <c r="AC9" i="5"/>
  <c r="AC21" i="5"/>
  <c r="AC33" i="5"/>
  <c r="AC45" i="5"/>
  <c r="AC57" i="5"/>
  <c r="AC69" i="5"/>
  <c r="AC81" i="5"/>
  <c r="AC93" i="5"/>
  <c r="AC105" i="5"/>
  <c r="AC117" i="5"/>
  <c r="AC129" i="5"/>
  <c r="AC141" i="5"/>
  <c r="AC153" i="5"/>
  <c r="AC165" i="5"/>
  <c r="AC177" i="5"/>
  <c r="AC189" i="5"/>
  <c r="AC201" i="5"/>
  <c r="AC213" i="5"/>
  <c r="AC225" i="5"/>
  <c r="AC237" i="5"/>
  <c r="AC249" i="5"/>
  <c r="AC261" i="5"/>
  <c r="AC273" i="5"/>
  <c r="AC285" i="5"/>
  <c r="AC297" i="5"/>
  <c r="AC309" i="5"/>
  <c r="AC321" i="5"/>
  <c r="AC10" i="5"/>
  <c r="AC22" i="5"/>
  <c r="AC34" i="5"/>
  <c r="AC46" i="5"/>
  <c r="AC58" i="5"/>
  <c r="AC70" i="5"/>
  <c r="AC82" i="5"/>
  <c r="AC94" i="5"/>
  <c r="AC106" i="5"/>
  <c r="AC118" i="5"/>
  <c r="AC130" i="5"/>
  <c r="AC142" i="5"/>
  <c r="AC154" i="5"/>
  <c r="AC166" i="5"/>
  <c r="AC178" i="5"/>
  <c r="AC190" i="5"/>
  <c r="AC202" i="5"/>
  <c r="AC214" i="5"/>
  <c r="AC226" i="5"/>
  <c r="AC238" i="5"/>
  <c r="AC250" i="5"/>
  <c r="AC262" i="5"/>
  <c r="AC274" i="5"/>
  <c r="AC286" i="5"/>
  <c r="AC298" i="5"/>
  <c r="AC310" i="5"/>
  <c r="AC322" i="5"/>
  <c r="AC11" i="5"/>
  <c r="AC23" i="5"/>
  <c r="AC35" i="5"/>
  <c r="AC47" i="5"/>
  <c r="AC59" i="5"/>
  <c r="AC71" i="5"/>
  <c r="AC83" i="5"/>
  <c r="AC95" i="5"/>
  <c r="AC107" i="5"/>
  <c r="AC119" i="5"/>
  <c r="AC131" i="5"/>
  <c r="AC143" i="5"/>
  <c r="AC155" i="5"/>
  <c r="AC167" i="5"/>
  <c r="AC179" i="5"/>
  <c r="AC191" i="5"/>
  <c r="AC203" i="5"/>
  <c r="AC215" i="5"/>
  <c r="AC227" i="5"/>
  <c r="AC239" i="5"/>
  <c r="AC251" i="5"/>
  <c r="AC263" i="5"/>
  <c r="AC275" i="5"/>
  <c r="AC287" i="5"/>
  <c r="AC299" i="5"/>
  <c r="AC311" i="5"/>
  <c r="AC323" i="5"/>
  <c r="AC12" i="5"/>
  <c r="AC24" i="5"/>
  <c r="AC36" i="5"/>
  <c r="AC48" i="5"/>
  <c r="AC60" i="5"/>
  <c r="AC72" i="5"/>
  <c r="AC84" i="5"/>
  <c r="AC96" i="5"/>
  <c r="AC108" i="5"/>
  <c r="AC120" i="5"/>
  <c r="AC132" i="5"/>
  <c r="AC144" i="5"/>
  <c r="AC156" i="5"/>
  <c r="AC168" i="5"/>
  <c r="AC180" i="5"/>
  <c r="AC192" i="5"/>
  <c r="AC204" i="5"/>
  <c r="AC216" i="5"/>
  <c r="AC228" i="5"/>
  <c r="AC240" i="5"/>
  <c r="AC252" i="5"/>
  <c r="AC264" i="5"/>
  <c r="AC276" i="5"/>
  <c r="AC288" i="5"/>
  <c r="AC300" i="5"/>
  <c r="AC312" i="5"/>
  <c r="AC6" i="5"/>
  <c r="AC13" i="5"/>
  <c r="AC25" i="5"/>
  <c r="AC37" i="5"/>
  <c r="AC49" i="5"/>
  <c r="AC61" i="5"/>
  <c r="AC73" i="5"/>
  <c r="AC85" i="5"/>
  <c r="AC97" i="5"/>
  <c r="AC109" i="5"/>
  <c r="AC121" i="5"/>
  <c r="AC133" i="5"/>
  <c r="AC145" i="5"/>
  <c r="AC157" i="5"/>
  <c r="AC169" i="5"/>
  <c r="AC181" i="5"/>
  <c r="AC193" i="5"/>
  <c r="AC205" i="5"/>
  <c r="AC217" i="5"/>
  <c r="AC229" i="5"/>
  <c r="AC241" i="5"/>
  <c r="AC253" i="5"/>
  <c r="AC265" i="5"/>
  <c r="AC277" i="5"/>
  <c r="AC289" i="5"/>
  <c r="AC301" i="5"/>
  <c r="AC313" i="5"/>
  <c r="AC14" i="5"/>
  <c r="AC26" i="5"/>
  <c r="AC38" i="5"/>
  <c r="AC50" i="5"/>
  <c r="AC62" i="5"/>
  <c r="AC74" i="5"/>
  <c r="AC86" i="5"/>
  <c r="AC98" i="5"/>
  <c r="AC110" i="5"/>
  <c r="AC122" i="5"/>
  <c r="AC134" i="5"/>
  <c r="AC146" i="5"/>
  <c r="AC158" i="5"/>
  <c r="AC170" i="5"/>
  <c r="AC182" i="5"/>
  <c r="AC194" i="5"/>
  <c r="AC206" i="5"/>
  <c r="AC218" i="5"/>
  <c r="AC230" i="5"/>
  <c r="AC242" i="5"/>
  <c r="AC254" i="5"/>
  <c r="AC266" i="5"/>
  <c r="AC278" i="5"/>
  <c r="AC290" i="5"/>
  <c r="AC302" i="5"/>
  <c r="AC314" i="5"/>
  <c r="AC15" i="5"/>
  <c r="AC27" i="5"/>
  <c r="AC39" i="5"/>
  <c r="AC51" i="5"/>
  <c r="AC63" i="5"/>
  <c r="AC75" i="5"/>
  <c r="AC87" i="5"/>
  <c r="AC99" i="5"/>
  <c r="AC111" i="5"/>
  <c r="AC123" i="5"/>
  <c r="AC135" i="5"/>
  <c r="AC147" i="5"/>
  <c r="AC159" i="5"/>
  <c r="AC171" i="5"/>
  <c r="AC183" i="5"/>
  <c r="AC195" i="5"/>
  <c r="AC207" i="5"/>
  <c r="AC219" i="5"/>
  <c r="AC231" i="5"/>
  <c r="AC243" i="5"/>
  <c r="AC255" i="5"/>
  <c r="AC267" i="5"/>
  <c r="AC279" i="5"/>
  <c r="AC291" i="5"/>
  <c r="AC303" i="5"/>
  <c r="AC315" i="5"/>
  <c r="AC16" i="5"/>
  <c r="AC28" i="5"/>
  <c r="AC40" i="5"/>
  <c r="AC52" i="5"/>
  <c r="AC64" i="5"/>
  <c r="AC76" i="5"/>
  <c r="AC88" i="5"/>
  <c r="AC100" i="5"/>
  <c r="AC112" i="5"/>
  <c r="AC124" i="5"/>
  <c r="AC136" i="5"/>
  <c r="AC232" i="5"/>
  <c r="AC244" i="5"/>
  <c r="AC256" i="5"/>
  <c r="AC268" i="5"/>
  <c r="AC280" i="5"/>
  <c r="AC148" i="5"/>
  <c r="AC292" i="5"/>
  <c r="AC160" i="5"/>
  <c r="AC304" i="5"/>
  <c r="AC172" i="5"/>
  <c r="AC316" i="5"/>
  <c r="AC184" i="5"/>
  <c r="AC196" i="5"/>
  <c r="AC208" i="5"/>
  <c r="AC220" i="5"/>
  <c r="AC1" i="1"/>
  <c r="AD1" i="1" s="1"/>
  <c r="H47" i="3"/>
  <c r="E27" i="3"/>
  <c r="E28" i="3" s="1"/>
  <c r="E29" i="3" s="1"/>
  <c r="E49" i="3"/>
  <c r="G49" i="3" s="1"/>
  <c r="H49" i="3" s="1"/>
  <c r="G322" i="5" l="1"/>
  <c r="G79" i="5"/>
  <c r="G11" i="5"/>
  <c r="G69" i="5"/>
  <c r="G169" i="5"/>
  <c r="G265" i="5"/>
  <c r="G60" i="5"/>
  <c r="G162" i="5"/>
  <c r="G258" i="5"/>
  <c r="G90" i="5"/>
  <c r="G187" i="5"/>
  <c r="G283" i="5"/>
  <c r="G108" i="5"/>
  <c r="G204" i="5"/>
  <c r="G117" i="5"/>
  <c r="G213" i="5"/>
  <c r="G309" i="5"/>
  <c r="G110" i="5"/>
  <c r="G206" i="5"/>
  <c r="G119" i="5"/>
  <c r="G120" i="5"/>
  <c r="G94" i="5"/>
  <c r="G192" i="5"/>
  <c r="G167" i="5"/>
  <c r="G136" i="5"/>
  <c r="G316" i="5"/>
  <c r="G300" i="5"/>
  <c r="G307" i="5"/>
  <c r="G151" i="5"/>
  <c r="G127" i="5"/>
  <c r="G199" i="5"/>
  <c r="G112" i="5"/>
  <c r="G95" i="5"/>
  <c r="G27" i="5"/>
  <c r="G185" i="5"/>
  <c r="G178" i="5"/>
  <c r="G12" i="5"/>
  <c r="G184" i="5"/>
  <c r="G319" i="5"/>
  <c r="G87" i="5"/>
  <c r="G19" i="5"/>
  <c r="G78" i="5"/>
  <c r="G177" i="5"/>
  <c r="G273" i="5"/>
  <c r="G70" i="5"/>
  <c r="G170" i="5"/>
  <c r="G266" i="5"/>
  <c r="G99" i="5"/>
  <c r="G195" i="5"/>
  <c r="G291" i="5"/>
  <c r="G116" i="5"/>
  <c r="G212" i="5"/>
  <c r="G125" i="5"/>
  <c r="G221" i="5"/>
  <c r="G317" i="5"/>
  <c r="G118" i="5"/>
  <c r="G214" i="5"/>
  <c r="G152" i="5"/>
  <c r="G223" i="5"/>
  <c r="G168" i="5"/>
  <c r="G32" i="5"/>
  <c r="G321" i="5"/>
  <c r="G281" i="5"/>
  <c r="G183" i="5"/>
  <c r="G88" i="5"/>
  <c r="G80" i="5"/>
  <c r="G299" i="5"/>
  <c r="G176" i="5"/>
  <c r="G7" i="5"/>
  <c r="G9" i="5"/>
  <c r="G35" i="5"/>
  <c r="G97" i="5"/>
  <c r="G193" i="5"/>
  <c r="G289" i="5"/>
  <c r="G89" i="5"/>
  <c r="G186" i="5"/>
  <c r="G282" i="5"/>
  <c r="G115" i="5"/>
  <c r="G211" i="5"/>
  <c r="G8" i="5"/>
  <c r="G132" i="5"/>
  <c r="G28" i="5"/>
  <c r="G141" i="5"/>
  <c r="G237" i="5"/>
  <c r="G13" i="5"/>
  <c r="G134" i="5"/>
  <c r="G230" i="5"/>
  <c r="G215" i="5"/>
  <c r="G216" i="5"/>
  <c r="G191" i="5"/>
  <c r="G264" i="5"/>
  <c r="G247" i="5"/>
  <c r="G228" i="5"/>
  <c r="G276" i="5"/>
  <c r="G306" i="5"/>
  <c r="G311" i="5"/>
  <c r="G285" i="5"/>
  <c r="G71" i="5"/>
  <c r="G49" i="5"/>
  <c r="G179" i="5"/>
  <c r="G301" i="5"/>
  <c r="G274" i="5"/>
  <c r="G244" i="5"/>
  <c r="G15" i="5"/>
  <c r="G17" i="5"/>
  <c r="G43" i="5"/>
  <c r="G105" i="5"/>
  <c r="G201" i="5"/>
  <c r="G297" i="5"/>
  <c r="G98" i="5"/>
  <c r="G194" i="5"/>
  <c r="G290" i="5"/>
  <c r="G123" i="5"/>
  <c r="G219" i="5"/>
  <c r="G24" i="5"/>
  <c r="G140" i="5"/>
  <c r="G42" i="5"/>
  <c r="G149" i="5"/>
  <c r="G245" i="5"/>
  <c r="G29" i="5"/>
  <c r="G142" i="5"/>
  <c r="G238" i="5"/>
  <c r="G236" i="5"/>
  <c r="G239" i="5"/>
  <c r="G220" i="5"/>
  <c r="G286" i="5"/>
  <c r="G268" i="5"/>
  <c r="G248" i="5"/>
  <c r="G318" i="5"/>
  <c r="G6" i="5"/>
  <c r="G259" i="5"/>
  <c r="G96" i="5"/>
  <c r="G252" i="5"/>
  <c r="G320" i="5"/>
  <c r="G196" i="5"/>
  <c r="G86" i="5"/>
  <c r="G255" i="5"/>
  <c r="G23" i="5"/>
  <c r="G25" i="5"/>
  <c r="G51" i="5"/>
  <c r="G113" i="5"/>
  <c r="G209" i="5"/>
  <c r="G305" i="5"/>
  <c r="G106" i="5"/>
  <c r="G202" i="5"/>
  <c r="G298" i="5"/>
  <c r="G131" i="5"/>
  <c r="G227" i="5"/>
  <c r="G40" i="5"/>
  <c r="G148" i="5"/>
  <c r="G53" i="5"/>
  <c r="G157" i="5"/>
  <c r="G253" i="5"/>
  <c r="G44" i="5"/>
  <c r="G150" i="5"/>
  <c r="G246" i="5"/>
  <c r="G256" i="5"/>
  <c r="G260" i="5"/>
  <c r="G240" i="5"/>
  <c r="G302" i="5"/>
  <c r="G287" i="5"/>
  <c r="G271" i="5"/>
  <c r="G76" i="5"/>
  <c r="G163" i="5"/>
  <c r="G189" i="5"/>
  <c r="G16" i="5"/>
  <c r="G81" i="5"/>
  <c r="G100" i="5"/>
  <c r="G102" i="5"/>
  <c r="G56" i="5"/>
  <c r="G231" i="5"/>
  <c r="G229" i="5"/>
  <c r="G232" i="5"/>
  <c r="G31" i="5"/>
  <c r="G33" i="5"/>
  <c r="G59" i="5"/>
  <c r="G121" i="5"/>
  <c r="G217" i="5"/>
  <c r="G313" i="5"/>
  <c r="G114" i="5"/>
  <c r="G210" i="5"/>
  <c r="G22" i="5"/>
  <c r="G139" i="5"/>
  <c r="G235" i="5"/>
  <c r="G52" i="5"/>
  <c r="G156" i="5"/>
  <c r="G64" i="5"/>
  <c r="G165" i="5"/>
  <c r="G261" i="5"/>
  <c r="G54" i="5"/>
  <c r="G158" i="5"/>
  <c r="G254" i="5"/>
  <c r="G279" i="5"/>
  <c r="G280" i="5"/>
  <c r="G263" i="5"/>
  <c r="G312" i="5"/>
  <c r="G303" i="5"/>
  <c r="G288" i="5"/>
  <c r="G207" i="5"/>
  <c r="G61" i="5"/>
  <c r="G92" i="5"/>
  <c r="G182" i="5"/>
  <c r="G30" i="5"/>
  <c r="G257" i="5"/>
  <c r="G205" i="5"/>
  <c r="G104" i="5"/>
  <c r="G203" i="5"/>
  <c r="G159" i="5"/>
  <c r="G39" i="5"/>
  <c r="G41" i="5"/>
  <c r="G67" i="5"/>
  <c r="G129" i="5"/>
  <c r="G225" i="5"/>
  <c r="G122" i="5"/>
  <c r="G218" i="5"/>
  <c r="G38" i="5"/>
  <c r="G147" i="5"/>
  <c r="G243" i="5"/>
  <c r="G62" i="5"/>
  <c r="G164" i="5"/>
  <c r="G74" i="5"/>
  <c r="G173" i="5"/>
  <c r="G269" i="5"/>
  <c r="G65" i="5"/>
  <c r="G166" i="5"/>
  <c r="G262" i="5"/>
  <c r="G295" i="5"/>
  <c r="G296" i="5"/>
  <c r="G284" i="5"/>
  <c r="G314" i="5"/>
  <c r="G304" i="5"/>
  <c r="G77" i="5"/>
  <c r="G143" i="5"/>
  <c r="G14" i="5"/>
  <c r="G208" i="5"/>
  <c r="G144" i="5"/>
  <c r="G55" i="5"/>
  <c r="G18" i="5"/>
  <c r="G36" i="5"/>
  <c r="G241" i="5"/>
  <c r="G21" i="5"/>
  <c r="G138" i="5"/>
  <c r="G82" i="5"/>
  <c r="G180" i="5"/>
  <c r="G84" i="5"/>
  <c r="G66" i="5"/>
  <c r="G294" i="5"/>
  <c r="G58" i="5"/>
  <c r="G154" i="5"/>
  <c r="G275" i="5"/>
  <c r="G198" i="5"/>
  <c r="G272" i="5"/>
  <c r="G124" i="5"/>
  <c r="G222" i="5"/>
  <c r="G200" i="5"/>
  <c r="G47" i="5"/>
  <c r="G10" i="5"/>
  <c r="G20" i="5"/>
  <c r="G137" i="5"/>
  <c r="G233" i="5"/>
  <c r="G130" i="5"/>
  <c r="G226" i="5"/>
  <c r="G50" i="5"/>
  <c r="G155" i="5"/>
  <c r="G251" i="5"/>
  <c r="G73" i="5"/>
  <c r="G172" i="5"/>
  <c r="G83" i="5"/>
  <c r="G181" i="5"/>
  <c r="G277" i="5"/>
  <c r="G75" i="5"/>
  <c r="G174" i="5"/>
  <c r="G270" i="5"/>
  <c r="G308" i="5"/>
  <c r="G310" i="5"/>
  <c r="G57" i="5"/>
  <c r="G315" i="5"/>
  <c r="AE1" i="1"/>
  <c r="G145" i="5"/>
  <c r="G234" i="5"/>
  <c r="G278" i="5"/>
  <c r="G161" i="5"/>
  <c r="G109" i="5"/>
  <c r="G160" i="5"/>
  <c r="G133" i="5"/>
  <c r="G323" i="5"/>
  <c r="G63" i="5"/>
  <c r="G26" i="5"/>
  <c r="G48" i="5"/>
  <c r="G153" i="5"/>
  <c r="G249" i="5"/>
  <c r="G37" i="5"/>
  <c r="G146" i="5"/>
  <c r="G242" i="5"/>
  <c r="G72" i="5"/>
  <c r="G171" i="5"/>
  <c r="G267" i="5"/>
  <c r="G91" i="5"/>
  <c r="G188" i="5"/>
  <c r="G101" i="5"/>
  <c r="G197" i="5"/>
  <c r="G293" i="5"/>
  <c r="G93" i="5"/>
  <c r="G190" i="5"/>
  <c r="G45" i="5"/>
  <c r="G46" i="5"/>
  <c r="G128" i="5"/>
  <c r="G103" i="5"/>
  <c r="G68" i="5"/>
  <c r="G175" i="5"/>
  <c r="G111" i="5"/>
  <c r="G292" i="5"/>
  <c r="G34" i="5"/>
  <c r="G250" i="5"/>
  <c r="G85" i="5"/>
  <c r="G135" i="5"/>
  <c r="G107" i="5"/>
  <c r="G126" i="5"/>
  <c r="G224" i="5"/>
  <c r="G50" i="3"/>
  <c r="G51" i="3" s="1"/>
  <c r="E50" i="3"/>
  <c r="E51" i="3" s="1"/>
  <c r="H146" i="5" l="1"/>
  <c r="H10" i="5"/>
  <c r="H249" i="5"/>
  <c r="H62" i="5"/>
  <c r="H315" i="5"/>
  <c r="H57" i="5"/>
  <c r="H254" i="5"/>
  <c r="H96" i="5"/>
  <c r="H111" i="5"/>
  <c r="H310" i="5"/>
  <c r="H50" i="5"/>
  <c r="H198" i="5"/>
  <c r="H36" i="5"/>
  <c r="H295" i="5"/>
  <c r="H218" i="5"/>
  <c r="H30" i="5"/>
  <c r="H158" i="5"/>
  <c r="H313" i="5"/>
  <c r="H81" i="5"/>
  <c r="H150" i="5"/>
  <c r="H305" i="5"/>
  <c r="H259" i="5"/>
  <c r="H245" i="5"/>
  <c r="H105" i="5"/>
  <c r="H306" i="5"/>
  <c r="H141" i="5"/>
  <c r="H35" i="5"/>
  <c r="H223" i="5"/>
  <c r="H266" i="5"/>
  <c r="H185" i="5"/>
  <c r="H192" i="5"/>
  <c r="H187" i="5"/>
  <c r="H181" i="5"/>
  <c r="H304" i="5"/>
  <c r="H222" i="5"/>
  <c r="H101" i="5"/>
  <c r="H257" i="5"/>
  <c r="H106" i="5"/>
  <c r="H29" i="5"/>
  <c r="H188" i="5"/>
  <c r="H63" i="5"/>
  <c r="H175" i="5"/>
  <c r="H91" i="5"/>
  <c r="H323" i="5"/>
  <c r="H308" i="5"/>
  <c r="H226" i="5"/>
  <c r="H275" i="5"/>
  <c r="H18" i="5"/>
  <c r="H262" i="5"/>
  <c r="H122" i="5"/>
  <c r="H182" i="5"/>
  <c r="H54" i="5"/>
  <c r="H217" i="5"/>
  <c r="H16" i="5"/>
  <c r="H44" i="5"/>
  <c r="H209" i="5"/>
  <c r="H6" i="5"/>
  <c r="H149" i="5"/>
  <c r="H43" i="5"/>
  <c r="H276" i="5"/>
  <c r="H28" i="5"/>
  <c r="H9" i="5"/>
  <c r="H152" i="5"/>
  <c r="H170" i="5"/>
  <c r="H27" i="5"/>
  <c r="H94" i="5"/>
  <c r="H90" i="5"/>
  <c r="H143" i="5"/>
  <c r="H135" i="5"/>
  <c r="H145" i="5"/>
  <c r="H250" i="5"/>
  <c r="H197" i="5"/>
  <c r="H155" i="5"/>
  <c r="H246" i="5"/>
  <c r="H270" i="5"/>
  <c r="H166" i="5"/>
  <c r="H92" i="5"/>
  <c r="H253" i="5"/>
  <c r="H228" i="5"/>
  <c r="H258" i="5"/>
  <c r="H103" i="5"/>
  <c r="H171" i="5"/>
  <c r="H160" i="5"/>
  <c r="H174" i="5"/>
  <c r="H233" i="5"/>
  <c r="H58" i="5"/>
  <c r="H144" i="5"/>
  <c r="H65" i="5"/>
  <c r="H129" i="5"/>
  <c r="H61" i="5"/>
  <c r="H165" i="5"/>
  <c r="H59" i="5"/>
  <c r="H163" i="5"/>
  <c r="H157" i="5"/>
  <c r="H51" i="5"/>
  <c r="H248" i="5"/>
  <c r="H140" i="5"/>
  <c r="H15" i="5"/>
  <c r="H247" i="5"/>
  <c r="H8" i="5"/>
  <c r="H176" i="5"/>
  <c r="H118" i="5"/>
  <c r="H273" i="5"/>
  <c r="H112" i="5"/>
  <c r="H119" i="5"/>
  <c r="H162" i="5"/>
  <c r="H287" i="5"/>
  <c r="H37" i="5"/>
  <c r="H172" i="5"/>
  <c r="H293" i="5"/>
  <c r="K12" i="5"/>
  <c r="K108" i="5"/>
  <c r="K204" i="5"/>
  <c r="K300" i="5"/>
  <c r="K85" i="5"/>
  <c r="K181" i="5"/>
  <c r="K277" i="5"/>
  <c r="K62" i="5"/>
  <c r="K158" i="5"/>
  <c r="K254" i="5"/>
  <c r="K31" i="5"/>
  <c r="K127" i="5"/>
  <c r="K223" i="5"/>
  <c r="K96" i="5"/>
  <c r="K192" i="5"/>
  <c r="K288" i="5"/>
  <c r="K73" i="5"/>
  <c r="K169" i="5"/>
  <c r="K265" i="5"/>
  <c r="K171" i="5"/>
  <c r="K242" i="5"/>
  <c r="K307" i="5"/>
  <c r="K59" i="5"/>
  <c r="K130" i="5"/>
  <c r="K131" i="5"/>
  <c r="K298" i="5"/>
  <c r="K93" i="5"/>
  <c r="K285" i="5"/>
  <c r="K262" i="5"/>
  <c r="K231" i="5"/>
  <c r="K200" i="5"/>
  <c r="K81" i="5"/>
  <c r="K177" i="5"/>
  <c r="K203" i="5"/>
  <c r="K26" i="5"/>
  <c r="K91" i="5"/>
  <c r="K162" i="5"/>
  <c r="K208" i="5"/>
  <c r="K185" i="5"/>
  <c r="K306" i="5"/>
  <c r="K194" i="5"/>
  <c r="K312" i="5"/>
  <c r="K19" i="5"/>
  <c r="K90" i="5"/>
  <c r="K226" i="5"/>
  <c r="K266" i="5"/>
  <c r="K20" i="5"/>
  <c r="K116" i="5"/>
  <c r="K212" i="5"/>
  <c r="K308" i="5"/>
  <c r="K189" i="5"/>
  <c r="K70" i="5"/>
  <c r="K166" i="5"/>
  <c r="K39" i="5"/>
  <c r="K135" i="5"/>
  <c r="K8" i="5"/>
  <c r="K104" i="5"/>
  <c r="K296" i="5"/>
  <c r="K273" i="5"/>
  <c r="K274" i="5"/>
  <c r="K259" i="5"/>
  <c r="K89" i="5"/>
  <c r="K235" i="5"/>
  <c r="K123" i="5"/>
  <c r="K216" i="5"/>
  <c r="K267" i="5"/>
  <c r="K258" i="5"/>
  <c r="K202" i="5"/>
  <c r="K28" i="5"/>
  <c r="K124" i="5"/>
  <c r="K220" i="5"/>
  <c r="K316" i="5"/>
  <c r="K101" i="5"/>
  <c r="K197" i="5"/>
  <c r="K293" i="5"/>
  <c r="K78" i="5"/>
  <c r="K174" i="5"/>
  <c r="K270" i="5"/>
  <c r="K47" i="5"/>
  <c r="K143" i="5"/>
  <c r="K239" i="5"/>
  <c r="K16" i="5"/>
  <c r="K112" i="5"/>
  <c r="K304" i="5"/>
  <c r="K281" i="5"/>
  <c r="K58" i="5"/>
  <c r="K10" i="5"/>
  <c r="K193" i="5"/>
  <c r="K155" i="5"/>
  <c r="K290" i="5"/>
  <c r="K36" i="5"/>
  <c r="K132" i="5"/>
  <c r="K228" i="5"/>
  <c r="K13" i="5"/>
  <c r="K109" i="5"/>
  <c r="K205" i="5"/>
  <c r="K301" i="5"/>
  <c r="K86" i="5"/>
  <c r="K182" i="5"/>
  <c r="K278" i="5"/>
  <c r="K55" i="5"/>
  <c r="K151" i="5"/>
  <c r="K247" i="5"/>
  <c r="K24" i="5"/>
  <c r="K120" i="5"/>
  <c r="K97" i="5"/>
  <c r="K289" i="5"/>
  <c r="K138" i="5"/>
  <c r="K35" i="5"/>
  <c r="K50" i="5"/>
  <c r="K44" i="5"/>
  <c r="K140" i="5"/>
  <c r="K236" i="5"/>
  <c r="K21" i="5"/>
  <c r="K117" i="5"/>
  <c r="K213" i="5"/>
  <c r="K309" i="5"/>
  <c r="K94" i="5"/>
  <c r="K190" i="5"/>
  <c r="K286" i="5"/>
  <c r="K63" i="5"/>
  <c r="K159" i="5"/>
  <c r="K255" i="5"/>
  <c r="K32" i="5"/>
  <c r="K128" i="5"/>
  <c r="K224" i="5"/>
  <c r="K9" i="5"/>
  <c r="K105" i="5"/>
  <c r="K201" i="5"/>
  <c r="K297" i="5"/>
  <c r="K299" i="5"/>
  <c r="K251" i="5"/>
  <c r="K52" i="5"/>
  <c r="K148" i="5"/>
  <c r="K244" i="5"/>
  <c r="K29" i="5"/>
  <c r="K125" i="5"/>
  <c r="K221" i="5"/>
  <c r="K317" i="5"/>
  <c r="K102" i="5"/>
  <c r="K198" i="5"/>
  <c r="K294" i="5"/>
  <c r="K71" i="5"/>
  <c r="K167" i="5"/>
  <c r="K263" i="5"/>
  <c r="K40" i="5"/>
  <c r="K136" i="5"/>
  <c r="K232" i="5"/>
  <c r="K17" i="5"/>
  <c r="K113" i="5"/>
  <c r="K209" i="5"/>
  <c r="K305" i="5"/>
  <c r="K18" i="5"/>
  <c r="K83" i="5"/>
  <c r="K154" i="5"/>
  <c r="K219" i="5"/>
  <c r="K163" i="5"/>
  <c r="AF1" i="1"/>
  <c r="K60" i="5"/>
  <c r="K156" i="5"/>
  <c r="K252" i="5"/>
  <c r="K37" i="5"/>
  <c r="K133" i="5"/>
  <c r="K229" i="5"/>
  <c r="K14" i="5"/>
  <c r="K110" i="5"/>
  <c r="K206" i="5"/>
  <c r="K302" i="5"/>
  <c r="K79" i="5"/>
  <c r="K175" i="5"/>
  <c r="K271" i="5"/>
  <c r="K48" i="5"/>
  <c r="K144" i="5"/>
  <c r="K240" i="5"/>
  <c r="K25" i="5"/>
  <c r="K121" i="5"/>
  <c r="K217" i="5"/>
  <c r="K313" i="5"/>
  <c r="K74" i="5"/>
  <c r="K321" i="5"/>
  <c r="K68" i="5"/>
  <c r="K164" i="5"/>
  <c r="K260" i="5"/>
  <c r="K45" i="5"/>
  <c r="K141" i="5"/>
  <c r="K237" i="5"/>
  <c r="K22" i="5"/>
  <c r="K118" i="5"/>
  <c r="K214" i="5"/>
  <c r="K310" i="5"/>
  <c r="K87" i="5"/>
  <c r="K183" i="5"/>
  <c r="K279" i="5"/>
  <c r="K56" i="5"/>
  <c r="K152" i="5"/>
  <c r="K248" i="5"/>
  <c r="K33" i="5"/>
  <c r="K129" i="5"/>
  <c r="K225" i="5"/>
  <c r="K11" i="5"/>
  <c r="K82" i="5"/>
  <c r="K147" i="5"/>
  <c r="K218" i="5"/>
  <c r="K323" i="5"/>
  <c r="K76" i="5"/>
  <c r="K172" i="5"/>
  <c r="K268" i="5"/>
  <c r="K53" i="5"/>
  <c r="K149" i="5"/>
  <c r="K245" i="5"/>
  <c r="K30" i="5"/>
  <c r="K126" i="5"/>
  <c r="K222" i="5"/>
  <c r="K318" i="5"/>
  <c r="K95" i="5"/>
  <c r="K191" i="5"/>
  <c r="K287" i="5"/>
  <c r="K64" i="5"/>
  <c r="K160" i="5"/>
  <c r="K256" i="5"/>
  <c r="K41" i="5"/>
  <c r="K137" i="5"/>
  <c r="K233" i="5"/>
  <c r="K43" i="5"/>
  <c r="K114" i="5"/>
  <c r="K179" i="5"/>
  <c r="K250" i="5"/>
  <c r="K315" i="5"/>
  <c r="K99" i="5"/>
  <c r="K42" i="5"/>
  <c r="K196" i="5"/>
  <c r="K269" i="5"/>
  <c r="K23" i="5"/>
  <c r="K215" i="5"/>
  <c r="K184" i="5"/>
  <c r="K257" i="5"/>
  <c r="K27" i="5"/>
  <c r="K234" i="5"/>
  <c r="K51" i="5"/>
  <c r="K283" i="5"/>
  <c r="K320" i="5"/>
  <c r="K84" i="5"/>
  <c r="K180" i="5"/>
  <c r="K276" i="5"/>
  <c r="K61" i="5"/>
  <c r="K157" i="5"/>
  <c r="K253" i="5"/>
  <c r="K38" i="5"/>
  <c r="K134" i="5"/>
  <c r="K230" i="5"/>
  <c r="K7" i="5"/>
  <c r="K103" i="5"/>
  <c r="K199" i="5"/>
  <c r="K295" i="5"/>
  <c r="K72" i="5"/>
  <c r="K168" i="5"/>
  <c r="K264" i="5"/>
  <c r="K49" i="5"/>
  <c r="K145" i="5"/>
  <c r="K241" i="5"/>
  <c r="K75" i="5"/>
  <c r="K146" i="5"/>
  <c r="K211" i="5"/>
  <c r="K282" i="5"/>
  <c r="K34" i="5"/>
  <c r="K227" i="5"/>
  <c r="K67" i="5"/>
  <c r="K176" i="5"/>
  <c r="K57" i="5"/>
  <c r="K153" i="5"/>
  <c r="K249" i="5"/>
  <c r="K178" i="5"/>
  <c r="K314" i="5"/>
  <c r="K106" i="5"/>
  <c r="K319" i="5"/>
  <c r="K77" i="5"/>
  <c r="K173" i="5"/>
  <c r="K54" i="5"/>
  <c r="K246" i="5"/>
  <c r="K311" i="5"/>
  <c r="K280" i="5"/>
  <c r="K139" i="5"/>
  <c r="K210" i="5"/>
  <c r="K98" i="5"/>
  <c r="K195" i="5"/>
  <c r="K187" i="5"/>
  <c r="K115" i="5"/>
  <c r="K291" i="5"/>
  <c r="K322" i="5"/>
  <c r="K92" i="5"/>
  <c r="K188" i="5"/>
  <c r="K284" i="5"/>
  <c r="K69" i="5"/>
  <c r="K165" i="5"/>
  <c r="K261" i="5"/>
  <c r="K46" i="5"/>
  <c r="K142" i="5"/>
  <c r="K238" i="5"/>
  <c r="K15" i="5"/>
  <c r="K111" i="5"/>
  <c r="K207" i="5"/>
  <c r="K303" i="5"/>
  <c r="K80" i="5"/>
  <c r="K272" i="5"/>
  <c r="K107" i="5"/>
  <c r="K243" i="5"/>
  <c r="K66" i="5"/>
  <c r="K170" i="5"/>
  <c r="K100" i="5"/>
  <c r="K292" i="5"/>
  <c r="K150" i="5"/>
  <c r="K119" i="5"/>
  <c r="K88" i="5"/>
  <c r="K65" i="5"/>
  <c r="K161" i="5"/>
  <c r="K275" i="5"/>
  <c r="K122" i="5"/>
  <c r="K186" i="5"/>
  <c r="H292" i="5"/>
  <c r="H26" i="5"/>
  <c r="H296" i="5"/>
  <c r="H114" i="5"/>
  <c r="H68" i="5"/>
  <c r="H133" i="5"/>
  <c r="H130" i="5"/>
  <c r="H55" i="5"/>
  <c r="H261" i="5"/>
  <c r="H121" i="5"/>
  <c r="H318" i="5"/>
  <c r="H17" i="5"/>
  <c r="H214" i="5"/>
  <c r="H70" i="5"/>
  <c r="H120" i="5"/>
  <c r="H224" i="5"/>
  <c r="H128" i="5"/>
  <c r="H72" i="5"/>
  <c r="H109" i="5"/>
  <c r="H75" i="5"/>
  <c r="H137" i="5"/>
  <c r="H294" i="5"/>
  <c r="H208" i="5"/>
  <c r="H269" i="5"/>
  <c r="H67" i="5"/>
  <c r="H207" i="5"/>
  <c r="H64" i="5"/>
  <c r="H33" i="5"/>
  <c r="H76" i="5"/>
  <c r="H53" i="5"/>
  <c r="H25" i="5"/>
  <c r="H268" i="5"/>
  <c r="H24" i="5"/>
  <c r="H244" i="5"/>
  <c r="H264" i="5"/>
  <c r="H211" i="5"/>
  <c r="H299" i="5"/>
  <c r="H317" i="5"/>
  <c r="H177" i="5"/>
  <c r="H199" i="5"/>
  <c r="H206" i="5"/>
  <c r="H60" i="5"/>
  <c r="H232" i="5"/>
  <c r="H200" i="5"/>
  <c r="H139" i="5"/>
  <c r="H138" i="5"/>
  <c r="H48" i="5"/>
  <c r="H272" i="5"/>
  <c r="H38" i="5"/>
  <c r="H267" i="5"/>
  <c r="H154" i="5"/>
  <c r="H225" i="5"/>
  <c r="H189" i="5"/>
  <c r="H113" i="5"/>
  <c r="H42" i="5"/>
  <c r="H132" i="5"/>
  <c r="H7" i="5"/>
  <c r="H95" i="5"/>
  <c r="H126" i="5"/>
  <c r="H46" i="5"/>
  <c r="H242" i="5"/>
  <c r="H161" i="5"/>
  <c r="H277" i="5"/>
  <c r="H20" i="5"/>
  <c r="H66" i="5"/>
  <c r="H14" i="5"/>
  <c r="H173" i="5"/>
  <c r="H41" i="5"/>
  <c r="H288" i="5"/>
  <c r="H156" i="5"/>
  <c r="H31" i="5"/>
  <c r="H271" i="5"/>
  <c r="H148" i="5"/>
  <c r="H23" i="5"/>
  <c r="H286" i="5"/>
  <c r="H219" i="5"/>
  <c r="H274" i="5"/>
  <c r="H191" i="5"/>
  <c r="H115" i="5"/>
  <c r="H80" i="5"/>
  <c r="H221" i="5"/>
  <c r="H78" i="5"/>
  <c r="H127" i="5"/>
  <c r="H110" i="5"/>
  <c r="H265" i="5"/>
  <c r="H45" i="5"/>
  <c r="H39" i="5"/>
  <c r="H255" i="5"/>
  <c r="H220" i="5"/>
  <c r="H123" i="5"/>
  <c r="H301" i="5"/>
  <c r="H216" i="5"/>
  <c r="H282" i="5"/>
  <c r="H88" i="5"/>
  <c r="H125" i="5"/>
  <c r="H19" i="5"/>
  <c r="H151" i="5"/>
  <c r="H309" i="5"/>
  <c r="H169" i="5"/>
  <c r="H84" i="5"/>
  <c r="H234" i="5"/>
  <c r="H83" i="5"/>
  <c r="H47" i="5"/>
  <c r="H180" i="5"/>
  <c r="H77" i="5"/>
  <c r="H164" i="5"/>
  <c r="H159" i="5"/>
  <c r="H312" i="5"/>
  <c r="H235" i="5"/>
  <c r="H229" i="5"/>
  <c r="H302" i="5"/>
  <c r="H227" i="5"/>
  <c r="H86" i="5"/>
  <c r="H239" i="5"/>
  <c r="H290" i="5"/>
  <c r="H179" i="5"/>
  <c r="H215" i="5"/>
  <c r="H186" i="5"/>
  <c r="H183" i="5"/>
  <c r="H212" i="5"/>
  <c r="H87" i="5"/>
  <c r="H307" i="5"/>
  <c r="H213" i="5"/>
  <c r="H69" i="5"/>
  <c r="H303" i="5"/>
  <c r="H85" i="5"/>
  <c r="H203" i="5"/>
  <c r="H240" i="5"/>
  <c r="H131" i="5"/>
  <c r="H196" i="5"/>
  <c r="H236" i="5"/>
  <c r="H194" i="5"/>
  <c r="H49" i="5"/>
  <c r="H230" i="5"/>
  <c r="H89" i="5"/>
  <c r="H281" i="5"/>
  <c r="H116" i="5"/>
  <c r="H319" i="5"/>
  <c r="H300" i="5"/>
  <c r="H117" i="5"/>
  <c r="H11" i="5"/>
  <c r="H74" i="5"/>
  <c r="H40" i="5"/>
  <c r="H263" i="5"/>
  <c r="H314" i="5"/>
  <c r="H243" i="5"/>
  <c r="H104" i="5"/>
  <c r="H280" i="5"/>
  <c r="H22" i="5"/>
  <c r="H56" i="5"/>
  <c r="H260" i="5"/>
  <c r="H298" i="5"/>
  <c r="H320" i="5"/>
  <c r="H238" i="5"/>
  <c r="H98" i="5"/>
  <c r="H71" i="5"/>
  <c r="H134" i="5"/>
  <c r="H289" i="5"/>
  <c r="H321" i="5"/>
  <c r="H291" i="5"/>
  <c r="H184" i="5"/>
  <c r="H316" i="5"/>
  <c r="H204" i="5"/>
  <c r="H79" i="5"/>
  <c r="H278" i="5"/>
  <c r="H52" i="5"/>
  <c r="H93" i="5"/>
  <c r="H82" i="5"/>
  <c r="H153" i="5"/>
  <c r="H251" i="5"/>
  <c r="H124" i="5"/>
  <c r="H21" i="5"/>
  <c r="H284" i="5"/>
  <c r="H147" i="5"/>
  <c r="H205" i="5"/>
  <c r="H279" i="5"/>
  <c r="H210" i="5"/>
  <c r="H102" i="5"/>
  <c r="H256" i="5"/>
  <c r="H202" i="5"/>
  <c r="H252" i="5"/>
  <c r="H142" i="5"/>
  <c r="H297" i="5"/>
  <c r="H285" i="5"/>
  <c r="H13" i="5"/>
  <c r="H193" i="5"/>
  <c r="H32" i="5"/>
  <c r="H195" i="5"/>
  <c r="H12" i="5"/>
  <c r="H136" i="5"/>
  <c r="H108" i="5"/>
  <c r="H322" i="5"/>
  <c r="H107" i="5"/>
  <c r="H190" i="5"/>
  <c r="H231" i="5"/>
  <c r="H73" i="5"/>
  <c r="H34" i="5"/>
  <c r="H241" i="5"/>
  <c r="H100" i="5"/>
  <c r="H201" i="5"/>
  <c r="H311" i="5"/>
  <c r="H237" i="5"/>
  <c r="H97" i="5"/>
  <c r="H168" i="5"/>
  <c r="H99" i="5"/>
  <c r="H178" i="5"/>
  <c r="H167" i="5"/>
  <c r="H283" i="5"/>
  <c r="H51" i="3"/>
  <c r="H50" i="3"/>
  <c r="AD11" i="5" l="1"/>
  <c r="D11" i="5" s="1"/>
  <c r="E11" i="5" s="1"/>
  <c r="AD23" i="5"/>
  <c r="D23" i="5" s="1"/>
  <c r="E23" i="5" s="1"/>
  <c r="AD35" i="5"/>
  <c r="D35" i="5" s="1"/>
  <c r="E35" i="5" s="1"/>
  <c r="AD47" i="5"/>
  <c r="AD59" i="5"/>
  <c r="AD71" i="5"/>
  <c r="D71" i="5" s="1"/>
  <c r="E71" i="5" s="1"/>
  <c r="AD83" i="5"/>
  <c r="D83" i="5" s="1"/>
  <c r="E83" i="5" s="1"/>
  <c r="AD95" i="5"/>
  <c r="D95" i="5" s="1"/>
  <c r="E95" i="5" s="1"/>
  <c r="AD107" i="5"/>
  <c r="D107" i="5" s="1"/>
  <c r="E107" i="5" s="1"/>
  <c r="AD119" i="5"/>
  <c r="D119" i="5" s="1"/>
  <c r="E119" i="5" s="1"/>
  <c r="AD131" i="5"/>
  <c r="D131" i="5" s="1"/>
  <c r="E131" i="5" s="1"/>
  <c r="AD143" i="5"/>
  <c r="D143" i="5" s="1"/>
  <c r="E143" i="5" s="1"/>
  <c r="AD155" i="5"/>
  <c r="D155" i="5" s="1"/>
  <c r="E155" i="5" s="1"/>
  <c r="AD167" i="5"/>
  <c r="D167" i="5" s="1"/>
  <c r="E167" i="5" s="1"/>
  <c r="AD179" i="5"/>
  <c r="D179" i="5" s="1"/>
  <c r="E179" i="5" s="1"/>
  <c r="AD191" i="5"/>
  <c r="D191" i="5" s="1"/>
  <c r="E191" i="5" s="1"/>
  <c r="AD203" i="5"/>
  <c r="D203" i="5" s="1"/>
  <c r="E203" i="5" s="1"/>
  <c r="AD215" i="5"/>
  <c r="D215" i="5" s="1"/>
  <c r="E215" i="5" s="1"/>
  <c r="AD227" i="5"/>
  <c r="D227" i="5" s="1"/>
  <c r="E227" i="5" s="1"/>
  <c r="AD239" i="5"/>
  <c r="D239" i="5" s="1"/>
  <c r="E239" i="5" s="1"/>
  <c r="AD251" i="5"/>
  <c r="D251" i="5" s="1"/>
  <c r="E251" i="5" s="1"/>
  <c r="AD263" i="5"/>
  <c r="D263" i="5" s="1"/>
  <c r="E263" i="5" s="1"/>
  <c r="AD275" i="5"/>
  <c r="D275" i="5" s="1"/>
  <c r="E275" i="5" s="1"/>
  <c r="AD287" i="5"/>
  <c r="D287" i="5" s="1"/>
  <c r="E287" i="5" s="1"/>
  <c r="AD299" i="5"/>
  <c r="D299" i="5" s="1"/>
  <c r="E299" i="5" s="1"/>
  <c r="AD311" i="5"/>
  <c r="D311" i="5" s="1"/>
  <c r="E311" i="5" s="1"/>
  <c r="AD323" i="5"/>
  <c r="D323" i="5" s="1"/>
  <c r="E323" i="5" s="1"/>
  <c r="AD12" i="5"/>
  <c r="D12" i="5" s="1"/>
  <c r="E12" i="5" s="1"/>
  <c r="AD24" i="5"/>
  <c r="D24" i="5" s="1"/>
  <c r="E24" i="5" s="1"/>
  <c r="AD36" i="5"/>
  <c r="AD48" i="5"/>
  <c r="D48" i="5" s="1"/>
  <c r="E48" i="5" s="1"/>
  <c r="AD60" i="5"/>
  <c r="D60" i="5" s="1"/>
  <c r="E60" i="5" s="1"/>
  <c r="AD72" i="5"/>
  <c r="D72" i="5" s="1"/>
  <c r="E72" i="5" s="1"/>
  <c r="AD84" i="5"/>
  <c r="D84" i="5" s="1"/>
  <c r="E84" i="5" s="1"/>
  <c r="AD96" i="5"/>
  <c r="D96" i="5" s="1"/>
  <c r="E96" i="5" s="1"/>
  <c r="AD108" i="5"/>
  <c r="D108" i="5" s="1"/>
  <c r="E108" i="5" s="1"/>
  <c r="AD120" i="5"/>
  <c r="D120" i="5" s="1"/>
  <c r="E120" i="5" s="1"/>
  <c r="AD132" i="5"/>
  <c r="D132" i="5" s="1"/>
  <c r="E132" i="5" s="1"/>
  <c r="AD144" i="5"/>
  <c r="D144" i="5" s="1"/>
  <c r="E144" i="5" s="1"/>
  <c r="AD156" i="5"/>
  <c r="D156" i="5" s="1"/>
  <c r="E156" i="5" s="1"/>
  <c r="AD168" i="5"/>
  <c r="D168" i="5" s="1"/>
  <c r="E168" i="5" s="1"/>
  <c r="AD180" i="5"/>
  <c r="D180" i="5" s="1"/>
  <c r="E180" i="5" s="1"/>
  <c r="AD192" i="5"/>
  <c r="AD204" i="5"/>
  <c r="D204" i="5" s="1"/>
  <c r="E204" i="5" s="1"/>
  <c r="AD216" i="5"/>
  <c r="D216" i="5" s="1"/>
  <c r="E216" i="5" s="1"/>
  <c r="AD228" i="5"/>
  <c r="D228" i="5" s="1"/>
  <c r="E228" i="5" s="1"/>
  <c r="AD240" i="5"/>
  <c r="D240" i="5" s="1"/>
  <c r="E240" i="5" s="1"/>
  <c r="AD252" i="5"/>
  <c r="D252" i="5" s="1"/>
  <c r="E252" i="5" s="1"/>
  <c r="AD264" i="5"/>
  <c r="D264" i="5" s="1"/>
  <c r="E264" i="5" s="1"/>
  <c r="AD276" i="5"/>
  <c r="D276" i="5" s="1"/>
  <c r="E276" i="5" s="1"/>
  <c r="AD288" i="5"/>
  <c r="D288" i="5" s="1"/>
  <c r="E288" i="5" s="1"/>
  <c r="AD300" i="5"/>
  <c r="D300" i="5" s="1"/>
  <c r="E300" i="5" s="1"/>
  <c r="AD312" i="5"/>
  <c r="D312" i="5" s="1"/>
  <c r="E312" i="5" s="1"/>
  <c r="AD6" i="5"/>
  <c r="AD13" i="5"/>
  <c r="D13" i="5" s="1"/>
  <c r="E13" i="5" s="1"/>
  <c r="AD25" i="5"/>
  <c r="D25" i="5" s="1"/>
  <c r="E25" i="5" s="1"/>
  <c r="AD37" i="5"/>
  <c r="D37" i="5" s="1"/>
  <c r="E37" i="5" s="1"/>
  <c r="AD49" i="5"/>
  <c r="D49" i="5" s="1"/>
  <c r="E49" i="5" s="1"/>
  <c r="AD61" i="5"/>
  <c r="D61" i="5" s="1"/>
  <c r="E61" i="5" s="1"/>
  <c r="AD73" i="5"/>
  <c r="D73" i="5" s="1"/>
  <c r="E73" i="5" s="1"/>
  <c r="AD85" i="5"/>
  <c r="D85" i="5" s="1"/>
  <c r="E85" i="5" s="1"/>
  <c r="AD97" i="5"/>
  <c r="D97" i="5" s="1"/>
  <c r="E97" i="5" s="1"/>
  <c r="AD109" i="5"/>
  <c r="D109" i="5" s="1"/>
  <c r="E109" i="5" s="1"/>
  <c r="AD121" i="5"/>
  <c r="D121" i="5" s="1"/>
  <c r="E121" i="5" s="1"/>
  <c r="AD133" i="5"/>
  <c r="D133" i="5" s="1"/>
  <c r="E133" i="5" s="1"/>
  <c r="AD145" i="5"/>
  <c r="D145" i="5" s="1"/>
  <c r="E145" i="5" s="1"/>
  <c r="AD157" i="5"/>
  <c r="D157" i="5" s="1"/>
  <c r="E157" i="5" s="1"/>
  <c r="AD169" i="5"/>
  <c r="D169" i="5" s="1"/>
  <c r="E169" i="5" s="1"/>
  <c r="AD181" i="5"/>
  <c r="D181" i="5" s="1"/>
  <c r="E181" i="5" s="1"/>
  <c r="AD193" i="5"/>
  <c r="D193" i="5" s="1"/>
  <c r="E193" i="5" s="1"/>
  <c r="AD205" i="5"/>
  <c r="D205" i="5" s="1"/>
  <c r="E205" i="5" s="1"/>
  <c r="AD217" i="5"/>
  <c r="D217" i="5" s="1"/>
  <c r="E217" i="5" s="1"/>
  <c r="AD229" i="5"/>
  <c r="D229" i="5" s="1"/>
  <c r="E229" i="5" s="1"/>
  <c r="AD241" i="5"/>
  <c r="D241" i="5" s="1"/>
  <c r="E241" i="5" s="1"/>
  <c r="AD253" i="5"/>
  <c r="D253" i="5" s="1"/>
  <c r="E253" i="5" s="1"/>
  <c r="AD265" i="5"/>
  <c r="AD277" i="5"/>
  <c r="D277" i="5" s="1"/>
  <c r="E277" i="5" s="1"/>
  <c r="AD289" i="5"/>
  <c r="D289" i="5" s="1"/>
  <c r="E289" i="5" s="1"/>
  <c r="AD301" i="5"/>
  <c r="D301" i="5" s="1"/>
  <c r="E301" i="5" s="1"/>
  <c r="AD313" i="5"/>
  <c r="D313" i="5" s="1"/>
  <c r="E313" i="5" s="1"/>
  <c r="AD14" i="5"/>
  <c r="D14" i="5" s="1"/>
  <c r="E14" i="5" s="1"/>
  <c r="AD26" i="5"/>
  <c r="D26" i="5" s="1"/>
  <c r="E26" i="5" s="1"/>
  <c r="AD38" i="5"/>
  <c r="D38" i="5" s="1"/>
  <c r="E38" i="5" s="1"/>
  <c r="AD50" i="5"/>
  <c r="D50" i="5" s="1"/>
  <c r="E50" i="5" s="1"/>
  <c r="AD62" i="5"/>
  <c r="D62" i="5" s="1"/>
  <c r="E62" i="5" s="1"/>
  <c r="AD74" i="5"/>
  <c r="D74" i="5" s="1"/>
  <c r="E74" i="5" s="1"/>
  <c r="AD86" i="5"/>
  <c r="D86" i="5" s="1"/>
  <c r="E86" i="5" s="1"/>
  <c r="AD98" i="5"/>
  <c r="D98" i="5" s="1"/>
  <c r="E98" i="5" s="1"/>
  <c r="AD110" i="5"/>
  <c r="D110" i="5" s="1"/>
  <c r="E110" i="5" s="1"/>
  <c r="AD122" i="5"/>
  <c r="D122" i="5" s="1"/>
  <c r="E122" i="5" s="1"/>
  <c r="AD134" i="5"/>
  <c r="D134" i="5" s="1"/>
  <c r="E134" i="5" s="1"/>
  <c r="AD146" i="5"/>
  <c r="D146" i="5" s="1"/>
  <c r="E146" i="5" s="1"/>
  <c r="AD158" i="5"/>
  <c r="D158" i="5" s="1"/>
  <c r="E158" i="5" s="1"/>
  <c r="AD170" i="5"/>
  <c r="D170" i="5" s="1"/>
  <c r="E170" i="5" s="1"/>
  <c r="AD182" i="5"/>
  <c r="D182" i="5" s="1"/>
  <c r="E182" i="5" s="1"/>
  <c r="AD194" i="5"/>
  <c r="D194" i="5" s="1"/>
  <c r="E194" i="5" s="1"/>
  <c r="AD206" i="5"/>
  <c r="D206" i="5" s="1"/>
  <c r="E206" i="5" s="1"/>
  <c r="AD218" i="5"/>
  <c r="AD230" i="5"/>
  <c r="D230" i="5" s="1"/>
  <c r="E230" i="5" s="1"/>
  <c r="AD242" i="5"/>
  <c r="D242" i="5" s="1"/>
  <c r="E242" i="5" s="1"/>
  <c r="AD254" i="5"/>
  <c r="AD266" i="5"/>
  <c r="D266" i="5" s="1"/>
  <c r="E266" i="5" s="1"/>
  <c r="AD278" i="5"/>
  <c r="D278" i="5" s="1"/>
  <c r="E278" i="5" s="1"/>
  <c r="AD290" i="5"/>
  <c r="D290" i="5" s="1"/>
  <c r="E290" i="5" s="1"/>
  <c r="AD302" i="5"/>
  <c r="D302" i="5" s="1"/>
  <c r="E302" i="5" s="1"/>
  <c r="AD314" i="5"/>
  <c r="D314" i="5" s="1"/>
  <c r="E314" i="5" s="1"/>
  <c r="AD15" i="5"/>
  <c r="D15" i="5" s="1"/>
  <c r="E15" i="5" s="1"/>
  <c r="AD27" i="5"/>
  <c r="D27" i="5" s="1"/>
  <c r="E27" i="5" s="1"/>
  <c r="AD39" i="5"/>
  <c r="D39" i="5" s="1"/>
  <c r="E39" i="5" s="1"/>
  <c r="AD51" i="5"/>
  <c r="D51" i="5" s="1"/>
  <c r="E51" i="5" s="1"/>
  <c r="AD63" i="5"/>
  <c r="D63" i="5" s="1"/>
  <c r="E63" i="5" s="1"/>
  <c r="AD75" i="5"/>
  <c r="D75" i="5" s="1"/>
  <c r="E75" i="5" s="1"/>
  <c r="AD87" i="5"/>
  <c r="D87" i="5" s="1"/>
  <c r="E87" i="5" s="1"/>
  <c r="AD99" i="5"/>
  <c r="D99" i="5" s="1"/>
  <c r="E99" i="5" s="1"/>
  <c r="AD111" i="5"/>
  <c r="D111" i="5" s="1"/>
  <c r="E111" i="5" s="1"/>
  <c r="AD123" i="5"/>
  <c r="D123" i="5" s="1"/>
  <c r="E123" i="5" s="1"/>
  <c r="AD135" i="5"/>
  <c r="D135" i="5" s="1"/>
  <c r="E135" i="5" s="1"/>
  <c r="AD147" i="5"/>
  <c r="D147" i="5" s="1"/>
  <c r="E147" i="5" s="1"/>
  <c r="AD159" i="5"/>
  <c r="D159" i="5" s="1"/>
  <c r="E159" i="5" s="1"/>
  <c r="AD171" i="5"/>
  <c r="D171" i="5" s="1"/>
  <c r="E171" i="5" s="1"/>
  <c r="AD183" i="5"/>
  <c r="D183" i="5" s="1"/>
  <c r="E183" i="5" s="1"/>
  <c r="AD195" i="5"/>
  <c r="D195" i="5" s="1"/>
  <c r="E195" i="5" s="1"/>
  <c r="AD207" i="5"/>
  <c r="D207" i="5" s="1"/>
  <c r="E207" i="5" s="1"/>
  <c r="AD219" i="5"/>
  <c r="D219" i="5" s="1"/>
  <c r="E219" i="5" s="1"/>
  <c r="AD231" i="5"/>
  <c r="D231" i="5" s="1"/>
  <c r="E231" i="5" s="1"/>
  <c r="AD243" i="5"/>
  <c r="D243" i="5" s="1"/>
  <c r="E243" i="5" s="1"/>
  <c r="AD255" i="5"/>
  <c r="D255" i="5" s="1"/>
  <c r="E255" i="5" s="1"/>
  <c r="AD267" i="5"/>
  <c r="D267" i="5" s="1"/>
  <c r="E267" i="5" s="1"/>
  <c r="AD279" i="5"/>
  <c r="D279" i="5" s="1"/>
  <c r="E279" i="5" s="1"/>
  <c r="AD291" i="5"/>
  <c r="D291" i="5" s="1"/>
  <c r="E291" i="5" s="1"/>
  <c r="AD303" i="5"/>
  <c r="D303" i="5" s="1"/>
  <c r="E303" i="5" s="1"/>
  <c r="AD315" i="5"/>
  <c r="D315" i="5" s="1"/>
  <c r="E315" i="5" s="1"/>
  <c r="AD16" i="5"/>
  <c r="D16" i="5" s="1"/>
  <c r="E16" i="5" s="1"/>
  <c r="AD28" i="5"/>
  <c r="D28" i="5" s="1"/>
  <c r="E28" i="5" s="1"/>
  <c r="AD40" i="5"/>
  <c r="D40" i="5" s="1"/>
  <c r="E40" i="5" s="1"/>
  <c r="AD52" i="5"/>
  <c r="D52" i="5" s="1"/>
  <c r="E52" i="5" s="1"/>
  <c r="AD64" i="5"/>
  <c r="D64" i="5" s="1"/>
  <c r="E64" i="5" s="1"/>
  <c r="AD76" i="5"/>
  <c r="D76" i="5" s="1"/>
  <c r="E76" i="5" s="1"/>
  <c r="AD88" i="5"/>
  <c r="D88" i="5" s="1"/>
  <c r="E88" i="5" s="1"/>
  <c r="AD100" i="5"/>
  <c r="D100" i="5" s="1"/>
  <c r="E100" i="5" s="1"/>
  <c r="AD112" i="5"/>
  <c r="D112" i="5" s="1"/>
  <c r="E112" i="5" s="1"/>
  <c r="AD124" i="5"/>
  <c r="D124" i="5" s="1"/>
  <c r="E124" i="5" s="1"/>
  <c r="AD136" i="5"/>
  <c r="D136" i="5" s="1"/>
  <c r="E136" i="5" s="1"/>
  <c r="AD148" i="5"/>
  <c r="D148" i="5" s="1"/>
  <c r="E148" i="5" s="1"/>
  <c r="AD160" i="5"/>
  <c r="D160" i="5" s="1"/>
  <c r="E160" i="5" s="1"/>
  <c r="AD172" i="5"/>
  <c r="D172" i="5" s="1"/>
  <c r="E172" i="5" s="1"/>
  <c r="AD184" i="5"/>
  <c r="D184" i="5" s="1"/>
  <c r="E184" i="5" s="1"/>
  <c r="AD196" i="5"/>
  <c r="D196" i="5" s="1"/>
  <c r="E196" i="5" s="1"/>
  <c r="AD208" i="5"/>
  <c r="D208" i="5" s="1"/>
  <c r="E208" i="5" s="1"/>
  <c r="AD220" i="5"/>
  <c r="D220" i="5" s="1"/>
  <c r="E220" i="5" s="1"/>
  <c r="AD232" i="5"/>
  <c r="D232" i="5" s="1"/>
  <c r="E232" i="5" s="1"/>
  <c r="AD244" i="5"/>
  <c r="D244" i="5" s="1"/>
  <c r="E244" i="5" s="1"/>
  <c r="AD256" i="5"/>
  <c r="D256" i="5" s="1"/>
  <c r="E256" i="5" s="1"/>
  <c r="AD268" i="5"/>
  <c r="D268" i="5" s="1"/>
  <c r="E268" i="5" s="1"/>
  <c r="AD280" i="5"/>
  <c r="D280" i="5" s="1"/>
  <c r="E280" i="5" s="1"/>
  <c r="AD292" i="5"/>
  <c r="D292" i="5" s="1"/>
  <c r="E292" i="5" s="1"/>
  <c r="AD304" i="5"/>
  <c r="D304" i="5" s="1"/>
  <c r="E304" i="5" s="1"/>
  <c r="AD316" i="5"/>
  <c r="D316" i="5" s="1"/>
  <c r="E316" i="5" s="1"/>
  <c r="AD17" i="5"/>
  <c r="D17" i="5" s="1"/>
  <c r="E17" i="5" s="1"/>
  <c r="AD29" i="5"/>
  <c r="D29" i="5" s="1"/>
  <c r="E29" i="5" s="1"/>
  <c r="AD41" i="5"/>
  <c r="D41" i="5" s="1"/>
  <c r="E41" i="5" s="1"/>
  <c r="AD53" i="5"/>
  <c r="D53" i="5" s="1"/>
  <c r="E53" i="5" s="1"/>
  <c r="AD65" i="5"/>
  <c r="D65" i="5" s="1"/>
  <c r="E65" i="5" s="1"/>
  <c r="AD77" i="5"/>
  <c r="D77" i="5" s="1"/>
  <c r="E77" i="5" s="1"/>
  <c r="AD89" i="5"/>
  <c r="D89" i="5" s="1"/>
  <c r="E89" i="5" s="1"/>
  <c r="AD101" i="5"/>
  <c r="D101" i="5" s="1"/>
  <c r="E101" i="5" s="1"/>
  <c r="AD113" i="5"/>
  <c r="D113" i="5" s="1"/>
  <c r="E113" i="5" s="1"/>
  <c r="AD125" i="5"/>
  <c r="D125" i="5" s="1"/>
  <c r="E125" i="5" s="1"/>
  <c r="AD137" i="5"/>
  <c r="D137" i="5" s="1"/>
  <c r="E137" i="5" s="1"/>
  <c r="AD149" i="5"/>
  <c r="D149" i="5" s="1"/>
  <c r="E149" i="5" s="1"/>
  <c r="AD161" i="5"/>
  <c r="D161" i="5" s="1"/>
  <c r="E161" i="5" s="1"/>
  <c r="AD173" i="5"/>
  <c r="AD185" i="5"/>
  <c r="D185" i="5" s="1"/>
  <c r="E185" i="5" s="1"/>
  <c r="AD197" i="5"/>
  <c r="D197" i="5" s="1"/>
  <c r="E197" i="5" s="1"/>
  <c r="AD209" i="5"/>
  <c r="D209" i="5" s="1"/>
  <c r="E209" i="5" s="1"/>
  <c r="AD221" i="5"/>
  <c r="D221" i="5" s="1"/>
  <c r="E221" i="5" s="1"/>
  <c r="AD233" i="5"/>
  <c r="D233" i="5" s="1"/>
  <c r="E233" i="5" s="1"/>
  <c r="AD245" i="5"/>
  <c r="D245" i="5" s="1"/>
  <c r="E245" i="5" s="1"/>
  <c r="AD257" i="5"/>
  <c r="D257" i="5" s="1"/>
  <c r="E257" i="5" s="1"/>
  <c r="AD269" i="5"/>
  <c r="D269" i="5" s="1"/>
  <c r="E269" i="5" s="1"/>
  <c r="AD281" i="5"/>
  <c r="D281" i="5" s="1"/>
  <c r="E281" i="5" s="1"/>
  <c r="AD293" i="5"/>
  <c r="D293" i="5" s="1"/>
  <c r="E293" i="5" s="1"/>
  <c r="AD305" i="5"/>
  <c r="D305" i="5" s="1"/>
  <c r="E305" i="5" s="1"/>
  <c r="AD317" i="5"/>
  <c r="D317" i="5" s="1"/>
  <c r="E317" i="5" s="1"/>
  <c r="AD18" i="5"/>
  <c r="D18" i="5" s="1"/>
  <c r="E18" i="5" s="1"/>
  <c r="AD30" i="5"/>
  <c r="D30" i="5" s="1"/>
  <c r="E30" i="5" s="1"/>
  <c r="AD42" i="5"/>
  <c r="D42" i="5" s="1"/>
  <c r="E42" i="5" s="1"/>
  <c r="AD54" i="5"/>
  <c r="D54" i="5" s="1"/>
  <c r="E54" i="5" s="1"/>
  <c r="AD66" i="5"/>
  <c r="D66" i="5" s="1"/>
  <c r="E66" i="5" s="1"/>
  <c r="AD78" i="5"/>
  <c r="D78" i="5" s="1"/>
  <c r="E78" i="5" s="1"/>
  <c r="AD90" i="5"/>
  <c r="D90" i="5" s="1"/>
  <c r="E90" i="5" s="1"/>
  <c r="AD102" i="5"/>
  <c r="D102" i="5" s="1"/>
  <c r="E102" i="5" s="1"/>
  <c r="AD114" i="5"/>
  <c r="D114" i="5" s="1"/>
  <c r="E114" i="5" s="1"/>
  <c r="AD126" i="5"/>
  <c r="D126" i="5" s="1"/>
  <c r="E126" i="5" s="1"/>
  <c r="AD138" i="5"/>
  <c r="D138" i="5" s="1"/>
  <c r="E138" i="5" s="1"/>
  <c r="AD150" i="5"/>
  <c r="D150" i="5" s="1"/>
  <c r="E150" i="5" s="1"/>
  <c r="AD162" i="5"/>
  <c r="D162" i="5" s="1"/>
  <c r="E162" i="5" s="1"/>
  <c r="AD174" i="5"/>
  <c r="D174" i="5" s="1"/>
  <c r="E174" i="5" s="1"/>
  <c r="AD186" i="5"/>
  <c r="D186" i="5" s="1"/>
  <c r="E186" i="5" s="1"/>
  <c r="AD198" i="5"/>
  <c r="D198" i="5" s="1"/>
  <c r="E198" i="5" s="1"/>
  <c r="AD210" i="5"/>
  <c r="D210" i="5" s="1"/>
  <c r="E210" i="5" s="1"/>
  <c r="AD222" i="5"/>
  <c r="D222" i="5" s="1"/>
  <c r="E222" i="5" s="1"/>
  <c r="AD234" i="5"/>
  <c r="D234" i="5" s="1"/>
  <c r="E234" i="5" s="1"/>
  <c r="AD246" i="5"/>
  <c r="D246" i="5" s="1"/>
  <c r="E246" i="5" s="1"/>
  <c r="AD258" i="5"/>
  <c r="D258" i="5" s="1"/>
  <c r="E258" i="5" s="1"/>
  <c r="AD270" i="5"/>
  <c r="D270" i="5" s="1"/>
  <c r="E270" i="5" s="1"/>
  <c r="AD282" i="5"/>
  <c r="D282" i="5" s="1"/>
  <c r="E282" i="5" s="1"/>
  <c r="AD294" i="5"/>
  <c r="D294" i="5" s="1"/>
  <c r="E294" i="5" s="1"/>
  <c r="AD306" i="5"/>
  <c r="D306" i="5" s="1"/>
  <c r="E306" i="5" s="1"/>
  <c r="AD318" i="5"/>
  <c r="D318" i="5" s="1"/>
  <c r="E318" i="5" s="1"/>
  <c r="AD7" i="5"/>
  <c r="D7" i="5" s="1"/>
  <c r="E7" i="5" s="1"/>
  <c r="AD19" i="5"/>
  <c r="D19" i="5" s="1"/>
  <c r="E19" i="5" s="1"/>
  <c r="AD31" i="5"/>
  <c r="D31" i="5" s="1"/>
  <c r="E31" i="5" s="1"/>
  <c r="AD43" i="5"/>
  <c r="D43" i="5" s="1"/>
  <c r="E43" i="5" s="1"/>
  <c r="AD55" i="5"/>
  <c r="D55" i="5" s="1"/>
  <c r="E55" i="5" s="1"/>
  <c r="AD67" i="5"/>
  <c r="D67" i="5" s="1"/>
  <c r="E67" i="5" s="1"/>
  <c r="AD79" i="5"/>
  <c r="D79" i="5" s="1"/>
  <c r="E79" i="5" s="1"/>
  <c r="AD91" i="5"/>
  <c r="D91" i="5" s="1"/>
  <c r="E91" i="5" s="1"/>
  <c r="AD103" i="5"/>
  <c r="D103" i="5" s="1"/>
  <c r="E103" i="5" s="1"/>
  <c r="AD115" i="5"/>
  <c r="D115" i="5" s="1"/>
  <c r="E115" i="5" s="1"/>
  <c r="AD127" i="5"/>
  <c r="D127" i="5" s="1"/>
  <c r="E127" i="5" s="1"/>
  <c r="AD139" i="5"/>
  <c r="D139" i="5" s="1"/>
  <c r="E139" i="5" s="1"/>
  <c r="AD151" i="5"/>
  <c r="D151" i="5" s="1"/>
  <c r="E151" i="5" s="1"/>
  <c r="AD163" i="5"/>
  <c r="D163" i="5" s="1"/>
  <c r="E163" i="5" s="1"/>
  <c r="AD175" i="5"/>
  <c r="D175" i="5" s="1"/>
  <c r="E175" i="5" s="1"/>
  <c r="AD187" i="5"/>
  <c r="D187" i="5" s="1"/>
  <c r="E187" i="5" s="1"/>
  <c r="AD199" i="5"/>
  <c r="D199" i="5" s="1"/>
  <c r="E199" i="5" s="1"/>
  <c r="AD211" i="5"/>
  <c r="D211" i="5" s="1"/>
  <c r="E211" i="5" s="1"/>
  <c r="AD223" i="5"/>
  <c r="D223" i="5" s="1"/>
  <c r="E223" i="5" s="1"/>
  <c r="AD235" i="5"/>
  <c r="D235" i="5" s="1"/>
  <c r="E235" i="5" s="1"/>
  <c r="AD247" i="5"/>
  <c r="D247" i="5" s="1"/>
  <c r="E247" i="5" s="1"/>
  <c r="AD259" i="5"/>
  <c r="D259" i="5" s="1"/>
  <c r="E259" i="5" s="1"/>
  <c r="AD271" i="5"/>
  <c r="D271" i="5" s="1"/>
  <c r="E271" i="5" s="1"/>
  <c r="AD283" i="5"/>
  <c r="D283" i="5" s="1"/>
  <c r="E283" i="5" s="1"/>
  <c r="AD295" i="5"/>
  <c r="D295" i="5" s="1"/>
  <c r="E295" i="5" s="1"/>
  <c r="AD307" i="5"/>
  <c r="D307" i="5" s="1"/>
  <c r="E307" i="5" s="1"/>
  <c r="AD319" i="5"/>
  <c r="D319" i="5" s="1"/>
  <c r="E319" i="5" s="1"/>
  <c r="AD8" i="5"/>
  <c r="D8" i="5" s="1"/>
  <c r="E8" i="5" s="1"/>
  <c r="AD20" i="5"/>
  <c r="D20" i="5" s="1"/>
  <c r="E20" i="5" s="1"/>
  <c r="AD32" i="5"/>
  <c r="D32" i="5" s="1"/>
  <c r="E32" i="5" s="1"/>
  <c r="AD44" i="5"/>
  <c r="D44" i="5" s="1"/>
  <c r="E44" i="5" s="1"/>
  <c r="AD56" i="5"/>
  <c r="D56" i="5" s="1"/>
  <c r="E56" i="5" s="1"/>
  <c r="AD68" i="5"/>
  <c r="D68" i="5" s="1"/>
  <c r="E68" i="5" s="1"/>
  <c r="AD80" i="5"/>
  <c r="D80" i="5" s="1"/>
  <c r="E80" i="5" s="1"/>
  <c r="AD92" i="5"/>
  <c r="D92" i="5" s="1"/>
  <c r="E92" i="5" s="1"/>
  <c r="AD104" i="5"/>
  <c r="D104" i="5" s="1"/>
  <c r="E104" i="5" s="1"/>
  <c r="AD116" i="5"/>
  <c r="D116" i="5" s="1"/>
  <c r="E116" i="5" s="1"/>
  <c r="AD128" i="5"/>
  <c r="D128" i="5" s="1"/>
  <c r="E128" i="5" s="1"/>
  <c r="AD140" i="5"/>
  <c r="D140" i="5" s="1"/>
  <c r="E140" i="5" s="1"/>
  <c r="AD152" i="5"/>
  <c r="D152" i="5" s="1"/>
  <c r="E152" i="5" s="1"/>
  <c r="AD164" i="5"/>
  <c r="D164" i="5" s="1"/>
  <c r="E164" i="5" s="1"/>
  <c r="AD176" i="5"/>
  <c r="D176" i="5" s="1"/>
  <c r="E176" i="5" s="1"/>
  <c r="AD188" i="5"/>
  <c r="D188" i="5" s="1"/>
  <c r="E188" i="5" s="1"/>
  <c r="AD200" i="5"/>
  <c r="D200" i="5" s="1"/>
  <c r="E200" i="5" s="1"/>
  <c r="AD212" i="5"/>
  <c r="D212" i="5" s="1"/>
  <c r="E212" i="5" s="1"/>
  <c r="AD224" i="5"/>
  <c r="D224" i="5" s="1"/>
  <c r="E224" i="5" s="1"/>
  <c r="AD236" i="5"/>
  <c r="D236" i="5" s="1"/>
  <c r="E236" i="5" s="1"/>
  <c r="AD248" i="5"/>
  <c r="D248" i="5" s="1"/>
  <c r="E248" i="5" s="1"/>
  <c r="AD260" i="5"/>
  <c r="D260" i="5" s="1"/>
  <c r="E260" i="5" s="1"/>
  <c r="AD272" i="5"/>
  <c r="D272" i="5" s="1"/>
  <c r="E272" i="5" s="1"/>
  <c r="AD284" i="5"/>
  <c r="D284" i="5" s="1"/>
  <c r="E284" i="5" s="1"/>
  <c r="AD296" i="5"/>
  <c r="D296" i="5" s="1"/>
  <c r="E296" i="5" s="1"/>
  <c r="AD308" i="5"/>
  <c r="D308" i="5" s="1"/>
  <c r="E308" i="5" s="1"/>
  <c r="AD320" i="5"/>
  <c r="D320" i="5" s="1"/>
  <c r="E320" i="5" s="1"/>
  <c r="AD9" i="5"/>
  <c r="D9" i="5" s="1"/>
  <c r="E9" i="5" s="1"/>
  <c r="AD21" i="5"/>
  <c r="D21" i="5" s="1"/>
  <c r="E21" i="5" s="1"/>
  <c r="AD33" i="5"/>
  <c r="D33" i="5" s="1"/>
  <c r="E33" i="5" s="1"/>
  <c r="AD45" i="5"/>
  <c r="D45" i="5" s="1"/>
  <c r="E45" i="5" s="1"/>
  <c r="AD57" i="5"/>
  <c r="D57" i="5" s="1"/>
  <c r="E57" i="5" s="1"/>
  <c r="AD69" i="5"/>
  <c r="D69" i="5" s="1"/>
  <c r="E69" i="5" s="1"/>
  <c r="AD81" i="5"/>
  <c r="D81" i="5" s="1"/>
  <c r="E81" i="5" s="1"/>
  <c r="AD93" i="5"/>
  <c r="D93" i="5" s="1"/>
  <c r="E93" i="5" s="1"/>
  <c r="AD105" i="5"/>
  <c r="D105" i="5" s="1"/>
  <c r="E105" i="5" s="1"/>
  <c r="AD117" i="5"/>
  <c r="D117" i="5" s="1"/>
  <c r="E117" i="5" s="1"/>
  <c r="AD129" i="5"/>
  <c r="D129" i="5" s="1"/>
  <c r="E129" i="5" s="1"/>
  <c r="AD141" i="5"/>
  <c r="D141" i="5" s="1"/>
  <c r="E141" i="5" s="1"/>
  <c r="AD153" i="5"/>
  <c r="D153" i="5" s="1"/>
  <c r="E153" i="5" s="1"/>
  <c r="AD165" i="5"/>
  <c r="D165" i="5" s="1"/>
  <c r="E165" i="5" s="1"/>
  <c r="AD177" i="5"/>
  <c r="D177" i="5" s="1"/>
  <c r="E177" i="5" s="1"/>
  <c r="AD189" i="5"/>
  <c r="D189" i="5" s="1"/>
  <c r="E189" i="5" s="1"/>
  <c r="AD201" i="5"/>
  <c r="D201" i="5" s="1"/>
  <c r="E201" i="5" s="1"/>
  <c r="AD213" i="5"/>
  <c r="D213" i="5" s="1"/>
  <c r="E213" i="5" s="1"/>
  <c r="AD225" i="5"/>
  <c r="D225" i="5" s="1"/>
  <c r="E225" i="5" s="1"/>
  <c r="AD237" i="5"/>
  <c r="D237" i="5" s="1"/>
  <c r="E237" i="5" s="1"/>
  <c r="AD249" i="5"/>
  <c r="D249" i="5" s="1"/>
  <c r="E249" i="5" s="1"/>
  <c r="AD261" i="5"/>
  <c r="D261" i="5" s="1"/>
  <c r="E261" i="5" s="1"/>
  <c r="AD273" i="5"/>
  <c r="D273" i="5" s="1"/>
  <c r="E273" i="5" s="1"/>
  <c r="AD285" i="5"/>
  <c r="D285" i="5" s="1"/>
  <c r="E285" i="5" s="1"/>
  <c r="AD297" i="5"/>
  <c r="D297" i="5" s="1"/>
  <c r="E297" i="5" s="1"/>
  <c r="AD309" i="5"/>
  <c r="D309" i="5" s="1"/>
  <c r="E309" i="5" s="1"/>
  <c r="AD321" i="5"/>
  <c r="D321" i="5" s="1"/>
  <c r="E321" i="5" s="1"/>
  <c r="AD10" i="5"/>
  <c r="D10" i="5" s="1"/>
  <c r="E10" i="5" s="1"/>
  <c r="AD22" i="5"/>
  <c r="D22" i="5" s="1"/>
  <c r="E22" i="5" s="1"/>
  <c r="AD34" i="5"/>
  <c r="D34" i="5" s="1"/>
  <c r="E34" i="5" s="1"/>
  <c r="AD46" i="5"/>
  <c r="D46" i="5" s="1"/>
  <c r="E46" i="5" s="1"/>
  <c r="AD58" i="5"/>
  <c r="D58" i="5" s="1"/>
  <c r="E58" i="5" s="1"/>
  <c r="AD70" i="5"/>
  <c r="D70" i="5" s="1"/>
  <c r="E70" i="5" s="1"/>
  <c r="AD82" i="5"/>
  <c r="D82" i="5" s="1"/>
  <c r="E82" i="5" s="1"/>
  <c r="AD94" i="5"/>
  <c r="D94" i="5" s="1"/>
  <c r="E94" i="5" s="1"/>
  <c r="AD106" i="5"/>
  <c r="D106" i="5" s="1"/>
  <c r="E106" i="5" s="1"/>
  <c r="AD118" i="5"/>
  <c r="D118" i="5" s="1"/>
  <c r="E118" i="5" s="1"/>
  <c r="AD130" i="5"/>
  <c r="D130" i="5" s="1"/>
  <c r="E130" i="5" s="1"/>
  <c r="AD142" i="5"/>
  <c r="D142" i="5" s="1"/>
  <c r="E142" i="5" s="1"/>
  <c r="AD154" i="5"/>
  <c r="D154" i="5" s="1"/>
  <c r="E154" i="5" s="1"/>
  <c r="AD166" i="5"/>
  <c r="D166" i="5" s="1"/>
  <c r="E166" i="5" s="1"/>
  <c r="AD178" i="5"/>
  <c r="D178" i="5" s="1"/>
  <c r="E178" i="5" s="1"/>
  <c r="AD190" i="5"/>
  <c r="D190" i="5" s="1"/>
  <c r="E190" i="5" s="1"/>
  <c r="AD202" i="5"/>
  <c r="D202" i="5" s="1"/>
  <c r="E202" i="5" s="1"/>
  <c r="AD214" i="5"/>
  <c r="D214" i="5" s="1"/>
  <c r="E214" i="5" s="1"/>
  <c r="AD226" i="5"/>
  <c r="D226" i="5" s="1"/>
  <c r="E226" i="5" s="1"/>
  <c r="AD238" i="5"/>
  <c r="D238" i="5" s="1"/>
  <c r="E238" i="5" s="1"/>
  <c r="AD250" i="5"/>
  <c r="D250" i="5" s="1"/>
  <c r="E250" i="5" s="1"/>
  <c r="AD262" i="5"/>
  <c r="D262" i="5" s="1"/>
  <c r="E262" i="5" s="1"/>
  <c r="AD274" i="5"/>
  <c r="D274" i="5" s="1"/>
  <c r="E274" i="5" s="1"/>
  <c r="AD286" i="5"/>
  <c r="D286" i="5" s="1"/>
  <c r="E286" i="5" s="1"/>
  <c r="AD298" i="5"/>
  <c r="D298" i="5" s="1"/>
  <c r="E298" i="5" s="1"/>
  <c r="AD310" i="5"/>
  <c r="D310" i="5" s="1"/>
  <c r="E310" i="5" s="1"/>
  <c r="AD322" i="5"/>
  <c r="D322" i="5" s="1"/>
  <c r="E322" i="5" s="1"/>
  <c r="D6" i="5"/>
  <c r="K6" i="5"/>
  <c r="D218" i="5"/>
  <c r="E218" i="5" s="1"/>
  <c r="D59" i="5"/>
  <c r="E59" i="5" s="1"/>
  <c r="D192" i="5"/>
  <c r="E192" i="5" s="1"/>
  <c r="D36" i="5"/>
  <c r="E36" i="5" s="1"/>
  <c r="D254" i="5"/>
  <c r="E254" i="5" s="1"/>
  <c r="D47" i="5"/>
  <c r="E47" i="5" s="1"/>
  <c r="D265" i="5"/>
  <c r="E265" i="5" s="1"/>
  <c r="D173" i="5"/>
  <c r="E173" i="5" s="1"/>
  <c r="E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tc={6C05E51D-41E5-4AA2-9C50-62189FB9ACBF}</author>
  </authors>
  <commentList>
    <comment ref="AJ3" authorId="0" shapeId="0" xr:uid="{6C05E51D-41E5-4AA2-9C50-62189FB9ACBF}">
      <text>
        <t>[Threaded comment]
Your version of Excel allows you to read this threaded comment; however, any edits to it will get removed if the file is opened in a newer version of Excel. Learn more: https://go.microsoft.com/fwlink/?linkid=870924
Comment:
    Percentage calculated by certification team, headcount percentage based on total staff reported in certificated duty roots only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tc={331DD4B4-14BF-413C-BA05-A77CE6382600}</author>
  </authors>
  <commentList>
    <comment ref="AI3" authorId="0" shapeId="0" xr:uid="{331DD4B4-14BF-413C-BA05-A77CE6382600}">
      <text>
        <t>[Threaded comment]
Your version of Excel allows you to read this threaded comment; however, any edits to it will get removed if the file is opened in a newer version of Excel. Learn more: https://go.microsoft.com/fwlink/?linkid=870924
Comment:
    Percentage calculated by certification team, headcount percentage based on total staff reported in certificated duty roots only</t>
      </text>
    </comment>
  </commentList>
</comments>
</file>

<file path=xl/sharedStrings.xml><?xml version="1.0" encoding="utf-8"?>
<sst xmlns="http://schemas.openxmlformats.org/spreadsheetml/2006/main" count="3992" uniqueCount="802">
  <si>
    <t>1</t>
  </si>
  <si>
    <t>act 24</t>
  </si>
  <si>
    <t>act 25</t>
  </si>
  <si>
    <t>act 26</t>
  </si>
  <si>
    <t>CCDDD</t>
  </si>
  <si>
    <t>School Districts</t>
  </si>
  <si>
    <t>Charter / Tribal / District</t>
  </si>
  <si>
    <t>% of ESA Staff</t>
  </si>
  <si>
    <t>% Of Total Contractors</t>
  </si>
  <si>
    <t>Counselors</t>
  </si>
  <si>
    <t>Social Workers</t>
  </si>
  <si>
    <t>Psychologists</t>
  </si>
  <si>
    <t>Nurses</t>
  </si>
  <si>
    <t>Total CIS Allocation</t>
  </si>
  <si>
    <t>Student &amp; Staff Safety</t>
  </si>
  <si>
    <t>Parent Inv Coor</t>
  </si>
  <si>
    <t>Total CLS Allocation</t>
  </si>
  <si>
    <t>Orient &amp; Mob Sp</t>
  </si>
  <si>
    <t>Counselor</t>
  </si>
  <si>
    <t>Occup Therapist</t>
  </si>
  <si>
    <t>Social Worker</t>
  </si>
  <si>
    <t>Speech, Lang Path / Audio</t>
  </si>
  <si>
    <t>Psychologist</t>
  </si>
  <si>
    <t>Nurse</t>
  </si>
  <si>
    <t>Pysical Therapist</t>
  </si>
  <si>
    <t>Behavior Analyst</t>
  </si>
  <si>
    <t>Contractor ESA</t>
  </si>
  <si>
    <t>Total Cert Staff</t>
  </si>
  <si>
    <t>Family Engagement</t>
  </si>
  <si>
    <t>Pupil Safety</t>
  </si>
  <si>
    <t>Health Services</t>
  </si>
  <si>
    <t>Total 
Class Staff</t>
  </si>
  <si>
    <t># of Contractors</t>
  </si>
  <si>
    <t>% Cert headcount 
w/ ESA Certs</t>
  </si>
  <si>
    <t>00000</t>
  </si>
  <si>
    <t>State Summary</t>
  </si>
  <si>
    <t>State</t>
  </si>
  <si>
    <t>14005</t>
  </si>
  <si>
    <t>Aberdeen School District</t>
  </si>
  <si>
    <t>SD</t>
  </si>
  <si>
    <t>21226</t>
  </si>
  <si>
    <t>Adna School District</t>
  </si>
  <si>
    <t>22017</t>
  </si>
  <si>
    <t>Almira School District</t>
  </si>
  <si>
    <t>29103</t>
  </si>
  <si>
    <t>Anacortes School District</t>
  </si>
  <si>
    <t>31016</t>
  </si>
  <si>
    <t>Arlington School District</t>
  </si>
  <si>
    <t>02420</t>
  </si>
  <si>
    <t>Asotin-Anatone School District</t>
  </si>
  <si>
    <t>17408</t>
  </si>
  <si>
    <t>Auburn School District</t>
  </si>
  <si>
    <t>18303</t>
  </si>
  <si>
    <t>Bainbridge Island School District</t>
  </si>
  <si>
    <t>06119</t>
  </si>
  <si>
    <t>Battle Ground School District</t>
  </si>
  <si>
    <t>17405</t>
  </si>
  <si>
    <t>Bellevue School District</t>
  </si>
  <si>
    <t>37501</t>
  </si>
  <si>
    <t>Bellingham School District</t>
  </si>
  <si>
    <t>01122</t>
  </si>
  <si>
    <t>Benge School District</t>
  </si>
  <si>
    <t>27403</t>
  </si>
  <si>
    <t>Bethel School District</t>
  </si>
  <si>
    <t>20203</t>
  </si>
  <si>
    <t>Bickleton School District</t>
  </si>
  <si>
    <t>37503</t>
  </si>
  <si>
    <t>Blaine School District</t>
  </si>
  <si>
    <t>21234</t>
  </si>
  <si>
    <t>Boistfort School District</t>
  </si>
  <si>
    <t>18100</t>
  </si>
  <si>
    <t>Bremerton School District</t>
  </si>
  <si>
    <t>24111</t>
  </si>
  <si>
    <t>Brewster School District</t>
  </si>
  <si>
    <t>09075</t>
  </si>
  <si>
    <t>Bridgeport School District</t>
  </si>
  <si>
    <t>16046</t>
  </si>
  <si>
    <t>Brinnon School District</t>
  </si>
  <si>
    <t>29100</t>
  </si>
  <si>
    <t>Burlington-Edison School District</t>
  </si>
  <si>
    <t>06117</t>
  </si>
  <si>
    <t>Camas School District</t>
  </si>
  <si>
    <t>05401</t>
  </si>
  <si>
    <t>Cape Flattery School District</t>
  </si>
  <si>
    <t>27019</t>
  </si>
  <si>
    <t>Carbonado School District</t>
  </si>
  <si>
    <t>04228</t>
  </si>
  <si>
    <t>Cascade School District</t>
  </si>
  <si>
    <t>04222</t>
  </si>
  <si>
    <t>Cashmere School District</t>
  </si>
  <si>
    <t>08401</t>
  </si>
  <si>
    <t>Castle Rock School District</t>
  </si>
  <si>
    <t>18901</t>
  </si>
  <si>
    <t>Catalyst Public Schools</t>
  </si>
  <si>
    <t>Charter</t>
  </si>
  <si>
    <t>20215</t>
  </si>
  <si>
    <t>Centerville School District</t>
  </si>
  <si>
    <t>18401</t>
  </si>
  <si>
    <t>Central Kitsap School District</t>
  </si>
  <si>
    <t>32356</t>
  </si>
  <si>
    <t>Central Valley School District</t>
  </si>
  <si>
    <t>21401</t>
  </si>
  <si>
    <t>Centralia School District</t>
  </si>
  <si>
    <t>21302</t>
  </si>
  <si>
    <t>Chehalis School District</t>
  </si>
  <si>
    <t>32360</t>
  </si>
  <si>
    <t>Cheney School District</t>
  </si>
  <si>
    <t>33036</t>
  </si>
  <si>
    <t>Chewelah School District</t>
  </si>
  <si>
    <t>27901</t>
  </si>
  <si>
    <t>Chief Leschi</t>
  </si>
  <si>
    <t>Tribal</t>
  </si>
  <si>
    <t>16049</t>
  </si>
  <si>
    <t>Chimacum School District</t>
  </si>
  <si>
    <t>02250</t>
  </si>
  <si>
    <t>Clarkston School District</t>
  </si>
  <si>
    <t>19404</t>
  </si>
  <si>
    <t>Cle Elum-Roslyn School District</t>
  </si>
  <si>
    <t>27400</t>
  </si>
  <si>
    <t>Clover Park School District</t>
  </si>
  <si>
    <t>38300</t>
  </si>
  <si>
    <t>Colfax School District</t>
  </si>
  <si>
    <t>36250</t>
  </si>
  <si>
    <t>College Place School District</t>
  </si>
  <si>
    <t>38306</t>
  </si>
  <si>
    <t>Colton School District</t>
  </si>
  <si>
    <t>33206</t>
  </si>
  <si>
    <t>Columbia (Stevens) School District</t>
  </si>
  <si>
    <t>36400</t>
  </si>
  <si>
    <t>Columbia (Walla Walla) School District</t>
  </si>
  <si>
    <t>33115</t>
  </si>
  <si>
    <t>Colville School District</t>
  </si>
  <si>
    <t>29011</t>
  </si>
  <si>
    <t>Concrete School District</t>
  </si>
  <si>
    <t>29317</t>
  </si>
  <si>
    <t>Conway School District</t>
  </si>
  <si>
    <t>14099</t>
  </si>
  <si>
    <t>Cosmopolis School District</t>
  </si>
  <si>
    <t>13151</t>
  </si>
  <si>
    <t>Coulee-Hartline School District</t>
  </si>
  <si>
    <t>15204</t>
  </si>
  <si>
    <t>Coupeville School District</t>
  </si>
  <si>
    <t>05313</t>
  </si>
  <si>
    <t>Crescent School District</t>
  </si>
  <si>
    <t>22073</t>
  </si>
  <si>
    <t>Creston School District</t>
  </si>
  <si>
    <t>10050</t>
  </si>
  <si>
    <t>Curlew School District</t>
  </si>
  <si>
    <t>26059</t>
  </si>
  <si>
    <t>Cusick School District</t>
  </si>
  <si>
    <t>19007</t>
  </si>
  <si>
    <t>Damman School District</t>
  </si>
  <si>
    <t>31330</t>
  </si>
  <si>
    <t>Darrington School District</t>
  </si>
  <si>
    <t>22207</t>
  </si>
  <si>
    <t>Davenport School District</t>
  </si>
  <si>
    <t>07002</t>
  </si>
  <si>
    <t>Dayton School District</t>
  </si>
  <si>
    <t>32414</t>
  </si>
  <si>
    <t>Deer Park School District</t>
  </si>
  <si>
    <t>27343</t>
  </si>
  <si>
    <t>Dieringer School District</t>
  </si>
  <si>
    <t>36101</t>
  </si>
  <si>
    <t>Dixie School District</t>
  </si>
  <si>
    <t>32361</t>
  </si>
  <si>
    <t>East Valley School District (Spokane)</t>
  </si>
  <si>
    <t>39090</t>
  </si>
  <si>
    <t>East Valley School District (Yakima)</t>
  </si>
  <si>
    <t>09206</t>
  </si>
  <si>
    <t>Eastmont School District</t>
  </si>
  <si>
    <t>19028</t>
  </si>
  <si>
    <t>Easton School District</t>
  </si>
  <si>
    <t>27404</t>
  </si>
  <si>
    <t>Eatonville School District</t>
  </si>
  <si>
    <t>31015</t>
  </si>
  <si>
    <t>Edmonds School District</t>
  </si>
  <si>
    <t>19401</t>
  </si>
  <si>
    <t>Ellensburg School District</t>
  </si>
  <si>
    <t>14068</t>
  </si>
  <si>
    <t>Elma School District</t>
  </si>
  <si>
    <t>38308</t>
  </si>
  <si>
    <t>Endicott School District</t>
  </si>
  <si>
    <t>04127</t>
  </si>
  <si>
    <t>Entiat School District</t>
  </si>
  <si>
    <t>17216</t>
  </si>
  <si>
    <t>Enumclaw School District</t>
  </si>
  <si>
    <t>13165</t>
  </si>
  <si>
    <t>Ephrata School District</t>
  </si>
  <si>
    <t>21036</t>
  </si>
  <si>
    <t>Evaline School District</t>
  </si>
  <si>
    <t>31002</t>
  </si>
  <si>
    <t>Everett School District</t>
  </si>
  <si>
    <t>06114</t>
  </si>
  <si>
    <t>Evergreen School District (Clark)</t>
  </si>
  <si>
    <t>33205</t>
  </si>
  <si>
    <t>Evergreen School District (Stevens)</t>
  </si>
  <si>
    <t>17210</t>
  </si>
  <si>
    <t>Federal Way School District</t>
  </si>
  <si>
    <t>37502</t>
  </si>
  <si>
    <t>Ferndale School District</t>
  </si>
  <si>
    <t>27417</t>
  </si>
  <si>
    <t>Fife School District</t>
  </si>
  <si>
    <t>03053</t>
  </si>
  <si>
    <t>Finley School District</t>
  </si>
  <si>
    <t>27402</t>
  </si>
  <si>
    <t>Franklin Pierce School District</t>
  </si>
  <si>
    <t>32358</t>
  </si>
  <si>
    <t>Freeman School District</t>
  </si>
  <si>
    <t>38302</t>
  </si>
  <si>
    <t>Garfield School District</t>
  </si>
  <si>
    <t>20401</t>
  </si>
  <si>
    <t>Glenwood School District</t>
  </si>
  <si>
    <t>20404</t>
  </si>
  <si>
    <t>Goldendale School District</t>
  </si>
  <si>
    <t>13301</t>
  </si>
  <si>
    <t>Grand Coulee Dam School District</t>
  </si>
  <si>
    <t>39200</t>
  </si>
  <si>
    <t>Grandview School District</t>
  </si>
  <si>
    <t>39204</t>
  </si>
  <si>
    <t>Granger School District</t>
  </si>
  <si>
    <t>31332</t>
  </si>
  <si>
    <t>Granite Falls School District</t>
  </si>
  <si>
    <t>23054</t>
  </si>
  <si>
    <t>Grapeview School District</t>
  </si>
  <si>
    <t>32312</t>
  </si>
  <si>
    <t>Great Northern School District</t>
  </si>
  <si>
    <t>06103</t>
  </si>
  <si>
    <t>Green Mountain School District</t>
  </si>
  <si>
    <t>34324</t>
  </si>
  <si>
    <t>Griffin School District</t>
  </si>
  <si>
    <t>22204</t>
  </si>
  <si>
    <t>Harrington School District</t>
  </si>
  <si>
    <t>39203</t>
  </si>
  <si>
    <t>Highland School District</t>
  </si>
  <si>
    <t>17401</t>
  </si>
  <si>
    <t>Highline School District</t>
  </si>
  <si>
    <t>06098</t>
  </si>
  <si>
    <t>Hockinson School District</t>
  </si>
  <si>
    <t>23404</t>
  </si>
  <si>
    <t>Hood Canal School District</t>
  </si>
  <si>
    <t>14028</t>
  </si>
  <si>
    <t>Hoquiam School District</t>
  </si>
  <si>
    <t>17911</t>
  </si>
  <si>
    <t>Impact Puget Sound</t>
  </si>
  <si>
    <t>17916</t>
  </si>
  <si>
    <t>Impact Salish Sea</t>
  </si>
  <si>
    <t>27902</t>
  </si>
  <si>
    <t>Impact Tacoma (Commencement Bay)</t>
  </si>
  <si>
    <t>10070</t>
  </si>
  <si>
    <t>Inchelium School District</t>
  </si>
  <si>
    <t>31063</t>
  </si>
  <si>
    <t>Index School District</t>
  </si>
  <si>
    <t>17411</t>
  </si>
  <si>
    <t>Issaquah School District</t>
  </si>
  <si>
    <t>11056</t>
  </si>
  <si>
    <t>Kahlotus School District</t>
  </si>
  <si>
    <t>08402</t>
  </si>
  <si>
    <t>Kalama School District</t>
  </si>
  <si>
    <t>10003</t>
  </si>
  <si>
    <t>Keller School District</t>
  </si>
  <si>
    <t>08458</t>
  </si>
  <si>
    <t>Kelso School District</t>
  </si>
  <si>
    <t>03017</t>
  </si>
  <si>
    <t>Kennewick School District</t>
  </si>
  <si>
    <t>17415</t>
  </si>
  <si>
    <t>Kent School District</t>
  </si>
  <si>
    <t>33212</t>
  </si>
  <si>
    <t>Kettle Falls School District</t>
  </si>
  <si>
    <t>03052</t>
  </si>
  <si>
    <t>Kiona-Benton City School District</t>
  </si>
  <si>
    <t>19403</t>
  </si>
  <si>
    <t>Kittitas School District</t>
  </si>
  <si>
    <t>20402</t>
  </si>
  <si>
    <t>Klickitat School District</t>
  </si>
  <si>
    <t>06101</t>
  </si>
  <si>
    <t>La Center School District</t>
  </si>
  <si>
    <t>29311</t>
  </si>
  <si>
    <t>La Conner School District</t>
  </si>
  <si>
    <t>38126</t>
  </si>
  <si>
    <t>LaCrosse School District</t>
  </si>
  <si>
    <t>04129</t>
  </si>
  <si>
    <t>Lake Chelan School District</t>
  </si>
  <si>
    <t>14097</t>
  </si>
  <si>
    <t>Lake Quinault School District</t>
  </si>
  <si>
    <t>31004</t>
  </si>
  <si>
    <t>Lake Stevens School District</t>
  </si>
  <si>
    <t>17414</t>
  </si>
  <si>
    <t>Lake Washington School District</t>
  </si>
  <si>
    <t>31306</t>
  </si>
  <si>
    <t>Lakewood School District</t>
  </si>
  <si>
    <t>38264</t>
  </si>
  <si>
    <t>Lamont School District</t>
  </si>
  <si>
    <t>32362</t>
  </si>
  <si>
    <t>Liberty School District</t>
  </si>
  <si>
    <t>01158</t>
  </si>
  <si>
    <t>Lind School District</t>
  </si>
  <si>
    <t>08122</t>
  </si>
  <si>
    <t>Longview School District</t>
  </si>
  <si>
    <t>33183</t>
  </si>
  <si>
    <t>Loon Lake School District</t>
  </si>
  <si>
    <t>28144</t>
  </si>
  <si>
    <t>Lopez School District</t>
  </si>
  <si>
    <t>32903</t>
  </si>
  <si>
    <t>Lumen High School</t>
  </si>
  <si>
    <t>37903</t>
  </si>
  <si>
    <t>Lummi Tribal Agency</t>
  </si>
  <si>
    <t>20406</t>
  </si>
  <si>
    <t>Lyle School District</t>
  </si>
  <si>
    <t>37504</t>
  </si>
  <si>
    <t>Lynden School District</t>
  </si>
  <si>
    <t>39120</t>
  </si>
  <si>
    <t>Mabton School District</t>
  </si>
  <si>
    <t>09207</t>
  </si>
  <si>
    <t>Mansfield School District</t>
  </si>
  <si>
    <t>04019</t>
  </si>
  <si>
    <t>Manson School District</t>
  </si>
  <si>
    <t>23311</t>
  </si>
  <si>
    <t>Mary M Knight School District</t>
  </si>
  <si>
    <t>33207</t>
  </si>
  <si>
    <t>Mary Walker School District</t>
  </si>
  <si>
    <t>31025</t>
  </si>
  <si>
    <t>Marysville School District</t>
  </si>
  <si>
    <t>14065</t>
  </si>
  <si>
    <t>McCleary School District</t>
  </si>
  <si>
    <t>32354</t>
  </si>
  <si>
    <t>Mead School District</t>
  </si>
  <si>
    <t>32326</t>
  </si>
  <si>
    <t>Medical Lake School District</t>
  </si>
  <si>
    <t>17400</t>
  </si>
  <si>
    <t>Mercer Island School District</t>
  </si>
  <si>
    <t>37505</t>
  </si>
  <si>
    <t>Meridian School District</t>
  </si>
  <si>
    <t>24350</t>
  </si>
  <si>
    <t>Methow Valley School District</t>
  </si>
  <si>
    <t>30031</t>
  </si>
  <si>
    <t>Mill A School District</t>
  </si>
  <si>
    <t>31103</t>
  </si>
  <si>
    <t>Monroe School District</t>
  </si>
  <si>
    <t>14066</t>
  </si>
  <si>
    <t>Montesano School District</t>
  </si>
  <si>
    <t>21214</t>
  </si>
  <si>
    <t>Morton School District</t>
  </si>
  <si>
    <t>13161</t>
  </si>
  <si>
    <t>Moses Lake School District</t>
  </si>
  <si>
    <t>21206</t>
  </si>
  <si>
    <t>Mossyrock School District</t>
  </si>
  <si>
    <t>39209</t>
  </si>
  <si>
    <t>Mount Adams School District</t>
  </si>
  <si>
    <t>37507</t>
  </si>
  <si>
    <t>Mount Baker School District</t>
  </si>
  <si>
    <t>30029</t>
  </si>
  <si>
    <t>Mount Pleasant School District</t>
  </si>
  <si>
    <t>29320</t>
  </si>
  <si>
    <t>Mount Vernon School District</t>
  </si>
  <si>
    <t>17903</t>
  </si>
  <si>
    <t>Muckleshoot Indian Tribe</t>
  </si>
  <si>
    <t>31006</t>
  </si>
  <si>
    <t>Mukilteo School District</t>
  </si>
  <si>
    <t>39003</t>
  </si>
  <si>
    <t>Naches Valley School District</t>
  </si>
  <si>
    <t>21014</t>
  </si>
  <si>
    <t>Napavine School District</t>
  </si>
  <si>
    <t>25155</t>
  </si>
  <si>
    <t>Naselle-Grays River Valley School District</t>
  </si>
  <si>
    <t>24014</t>
  </si>
  <si>
    <t>Nespelem School District</t>
  </si>
  <si>
    <t>26056</t>
  </si>
  <si>
    <t>Newport School District</t>
  </si>
  <si>
    <t>32325</t>
  </si>
  <si>
    <t>Nine Mile Falls School District</t>
  </si>
  <si>
    <t>37506</t>
  </si>
  <si>
    <t>Nooksack Valley School District</t>
  </si>
  <si>
    <t>14064</t>
  </si>
  <si>
    <t>North Beach School District</t>
  </si>
  <si>
    <t>11051</t>
  </si>
  <si>
    <t>North Franklin School District</t>
  </si>
  <si>
    <t>18400</t>
  </si>
  <si>
    <t>North Kitsap School District</t>
  </si>
  <si>
    <t>23403</t>
  </si>
  <si>
    <t>North Mason School District</t>
  </si>
  <si>
    <t>25200</t>
  </si>
  <si>
    <t>North River School District</t>
  </si>
  <si>
    <t>34003</t>
  </si>
  <si>
    <t>North Thurston Public Schools</t>
  </si>
  <si>
    <t>33211</t>
  </si>
  <si>
    <t>Northport School District</t>
  </si>
  <si>
    <t>17417</t>
  </si>
  <si>
    <t>Northshore School District</t>
  </si>
  <si>
    <t>15201</t>
  </si>
  <si>
    <t>Oak Harbor School District</t>
  </si>
  <si>
    <t>38324</t>
  </si>
  <si>
    <t>Oakesdale School District</t>
  </si>
  <si>
    <t>14400</t>
  </si>
  <si>
    <t>Oakville School District</t>
  </si>
  <si>
    <t>25101</t>
  </si>
  <si>
    <t>Ocean Beach School District</t>
  </si>
  <si>
    <t>14172</t>
  </si>
  <si>
    <t>Ocosta School District</t>
  </si>
  <si>
    <t>22105</t>
  </si>
  <si>
    <t>Odessa School District</t>
  </si>
  <si>
    <t>24105</t>
  </si>
  <si>
    <t>Okanogan School District</t>
  </si>
  <si>
    <t>34111</t>
  </si>
  <si>
    <t>Olympia School District</t>
  </si>
  <si>
    <t>24019</t>
  </si>
  <si>
    <t>Omak School District</t>
  </si>
  <si>
    <t>21300</t>
  </si>
  <si>
    <t>Onalaska School District</t>
  </si>
  <si>
    <t>33030</t>
  </si>
  <si>
    <t>Onion Creek School District</t>
  </si>
  <si>
    <t>28137</t>
  </si>
  <si>
    <t>Orcas Island School District</t>
  </si>
  <si>
    <t>32123</t>
  </si>
  <si>
    <t>Orchard Prairie School District</t>
  </si>
  <si>
    <t>10065</t>
  </si>
  <si>
    <t>Orient School District</t>
  </si>
  <si>
    <t>09013</t>
  </si>
  <si>
    <t>Orondo School District</t>
  </si>
  <si>
    <t>24410</t>
  </si>
  <si>
    <t>Oroville School District</t>
  </si>
  <si>
    <t>27344</t>
  </si>
  <si>
    <t>Orting School District</t>
  </si>
  <si>
    <t>01147</t>
  </si>
  <si>
    <t>Othello School District</t>
  </si>
  <si>
    <t>09102</t>
  </si>
  <si>
    <t>Palisades School District</t>
  </si>
  <si>
    <t>38301</t>
  </si>
  <si>
    <t>Palouse School District</t>
  </si>
  <si>
    <t>11001</t>
  </si>
  <si>
    <t>Pasco School District</t>
  </si>
  <si>
    <t>24122</t>
  </si>
  <si>
    <t>Pateros School District</t>
  </si>
  <si>
    <t>03050</t>
  </si>
  <si>
    <t>Paterson School District</t>
  </si>
  <si>
    <t>21301</t>
  </si>
  <si>
    <t>Pe Ell School District</t>
  </si>
  <si>
    <t>27401</t>
  </si>
  <si>
    <t>Peninsula School District</t>
  </si>
  <si>
    <t>04901</t>
  </si>
  <si>
    <t>Pinnacles Prep Wenatchee</t>
  </si>
  <si>
    <t>23402</t>
  </si>
  <si>
    <t>Pioneer School District</t>
  </si>
  <si>
    <t>12110</t>
  </si>
  <si>
    <t>Pomeroy School District</t>
  </si>
  <si>
    <t>05121</t>
  </si>
  <si>
    <t>Port Angeles School District</t>
  </si>
  <si>
    <t>16050</t>
  </si>
  <si>
    <t>Port Townsend School District</t>
  </si>
  <si>
    <t>36402</t>
  </si>
  <si>
    <t>Prescott School District</t>
  </si>
  <si>
    <t>32907</t>
  </si>
  <si>
    <t>Pride Prep Charter</t>
  </si>
  <si>
    <t>03116</t>
  </si>
  <si>
    <t>Prosser School District</t>
  </si>
  <si>
    <t>38267</t>
  </si>
  <si>
    <t>Pullman School District</t>
  </si>
  <si>
    <t>38901</t>
  </si>
  <si>
    <t>Pullman Community Montessori</t>
  </si>
  <si>
    <t>27003</t>
  </si>
  <si>
    <t>Puyallup School District</t>
  </si>
  <si>
    <t>16020</t>
  </si>
  <si>
    <t>Queets-Clearwater School District</t>
  </si>
  <si>
    <t>16048</t>
  </si>
  <si>
    <t>Quilcene School District</t>
  </si>
  <si>
    <t>05903</t>
  </si>
  <si>
    <t>Quileute Tribal</t>
  </si>
  <si>
    <t>05402</t>
  </si>
  <si>
    <t>Quillayute Valley School District</t>
  </si>
  <si>
    <t>13144</t>
  </si>
  <si>
    <t>Quincy School District</t>
  </si>
  <si>
    <t>17908</t>
  </si>
  <si>
    <t>Rainier Prep Charter</t>
  </si>
  <si>
    <t>34307</t>
  </si>
  <si>
    <t>Rainier School District</t>
  </si>
  <si>
    <t>17910</t>
  </si>
  <si>
    <t>Rainier Valley Leadership Academy (Green Dot: RV)</t>
  </si>
  <si>
    <t>25116</t>
  </si>
  <si>
    <t>Raymond School District</t>
  </si>
  <si>
    <t>22009</t>
  </si>
  <si>
    <t>Reardan-Edwall School District</t>
  </si>
  <si>
    <t>17403</t>
  </si>
  <si>
    <t>Renton School District</t>
  </si>
  <si>
    <t>10309</t>
  </si>
  <si>
    <t>Republic School District</t>
  </si>
  <si>
    <t>03400</t>
  </si>
  <si>
    <t>Richland School District</t>
  </si>
  <si>
    <t>06122</t>
  </si>
  <si>
    <t>Ridgefield School District</t>
  </si>
  <si>
    <t>01160</t>
  </si>
  <si>
    <t>Ritzville School District</t>
  </si>
  <si>
    <t>32416</t>
  </si>
  <si>
    <t>Riverside School District</t>
  </si>
  <si>
    <t>17407</t>
  </si>
  <si>
    <t>Riverview School District</t>
  </si>
  <si>
    <t>34401</t>
  </si>
  <si>
    <t>Rochester School District</t>
  </si>
  <si>
    <t>20403</t>
  </si>
  <si>
    <t>Roosevelt School District</t>
  </si>
  <si>
    <t>38320</t>
  </si>
  <si>
    <t>Rosalia School District</t>
  </si>
  <si>
    <t>13160</t>
  </si>
  <si>
    <t>Royal School District</t>
  </si>
  <si>
    <t>28149</t>
  </si>
  <si>
    <t>San Juan Island School District</t>
  </si>
  <si>
    <t>14104</t>
  </si>
  <si>
    <t>Satsop School District</t>
  </si>
  <si>
    <t>17001</t>
  </si>
  <si>
    <t>Seattle Public Schools</t>
  </si>
  <si>
    <t>29101</t>
  </si>
  <si>
    <t>Sedro-Woolley School District</t>
  </si>
  <si>
    <t>39119</t>
  </si>
  <si>
    <t>Selah School District</t>
  </si>
  <si>
    <t>26070</t>
  </si>
  <si>
    <t>Selkirk School District</t>
  </si>
  <si>
    <t>05323</t>
  </si>
  <si>
    <t>Sequim School District</t>
  </si>
  <si>
    <t>28010</t>
  </si>
  <si>
    <t>Shaw Island School District</t>
  </si>
  <si>
    <t>23309</t>
  </si>
  <si>
    <t>Shelton School District</t>
  </si>
  <si>
    <t>17412</t>
  </si>
  <si>
    <t>Shoreline School District</t>
  </si>
  <si>
    <t>30002</t>
  </si>
  <si>
    <t>Skamania School District</t>
  </si>
  <si>
    <t>17404</t>
  </si>
  <si>
    <t>Skykomish School District</t>
  </si>
  <si>
    <t>31201</t>
  </si>
  <si>
    <t>Snohomish School District</t>
  </si>
  <si>
    <t>17410</t>
  </si>
  <si>
    <t>Snoqualmie Valley School District</t>
  </si>
  <si>
    <t>13156</t>
  </si>
  <si>
    <t>Soap Lake School District</t>
  </si>
  <si>
    <t>25118</t>
  </si>
  <si>
    <t>South Bend School District</t>
  </si>
  <si>
    <t>18402</t>
  </si>
  <si>
    <t>South Kitsap School District</t>
  </si>
  <si>
    <t>15206</t>
  </si>
  <si>
    <t>South Whidbey School District</t>
  </si>
  <si>
    <t>23042</t>
  </si>
  <si>
    <t>Southside School District</t>
  </si>
  <si>
    <t>32901</t>
  </si>
  <si>
    <t>Spokane Int'l Charter</t>
  </si>
  <si>
    <t>32081</t>
  </si>
  <si>
    <t>Spokane School District</t>
  </si>
  <si>
    <t>22008</t>
  </si>
  <si>
    <t>Sprague School District</t>
  </si>
  <si>
    <t>38322</t>
  </si>
  <si>
    <t>St. John School District</t>
  </si>
  <si>
    <t>31401</t>
  </si>
  <si>
    <t>Stanwood-Camano School District</t>
  </si>
  <si>
    <t>11054</t>
  </si>
  <si>
    <t>Star School District No. 054</t>
  </si>
  <si>
    <t>07035</t>
  </si>
  <si>
    <t>Starbuck School District</t>
  </si>
  <si>
    <t>04069</t>
  </si>
  <si>
    <t>Stehekin School District</t>
  </si>
  <si>
    <t>27001</t>
  </si>
  <si>
    <t>Steilacoom Hist. School District</t>
  </si>
  <si>
    <t>38304</t>
  </si>
  <si>
    <t>Steptoe School District</t>
  </si>
  <si>
    <t>30303</t>
  </si>
  <si>
    <t>Stevenson-Carson School District</t>
  </si>
  <si>
    <t>31311</t>
  </si>
  <si>
    <t>Sultan School District</t>
  </si>
  <si>
    <t>17905</t>
  </si>
  <si>
    <t>Summit Atlas Charter</t>
  </si>
  <si>
    <t>27905</t>
  </si>
  <si>
    <t>Summit Olympus Charter</t>
  </si>
  <si>
    <t>17902</t>
  </si>
  <si>
    <t>Summit Sierra Charter</t>
  </si>
  <si>
    <t>33202</t>
  </si>
  <si>
    <t>Summit Valley School District</t>
  </si>
  <si>
    <t>27320</t>
  </si>
  <si>
    <t>Sumner School District</t>
  </si>
  <si>
    <t>39201</t>
  </si>
  <si>
    <t>Sunnyside School District</t>
  </si>
  <si>
    <t>18902</t>
  </si>
  <si>
    <t>Suquamish Tribal Education Department</t>
  </si>
  <si>
    <t>27010</t>
  </si>
  <si>
    <t>Tacoma School District</t>
  </si>
  <si>
    <t>14077</t>
  </si>
  <si>
    <t>Taholah School District</t>
  </si>
  <si>
    <t>17409</t>
  </si>
  <si>
    <t>Tahoma School District</t>
  </si>
  <si>
    <t>38265</t>
  </si>
  <si>
    <t>Tekoa School District</t>
  </si>
  <si>
    <t>34402</t>
  </si>
  <si>
    <t>Tenino School District</t>
  </si>
  <si>
    <t>19400</t>
  </si>
  <si>
    <t>Thorp School District</t>
  </si>
  <si>
    <t>21237</t>
  </si>
  <si>
    <t>Toledo School District</t>
  </si>
  <si>
    <t>24404</t>
  </si>
  <si>
    <t>Tonasket School District</t>
  </si>
  <si>
    <t>39202</t>
  </si>
  <si>
    <t>Toppenish School District</t>
  </si>
  <si>
    <t>36300</t>
  </si>
  <si>
    <t>Touchet School District</t>
  </si>
  <si>
    <t>08130</t>
  </si>
  <si>
    <t>Toutle Lake School District</t>
  </si>
  <si>
    <t>20400</t>
  </si>
  <si>
    <t>Trout Lake School District</t>
  </si>
  <si>
    <t>17406</t>
  </si>
  <si>
    <t>Tukwila School District</t>
  </si>
  <si>
    <t>34033</t>
  </si>
  <si>
    <t>Tumwater School District</t>
  </si>
  <si>
    <t>39002</t>
  </si>
  <si>
    <t>Union Gap School District</t>
  </si>
  <si>
    <t>27083</t>
  </si>
  <si>
    <t>University Place School District</t>
  </si>
  <si>
    <t>33070</t>
  </si>
  <si>
    <t>Valley School District</t>
  </si>
  <si>
    <t>06037</t>
  </si>
  <si>
    <t>Vancouver School District</t>
  </si>
  <si>
    <t>17402</t>
  </si>
  <si>
    <t>Vashon Island School District</t>
  </si>
  <si>
    <t>34901</t>
  </si>
  <si>
    <t>Wa He Lut Tribal</t>
  </si>
  <si>
    <t>35200</t>
  </si>
  <si>
    <t>Wahkiakum School District</t>
  </si>
  <si>
    <t>13073</t>
  </si>
  <si>
    <t>Wahluke School District</t>
  </si>
  <si>
    <t>36401</t>
  </si>
  <si>
    <t>Waitsburg School District</t>
  </si>
  <si>
    <t>36140</t>
  </si>
  <si>
    <t>Walla Walla Public Schools</t>
  </si>
  <si>
    <t>39207</t>
  </si>
  <si>
    <t>Wapato School District</t>
  </si>
  <si>
    <t>13146</t>
  </si>
  <si>
    <t>Warden School District</t>
  </si>
  <si>
    <t>06112</t>
  </si>
  <si>
    <t>Washougal School District</t>
  </si>
  <si>
    <t>01109</t>
  </si>
  <si>
    <t>Washtucna School District</t>
  </si>
  <si>
    <t>09209</t>
  </si>
  <si>
    <t>Waterville School District</t>
  </si>
  <si>
    <t>33049</t>
  </si>
  <si>
    <t>Wellpinit School District</t>
  </si>
  <si>
    <t>04246</t>
  </si>
  <si>
    <t>Wenatchee School District</t>
  </si>
  <si>
    <t>32363</t>
  </si>
  <si>
    <t>West Valley School District (Spokane)</t>
  </si>
  <si>
    <t>39208</t>
  </si>
  <si>
    <t>West Valley School District (Yakima)</t>
  </si>
  <si>
    <t>37902</t>
  </si>
  <si>
    <t>Whatcom Intergenerational</t>
  </si>
  <si>
    <t>21303</t>
  </si>
  <si>
    <t>White Pass School District</t>
  </si>
  <si>
    <t>27416</t>
  </si>
  <si>
    <t>White River School District</t>
  </si>
  <si>
    <t>20405</t>
  </si>
  <si>
    <t>White Salmon Valley School District</t>
  </si>
  <si>
    <t>17917</t>
  </si>
  <si>
    <t>Why Not You (Cascade Midway)</t>
  </si>
  <si>
    <t>22200</t>
  </si>
  <si>
    <t>Wilbur School District</t>
  </si>
  <si>
    <t>25160</t>
  </si>
  <si>
    <t>Willapa Valley School District</t>
  </si>
  <si>
    <t>13167</t>
  </si>
  <si>
    <t>Wilson Creek School District</t>
  </si>
  <si>
    <t>21232</t>
  </si>
  <si>
    <t>Winlock School District</t>
  </si>
  <si>
    <t>14117</t>
  </si>
  <si>
    <t>Wishkah Valley School District</t>
  </si>
  <si>
    <t>20094</t>
  </si>
  <si>
    <t>Wishram School District</t>
  </si>
  <si>
    <t>08404</t>
  </si>
  <si>
    <t>Woodland School District</t>
  </si>
  <si>
    <t>39901</t>
  </si>
  <si>
    <t>Yakama Nation</t>
  </si>
  <si>
    <t>39007</t>
  </si>
  <si>
    <t>Yakima School District</t>
  </si>
  <si>
    <t>34002</t>
  </si>
  <si>
    <t>Yelm School District</t>
  </si>
  <si>
    <t>39205</t>
  </si>
  <si>
    <t>Zillah School District</t>
  </si>
  <si>
    <t>District</t>
  </si>
  <si>
    <t>Enrollment 7-8
Total</t>
  </si>
  <si>
    <t>Enrollment 9-12
Total</t>
  </si>
  <si>
    <t>Total Enroll</t>
  </si>
  <si>
    <t>&lt;---- Select District</t>
  </si>
  <si>
    <t>Job Title / Position</t>
  </si>
  <si>
    <t>Orientation &amp; Mobility Specialist</t>
  </si>
  <si>
    <t>Occupational Therapist</t>
  </si>
  <si>
    <t>Speech, Language Pathway/Audio</t>
  </si>
  <si>
    <t>Physical Therapist</t>
  </si>
  <si>
    <t>Family Engagement Coordinator</t>
  </si>
  <si>
    <t>Pupil Management &amp; Safety</t>
  </si>
  <si>
    <t>Health/Related Services</t>
  </si>
  <si>
    <t>Percent of Total PSES staff FTE with a ESA certificate:</t>
  </si>
  <si>
    <t>Percent of District PSES Staff reported as contractors:</t>
  </si>
  <si>
    <t>Actual Staffing</t>
  </si>
  <si>
    <t>Total Certificated Staff</t>
  </si>
  <si>
    <t>Total Classified Staff</t>
  </si>
  <si>
    <t>ALL PSES Staff</t>
  </si>
  <si>
    <t>Unit Deduction</t>
  </si>
  <si>
    <t>CIS Staff</t>
  </si>
  <si>
    <t>CLS Staff</t>
  </si>
  <si>
    <t>SY 2022-23</t>
  </si>
  <si>
    <t>* All Staffing Numbers in FTE = Full Time Equivalent</t>
  </si>
  <si>
    <t>Variance</t>
  </si>
  <si>
    <t>% Change</t>
  </si>
  <si>
    <t>Year over Year Comparison - Actual Staff FTE as reported in personnel staffing</t>
  </si>
  <si>
    <t>Total Health Services</t>
  </si>
  <si>
    <t>Student and Staff Safety</t>
  </si>
  <si>
    <t>Guidance Counselors</t>
  </si>
  <si>
    <t>Actual</t>
  </si>
  <si>
    <t>Diff</t>
  </si>
  <si>
    <t>CASHMERE SCHOOL DISTRICT</t>
  </si>
  <si>
    <t>Chief Leschi Tribal Compact</t>
  </si>
  <si>
    <t>Impact | Puget Sound Elementary</t>
  </si>
  <si>
    <t>Impact | Salish Sea Elementary</t>
  </si>
  <si>
    <t>Lumen Public School</t>
  </si>
  <si>
    <t>Nespelem School District #14</t>
  </si>
  <si>
    <t>PRIDE Prep Charter School District</t>
  </si>
  <si>
    <t>Quileute Tribal School District</t>
  </si>
  <si>
    <t>Rainier Prep Charter School District</t>
  </si>
  <si>
    <t xml:space="preserve">Rainier Valley Leadership Academy </t>
  </si>
  <si>
    <t>Spokane International Academy</t>
  </si>
  <si>
    <t>Summit Public School: Atlas</t>
  </si>
  <si>
    <t>Summit Public School: Olympus</t>
  </si>
  <si>
    <t>Summit Public School: Sierra</t>
  </si>
  <si>
    <t>WA HE LUT Indian School Agency</t>
  </si>
  <si>
    <t>Yakama Nation Tribal Compact</t>
  </si>
  <si>
    <t>Other Staff Reported by Districts for Compliance; not part of Prototypical Allocation</t>
  </si>
  <si>
    <t>Classified Staff Health/Related Services</t>
  </si>
  <si>
    <t>Total State Allocated Final 
SY 2022-23</t>
  </si>
  <si>
    <t>Total PSES Reported Staff Final 
SY 2022-23</t>
  </si>
  <si>
    <t>Total Net Compliance
Final</t>
  </si>
  <si>
    <t>CIS Staff deduction
Final</t>
  </si>
  <si>
    <t>CLS Staff deduction
Final</t>
  </si>
  <si>
    <t>Final Compliance Results</t>
  </si>
  <si>
    <t>Enrollment TK-6
Total</t>
  </si>
  <si>
    <t>Pinnacles Prep</t>
  </si>
  <si>
    <t>06901</t>
  </si>
  <si>
    <t>Rooted School Vancouver</t>
  </si>
  <si>
    <t>Why Not You Academy (formerly Cascade: Midway charter)</t>
  </si>
  <si>
    <t>17919</t>
  </si>
  <si>
    <t>Impact | Black River Elementary</t>
  </si>
  <si>
    <t>24915</t>
  </si>
  <si>
    <t>Paschal Sherman Indian School</t>
  </si>
  <si>
    <t>Impact | Commencement Bay Elementary</t>
  </si>
  <si>
    <t>Whatcom Intergenerational High School</t>
  </si>
  <si>
    <t>Final SY 2023-24
Physical, Social and Emotional Support Staff FTE*</t>
  </si>
  <si>
    <t>June SY 2023-24 Annual Average FTE Enrollment (AAFTE):</t>
  </si>
  <si>
    <t>June 2023-24 Apportionment</t>
  </si>
  <si>
    <t>School Year 2023-24 Compliance</t>
  </si>
  <si>
    <t>Uses Preliminary SY 2023-24 S275 as of June 2024, June AAFTE Enrollment, June 2024 Apportionment, programs 01 (Basic Ed), 97 (District Office), and the percentage of special ed that is allocated to basic eduation staff (3121% applied to program 21)</t>
  </si>
  <si>
    <t>act 35</t>
  </si>
  <si>
    <t>Pupil Mgt</t>
  </si>
  <si>
    <t>86.96%</t>
  </si>
  <si>
    <t>100.00%</t>
  </si>
  <si>
    <t>99.29%</t>
  </si>
  <si>
    <t>98.67%</t>
  </si>
  <si>
    <t>99.00%</t>
  </si>
  <si>
    <t>99.13%</t>
  </si>
  <si>
    <t>85.71%</t>
  </si>
  <si>
    <t>50.00%</t>
  </si>
  <si>
    <t>90.00%</t>
  </si>
  <si>
    <t>88.00%</t>
  </si>
  <si>
    <t>98.20%</t>
  </si>
  <si>
    <t>98.72%</t>
  </si>
  <si>
    <t>0.00%</t>
  </si>
  <si>
    <t>92.86%</t>
  </si>
  <si>
    <t>89.19%</t>
  </si>
  <si>
    <t>88.24%</t>
  </si>
  <si>
    <t>83.33%</t>
  </si>
  <si>
    <t>98.69%</t>
  </si>
  <si>
    <t>94.19%</t>
  </si>
  <si>
    <t>98.15%</t>
  </si>
  <si>
    <t>70.00%</t>
  </si>
  <si>
    <t>75.00%</t>
  </si>
  <si>
    <t>96.84%</t>
  </si>
  <si>
    <t>92.50%</t>
  </si>
  <si>
    <t>80.00%</t>
  </si>
  <si>
    <t>98.96%</t>
  </si>
  <si>
    <t>66.67%</t>
  </si>
  <si>
    <t>98.25%</t>
  </si>
  <si>
    <t>97.62%</t>
  </si>
  <si>
    <t>77.78%</t>
  </si>
  <si>
    <t>99.19%</t>
  </si>
  <si>
    <t>95.00%</t>
  </si>
  <si>
    <t>98.23%</t>
  </si>
  <si>
    <t>97.32%</t>
  </si>
  <si>
    <t>97.48%</t>
  </si>
  <si>
    <t>99.57%</t>
  </si>
  <si>
    <t>97.37%</t>
  </si>
  <si>
    <t>86.67%</t>
  </si>
  <si>
    <t>96.30%</t>
  </si>
  <si>
    <t>98.61%</t>
  </si>
  <si>
    <t>97.06%</t>
  </si>
  <si>
    <t>88.64%</t>
  </si>
  <si>
    <t>98.35%</t>
  </si>
  <si>
    <t>98.04%</t>
  </si>
  <si>
    <t>97.87%</t>
  </si>
  <si>
    <t>96.46%</t>
  </si>
  <si>
    <t>96.67%</t>
  </si>
  <si>
    <t>40.00%</t>
  </si>
  <si>
    <t>94.12%</t>
  </si>
  <si>
    <t>97.85%</t>
  </si>
  <si>
    <t>97.61%</t>
  </si>
  <si>
    <t>SY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</si>
</sst>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0_);_(* \(#,##0.000\);_(* &quot;-&quot;??_);_(@_)"/>
    <numFmt numFmtId="165" formatCode="#,##0.000_);[Red]\(#,##0.000\)"/>
    <numFmt numFmtId="166" formatCode="_(* #,##0.0_);_(* \(#,##0.0\);_(* &quot;-&quot;??_);_(@_)"/>
    <numFmt numFmtId="167"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4" tint="0.59999389629810485"/>
      <name val="Calibri"/>
      <family val="2"/>
      <scheme val="minor"/>
    </font>
    <font>
      <sz val="11"/>
      <name val="Calibri"/>
      <family val="2"/>
      <scheme val="minor"/>
    </font>
    <font>
      <b/>
      <sz val="11"/>
      <name val="Calibri"/>
      <family val="2"/>
      <scheme val="minor"/>
    </font>
    <font>
      <sz val="11"/>
      <name val="Calibri"/>
      <family val="2"/>
    </font>
    <font>
      <sz val="11"/>
      <color theme="0" tint="-0.14999847407452621"/>
      <name val="Calibri"/>
      <family val="2"/>
      <scheme val="minor"/>
    </font>
    <font>
      <b/>
      <u/>
      <sz val="18"/>
      <color theme="1"/>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sz val="8"/>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49" fontId="3" fillId="0" borderId="0" xfId="0" applyNumberFormat="1" applyFont="1"/>
    <xf numFmtId="0" fontId="3" fillId="0" borderId="0" xfId="0" applyFont="1"/>
    <xf numFmtId="43" fontId="0" fillId="0" borderId="0" xfId="1" applyFont="1"/>
    <xf numFmtId="0" fontId="0" fillId="0" borderId="0" xfId="0" applyAlignment="1">
      <alignment horizontal="center"/>
    </xf>
    <xf numFmtId="164" fontId="4" fillId="0" borderId="0" xfId="1" applyNumberFormat="1" applyFont="1" applyBorder="1" applyAlignment="1"/>
    <xf numFmtId="49" fontId="0" fillId="0" borderId="0" xfId="0" applyNumberFormat="1"/>
    <xf numFmtId="0" fontId="0" fillId="0" borderId="0" xfId="0" applyAlignment="1">
      <alignment horizontal="center" wrapText="1"/>
    </xf>
    <xf numFmtId="43" fontId="0" fillId="0" borderId="0" xfId="1" applyFont="1" applyAlignment="1">
      <alignment horizontal="center" wrapText="1"/>
    </xf>
    <xf numFmtId="0" fontId="2" fillId="0" borderId="0" xfId="0" applyFont="1" applyAlignment="1">
      <alignment horizontal="center" wrapText="1"/>
    </xf>
    <xf numFmtId="49" fontId="0" fillId="0" borderId="0" xfId="0" quotePrefix="1" applyNumberFormat="1"/>
    <xf numFmtId="164" fontId="0" fillId="0" borderId="0" xfId="0" applyNumberFormat="1" applyAlignment="1">
      <alignment horizontal="center" wrapText="1"/>
    </xf>
    <xf numFmtId="10" fontId="0" fillId="0" borderId="0" xfId="2" applyNumberFormat="1" applyFont="1" applyAlignment="1">
      <alignment horizontal="right" wrapText="1"/>
    </xf>
    <xf numFmtId="43" fontId="2" fillId="0" borderId="0" xfId="1" applyFont="1" applyAlignment="1">
      <alignment horizontal="center" wrapText="1"/>
    </xf>
    <xf numFmtId="165" fontId="4" fillId="0" borderId="0" xfId="1" applyNumberFormat="1" applyFont="1" applyBorder="1" applyAlignment="1">
      <alignment horizontal="center"/>
    </xf>
    <xf numFmtId="43" fontId="4" fillId="0" borderId="0" xfId="1" applyFont="1" applyBorder="1" applyAlignment="1">
      <alignment horizontal="center"/>
    </xf>
    <xf numFmtId="165" fontId="4" fillId="0" borderId="0" xfId="1" applyNumberFormat="1" applyFont="1" applyBorder="1" applyAlignment="1"/>
    <xf numFmtId="10" fontId="4" fillId="0" borderId="0" xfId="2" applyNumberFormat="1" applyFont="1" applyBorder="1" applyAlignment="1"/>
    <xf numFmtId="164" fontId="5" fillId="0" borderId="0" xfId="1" applyNumberFormat="1" applyFont="1" applyBorder="1" applyAlignment="1"/>
    <xf numFmtId="43" fontId="0" fillId="0" borderId="0" xfId="0" applyNumberFormat="1"/>
    <xf numFmtId="49" fontId="4" fillId="0" borderId="0" xfId="0" quotePrefix="1" applyNumberFormat="1" applyFont="1" applyAlignment="1">
      <alignment horizontal="left"/>
    </xf>
    <xf numFmtId="0" fontId="4" fillId="0" borderId="0" xfId="0" applyFont="1"/>
    <xf numFmtId="43" fontId="4" fillId="0" borderId="0" xfId="1" applyFont="1" applyBorder="1" applyAlignment="1"/>
    <xf numFmtId="0" fontId="0" fillId="0" borderId="0" xfId="0" applyAlignment="1">
      <alignment wrapText="1"/>
    </xf>
    <xf numFmtId="0" fontId="6" fillId="0" borderId="0" xfId="0" applyFont="1" applyAlignment="1">
      <alignment horizontal="left"/>
    </xf>
    <xf numFmtId="49" fontId="6" fillId="0" borderId="0" xfId="0" applyNumberFormat="1" applyFont="1" applyAlignment="1">
      <alignment horizontal="left"/>
    </xf>
    <xf numFmtId="49" fontId="4" fillId="0" borderId="0" xfId="0" applyNumberFormat="1" applyFont="1"/>
    <xf numFmtId="43" fontId="0" fillId="0" borderId="0" xfId="1" applyFont="1" applyAlignment="1">
      <alignment wrapText="1"/>
    </xf>
    <xf numFmtId="0" fontId="7" fillId="0" borderId="0" xfId="0" applyFont="1"/>
    <xf numFmtId="0" fontId="0" fillId="0" borderId="0" xfId="0" applyAlignment="1">
      <alignment horizontal="right"/>
    </xf>
    <xf numFmtId="0" fontId="0" fillId="0" borderId="0" xfId="0" quotePrefix="1"/>
    <xf numFmtId="43" fontId="0" fillId="0" borderId="0" xfId="0" applyNumberFormat="1" applyAlignment="1">
      <alignment wrapText="1"/>
    </xf>
    <xf numFmtId="0" fontId="2" fillId="0" borderId="0" xfId="0" applyFont="1" applyAlignment="1">
      <alignment horizontal="center"/>
    </xf>
    <xf numFmtId="0" fontId="10" fillId="0" borderId="0" xfId="0" applyFont="1"/>
    <xf numFmtId="0" fontId="2" fillId="0" borderId="0" xfId="0" applyFont="1" applyAlignment="1">
      <alignment horizontal="right"/>
    </xf>
    <xf numFmtId="164" fontId="11" fillId="0" borderId="0" xfId="1" applyNumberFormat="1" applyFont="1" applyAlignment="1"/>
    <xf numFmtId="0" fontId="12" fillId="0" borderId="0" xfId="0" applyFont="1"/>
    <xf numFmtId="167" fontId="0" fillId="0" borderId="0" xfId="0" applyNumberFormat="1" applyAlignment="1">
      <alignment horizontal="right" indent="1"/>
    </xf>
    <xf numFmtId="167" fontId="2" fillId="0" borderId="0" xfId="0" applyNumberFormat="1" applyFont="1" applyAlignment="1">
      <alignment horizontal="right" indent="1"/>
    </xf>
    <xf numFmtId="10" fontId="0" fillId="0" borderId="0" xfId="2" applyNumberFormat="1" applyFont="1" applyAlignment="1"/>
    <xf numFmtId="10" fontId="2" fillId="0" borderId="0" xfId="2" applyNumberFormat="1" applyFont="1" applyAlignment="1"/>
    <xf numFmtId="166" fontId="2" fillId="2" borderId="1" xfId="1" applyNumberFormat="1" applyFont="1" applyFill="1" applyBorder="1"/>
    <xf numFmtId="10" fontId="2" fillId="2" borderId="1" xfId="2" applyNumberFormat="1" applyFont="1" applyFill="1" applyBorder="1"/>
    <xf numFmtId="0" fontId="0" fillId="2" borderId="0" xfId="0" applyFill="1" applyAlignment="1">
      <alignment vertical="center"/>
    </xf>
    <xf numFmtId="0" fontId="2" fillId="2" borderId="0" xfId="0" applyFont="1" applyFill="1" applyAlignment="1">
      <alignment horizontal="right" vertical="center"/>
    </xf>
    <xf numFmtId="164" fontId="0" fillId="0" borderId="0" xfId="1" applyNumberFormat="1" applyFont="1" applyAlignment="1">
      <alignment horizontal="center"/>
    </xf>
    <xf numFmtId="164" fontId="2" fillId="3" borderId="0" xfId="1" applyNumberFormat="1" applyFont="1" applyFill="1" applyAlignment="1">
      <alignment horizontal="center"/>
    </xf>
    <xf numFmtId="164" fontId="2" fillId="0" borderId="0" xfId="1" applyNumberFormat="1" applyFont="1" applyAlignment="1">
      <alignment horizontal="center"/>
    </xf>
    <xf numFmtId="164" fontId="0" fillId="3" borderId="0" xfId="1" applyNumberFormat="1" applyFont="1" applyFill="1" applyAlignment="1">
      <alignment horizontal="center"/>
    </xf>
    <xf numFmtId="164" fontId="2" fillId="4" borderId="0" xfId="1" applyNumberFormat="1" applyFont="1" applyFill="1" applyAlignment="1">
      <alignment horizontal="center"/>
    </xf>
    <xf numFmtId="164" fontId="0" fillId="4" borderId="0" xfId="1" applyNumberFormat="1" applyFont="1" applyFill="1" applyAlignment="1">
      <alignment horizontal="center"/>
    </xf>
    <xf numFmtId="164" fontId="2" fillId="4" borderId="0" xfId="1" applyNumberFormat="1" applyFont="1" applyFill="1" applyAlignment="1">
      <alignment horizontal="center" wrapText="1"/>
    </xf>
    <xf numFmtId="43" fontId="0" fillId="0" borderId="0" xfId="1" applyFont="1" applyFill="1"/>
    <xf numFmtId="164" fontId="4" fillId="0" borderId="0" xfId="1" applyNumberFormat="1" applyFont="1" applyFill="1" applyBorder="1" applyAlignment="1"/>
    <xf numFmtId="10" fontId="0" fillId="0" borderId="0" xfId="2" applyNumberFormat="1" applyFont="1" applyAlignment="1">
      <alignment horizontal="center" wrapText="1"/>
    </xf>
    <xf numFmtId="0" fontId="2" fillId="5" borderId="0" xfId="0" applyFont="1" applyFill="1" applyAlignment="1">
      <alignment horizontal="center" wrapText="1"/>
    </xf>
    <xf numFmtId="49" fontId="6" fillId="0" borderId="0" xfId="0" quotePrefix="1" applyNumberFormat="1" applyFont="1" applyAlignment="1">
      <alignment horizontal="left"/>
    </xf>
    <xf numFmtId="49" fontId="4" fillId="0" borderId="0" xfId="0" quotePrefix="1" applyNumberFormat="1" applyFont="1"/>
    <xf numFmtId="0" fontId="2" fillId="0" borderId="0" xfId="0" applyFont="1" applyAlignment="1">
      <alignment horizontal="right"/>
    </xf>
    <xf numFmtId="0" fontId="0" fillId="0" borderId="0" xfId="0" applyAlignment="1">
      <alignment horizontal="left"/>
    </xf>
    <xf numFmtId="0" fontId="10" fillId="2" borderId="0" xfId="0" applyFont="1" applyFill="1" applyAlignment="1">
      <alignment horizontal="center"/>
    </xf>
    <xf numFmtId="0" fontId="2" fillId="0" borderId="0" xfId="0" applyFont="1" applyAlignment="1">
      <alignment horizontal="center"/>
    </xf>
    <xf numFmtId="0" fontId="2" fillId="2" borderId="0" xfId="0" applyFont="1" applyFill="1" applyAlignment="1">
      <alignment horizontal="center" vertical="center" wrapText="1"/>
    </xf>
    <xf numFmtId="167" fontId="0" fillId="0" borderId="0" xfId="0" applyNumberFormat="1" applyAlignment="1">
      <alignment horizontal="right" indent="4"/>
    </xf>
    <xf numFmtId="167" fontId="2" fillId="0" borderId="0" xfId="0" applyNumberFormat="1" applyFont="1" applyAlignment="1">
      <alignment horizontal="right" indent="4"/>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8" fillId="2" borderId="0" xfId="0" applyFont="1" applyFill="1" applyAlignment="1">
      <alignment horizontal="center" wrapText="1"/>
    </xf>
    <xf numFmtId="0" fontId="8" fillId="2" borderId="0" xfId="0" applyFont="1" applyFill="1" applyAlignment="1">
      <alignment horizontal="center"/>
    </xf>
    <xf numFmtId="164" fontId="13" fillId="0" borderId="0" xfId="1" applyNumberFormat="1" applyFont="1" applyAlignment="1">
      <alignment horizontal="center"/>
    </xf>
    <xf numFmtId="164" fontId="13" fillId="4" borderId="0" xfId="1" applyNumberFormat="1" applyFont="1" applyFill="1" applyAlignment="1">
      <alignment horizontal="center"/>
    </xf>
    <xf numFmtId="164" fontId="13" fillId="3" borderId="0" xfId="1" applyNumberFormat="1" applyFont="1" applyFill="1" applyAlignment="1">
      <alignment horizontal="center"/>
    </xf>
    <xf numFmtId="10" fontId="4" fillId="0" borderId="0" xfId="2" applyNumberFormat="1" applyFont="1" applyBorder="1" applyAlignment="1">
      <alignment horizontal="right"/>
    </xf>
    <xf numFmtId="164" fontId="0" fillId="0" borderId="0" xfId="1" applyNumberFormat="1" applyFont="1" applyAlignment="1">
      <alignment horizontal="center" wrapText="1"/>
    </xf>
    <xf numFmtId="164" fontId="2" fillId="0" borderId="0" xfId="1" applyNumberFormat="1" applyFont="1" applyAlignment="1">
      <alignment horizontal="center" wrapText="1"/>
    </xf>
    <xf numFmtId="0" fontId="0" fillId="0" borderId="0" xfId="0" applyFill="1" applyAlignment="1">
      <alignment horizontal="center" wrapText="1"/>
    </xf>
  </cellXfs>
  <cellStyles count="4">
    <cellStyle name="Comma" xfId="1" builtinId="3"/>
    <cellStyle name="Normal" xfId="0" builtinId="0"/>
    <cellStyle name="Percent" xfId="2" builtinId="5"/>
    <cellStyle name="Percent 2" xfId="3" xr:uid="{86A9C98B-36B4-4ADE-BB21-C3F4CD45B2ED}"/>
  </cellStyles>
  <dxfs count="1">
    <dxf>
      <font>
        <color rgb="FF9C0006"/>
      </font>
      <fill>
        <patternFill>
          <bgColor rgb="FFFFC7CE"/>
        </patternFill>
      </fill>
    </dxf>
  </dxfs>
  <tableStyles count="0" defaultTableStyle="TableStyleMedium2" defaultPivotStyle="PivotStyleLight16"/>
  <colors>
    <mruColors>
      <color rgb="FFD6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ichelle Matakas" id="{2D9FDAEC-CD7A-4BC9-B662-9C1EB041EF40}" userId="S::Michelle.Matakas@k12.wa.us::36840e67-fe79-4865-b32a-7bfa16c7957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3" dT="2023-01-27T19:45:04.58" personId="{2D9FDAEC-CD7A-4BC9-B662-9C1EB041EF40}" id="{6C05E51D-41E5-4AA2-9C50-62189FB9ACBF}">
    <text>Percentage calculated by certification team, headcount percentage based on total staff reported in certificated duty roots only</text>
  </threadedComment>
</ThreadedComments>
</file>

<file path=xl/threadedComments/threadedComment2.xml><?xml version="1.0" encoding="utf-8"?>
<ThreadedComments xmlns="http://schemas.microsoft.com/office/spreadsheetml/2018/threadedcomments" xmlns:x="http://schemas.openxmlformats.org/spreadsheetml/2006/main">
  <threadedComment ref="AI3" dT="2023-01-27T19:45:04.58" personId="{2D9FDAEC-CD7A-4BC9-B662-9C1EB041EF40}" id="{331DD4B4-14BF-413C-BA05-A77CE6382600}">
    <text>Percentage calculated by certification team, headcount percentage based on total staff reported in certificated duty roots only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DDC04-B49A-4E51-BA67-F9BE91B54969}">
  <sheetPr>
    <pageSetUpPr fitToPage="1"/>
  </sheetPr>
  <dimension ref="A1:H51"/>
  <sheetViews>
    <sheetView tabSelected="1" topLeftCell="B1" zoomScaleNormal="100" workbookViewId="0">
      <selection activeCell="C4" sqref="C4:F4"/>
    </sheetView>
  </sheetViews>
  <sheetFormatPr defaultRowHeight="15" x14ac:dyDescent="0.25"/>
  <cols>
    <col min="1" max="1" width="8.28515625" hidden="1" customWidth="1"/>
    <col min="2" max="2" width="5.42578125" customWidth="1"/>
    <col min="3" max="3" width="25.140625" customWidth="1"/>
    <col min="4" max="6" width="12.7109375" customWidth="1"/>
    <col min="7" max="7" width="13.85546875" customWidth="1"/>
    <col min="8" max="8" width="12.7109375" customWidth="1"/>
  </cols>
  <sheetData>
    <row r="1" spans="1:8" ht="44.1" customHeight="1" x14ac:dyDescent="0.35">
      <c r="A1" s="28" t="str">
        <f>VLOOKUP(C4,'District Detail SY 202324'!B:AK,36,FALSE)</f>
        <v>00000</v>
      </c>
      <c r="B1" s="28"/>
      <c r="C1" s="68" t="s">
        <v>743</v>
      </c>
      <c r="D1" s="69"/>
      <c r="E1" s="69"/>
      <c r="F1" s="69"/>
      <c r="G1" s="69"/>
      <c r="H1" s="69"/>
    </row>
    <row r="2" spans="1:8" x14ac:dyDescent="0.25">
      <c r="C2" s="36" t="s">
        <v>699</v>
      </c>
    </row>
    <row r="3" spans="1:8" ht="15.75" thickBot="1" x14ac:dyDescent="0.3"/>
    <row r="4" spans="1:8" ht="19.5" thickBot="1" x14ac:dyDescent="0.3">
      <c r="C4" s="65" t="s">
        <v>35</v>
      </c>
      <c r="D4" s="66"/>
      <c r="E4" s="66"/>
      <c r="F4" s="67"/>
      <c r="G4" s="33" t="s">
        <v>680</v>
      </c>
    </row>
    <row r="5" spans="1:8" ht="15.75" thickBot="1" x14ac:dyDescent="0.3"/>
    <row r="6" spans="1:8" ht="15.75" thickBot="1" x14ac:dyDescent="0.3">
      <c r="F6" s="29" t="s">
        <v>744</v>
      </c>
      <c r="G6" s="41">
        <f>VLOOKUP(A1,'Enroll Data as of Jun 2024'!A:F,6,FALSE)</f>
        <v>912972.17999999924</v>
      </c>
    </row>
    <row r="7" spans="1:8" ht="15.75" thickBot="1" x14ac:dyDescent="0.3"/>
    <row r="8" spans="1:8" ht="15.75" thickBot="1" x14ac:dyDescent="0.3">
      <c r="F8" s="29" t="s">
        <v>689</v>
      </c>
      <c r="G8" s="42">
        <f>VLOOKUP(A1,'District Detail SY 202324'!A:AJ,9,FALSE)</f>
        <v>0.6137406269684228</v>
      </c>
    </row>
    <row r="9" spans="1:8" ht="15.75" thickBot="1" x14ac:dyDescent="0.3"/>
    <row r="10" spans="1:8" ht="15.75" thickBot="1" x14ac:dyDescent="0.3">
      <c r="F10" s="29" t="s">
        <v>690</v>
      </c>
      <c r="G10" s="42">
        <f>VLOOKUP(A1,'District Detail SY 202324'!A:J,10,FALSE)</f>
        <v>3.3851839868772556E-2</v>
      </c>
    </row>
    <row r="12" spans="1:8" ht="15.75" x14ac:dyDescent="0.25">
      <c r="C12" s="60" t="s">
        <v>746</v>
      </c>
      <c r="D12" s="60"/>
      <c r="E12" s="60"/>
      <c r="F12" s="60"/>
      <c r="G12" s="60"/>
      <c r="H12" s="60"/>
    </row>
    <row r="13" spans="1:8" x14ac:dyDescent="0.25">
      <c r="C13" s="61" t="s">
        <v>681</v>
      </c>
      <c r="D13" s="61"/>
      <c r="E13" s="61" t="s">
        <v>691</v>
      </c>
      <c r="F13" s="61"/>
      <c r="G13" s="61" t="s">
        <v>745</v>
      </c>
      <c r="H13" s="61"/>
    </row>
    <row r="14" spans="1:8" x14ac:dyDescent="0.25">
      <c r="C14" s="59" t="s">
        <v>682</v>
      </c>
      <c r="D14" s="59"/>
      <c r="E14" s="63">
        <f>VLOOKUP(A1,'District Detail SY 202324'!A:AJ,'District Detail SY 202324'!S1,FALSE)</f>
        <v>4.9219999999999988</v>
      </c>
      <c r="F14" s="63"/>
      <c r="G14" s="63"/>
      <c r="H14" s="63"/>
    </row>
    <row r="15" spans="1:8" x14ac:dyDescent="0.25">
      <c r="C15" s="59" t="s">
        <v>18</v>
      </c>
      <c r="D15" s="59"/>
      <c r="E15" s="63">
        <f>VLOOKUP(A1,'District Detail SY 202324'!A:AJ,'District Detail SY 202324'!T1,FALSE)</f>
        <v>2521.4339999999997</v>
      </c>
      <c r="F15" s="63"/>
      <c r="G15" s="63">
        <f>VLOOKUP(A1,'District Detail SY 202324'!A:AJ,'District Detail SY 202324'!K1,FALSE)</f>
        <v>2721.9710000000018</v>
      </c>
      <c r="H15" s="63"/>
    </row>
    <row r="16" spans="1:8" x14ac:dyDescent="0.25">
      <c r="C16" s="59" t="s">
        <v>683</v>
      </c>
      <c r="D16" s="59"/>
      <c r="E16" s="63">
        <f>VLOOKUP(A1,'District Detail SY 202324'!A:AJ,'District Detail SY 202324'!U1,FALSE)</f>
        <v>148.21799999999996</v>
      </c>
      <c r="F16" s="63"/>
      <c r="G16" s="63"/>
      <c r="H16" s="63"/>
    </row>
    <row r="17" spans="3:8" x14ac:dyDescent="0.25">
      <c r="C17" s="59" t="s">
        <v>20</v>
      </c>
      <c r="D17" s="59"/>
      <c r="E17" s="63">
        <f>VLOOKUP(A1,'District Detail SY 202324'!A:AJ,'District Detail SY 202324'!V1,FALSE)</f>
        <v>157.32899999999998</v>
      </c>
      <c r="F17" s="63"/>
      <c r="G17" s="63">
        <f>VLOOKUP(A1,'District Detail SY 202324'!A:AJ,'District Detail SY 202324'!L1,FALSE)</f>
        <v>355.55099999999987</v>
      </c>
      <c r="H17" s="63"/>
    </row>
    <row r="18" spans="3:8" x14ac:dyDescent="0.25">
      <c r="C18" s="59" t="s">
        <v>684</v>
      </c>
      <c r="D18" s="59"/>
      <c r="E18" s="63">
        <f>VLOOKUP(A1,'District Detail SY 202324'!A:AJ,'District Detail SY 202324'!W1,FALSE)</f>
        <v>378.536</v>
      </c>
      <c r="F18" s="63"/>
      <c r="G18" s="63"/>
      <c r="H18" s="63"/>
    </row>
    <row r="19" spans="3:8" x14ac:dyDescent="0.25">
      <c r="C19" s="59" t="s">
        <v>22</v>
      </c>
      <c r="D19" s="59"/>
      <c r="E19" s="63">
        <f>VLOOKUP(A1,'District Detail SY 202324'!A:AJ,'District Detail SY 202324'!X1,FALSE)</f>
        <v>288.02799999999991</v>
      </c>
      <c r="F19" s="63"/>
      <c r="G19" s="63">
        <f>VLOOKUP(A1,'District Detail SY 202324'!A:AJ,'District Detail SY 202324'!M1,FALSE)</f>
        <v>120.56700000000011</v>
      </c>
      <c r="H19" s="63"/>
    </row>
    <row r="20" spans="3:8" x14ac:dyDescent="0.25">
      <c r="C20" s="59" t="s">
        <v>23</v>
      </c>
      <c r="D20" s="59"/>
      <c r="E20" s="63">
        <f>VLOOKUP(A1,'District Detail SY 202324'!A:AJ,'District Detail SY 202324'!Y1,FALSE)</f>
        <v>643.88100000000009</v>
      </c>
      <c r="F20" s="63"/>
      <c r="G20" s="63">
        <f>VLOOKUP(A1,'District Detail SY 202324'!A:AJ,'District Detail SY 202324'!N1,FALSE)</f>
        <v>987.42799999999943</v>
      </c>
      <c r="H20" s="63"/>
    </row>
    <row r="21" spans="3:8" x14ac:dyDescent="0.25">
      <c r="C21" s="59" t="s">
        <v>685</v>
      </c>
      <c r="D21" s="59"/>
      <c r="E21" s="63">
        <f>VLOOKUP(A1,'District Detail SY 202324'!A:AJ,'District Detail SY 202324'!Z1,FALSE)</f>
        <v>53.744</v>
      </c>
      <c r="F21" s="63"/>
      <c r="G21" s="63"/>
      <c r="H21" s="63"/>
    </row>
    <row r="22" spans="3:8" x14ac:dyDescent="0.25">
      <c r="C22" s="59" t="s">
        <v>25</v>
      </c>
      <c r="D22" s="59"/>
      <c r="E22" s="63">
        <f>VLOOKUP(A1,'District Detail SY 202324'!A:AJ,'District Detail SY 202324'!AA1,FALSE)</f>
        <v>14.964</v>
      </c>
      <c r="F22" s="63"/>
      <c r="G22" s="63"/>
      <c r="H22" s="63"/>
    </row>
    <row r="23" spans="3:8" x14ac:dyDescent="0.25">
      <c r="C23" s="59" t="s">
        <v>26</v>
      </c>
      <c r="D23" s="59"/>
      <c r="E23" s="63">
        <f>VLOOKUP(A1,'District Detail SY 202324'!A:AJ,'District Detail SY 202324'!AB1,FALSE)</f>
        <v>68.272999999999996</v>
      </c>
      <c r="F23" s="63"/>
      <c r="G23" s="63"/>
      <c r="H23" s="63"/>
    </row>
    <row r="24" spans="3:8" x14ac:dyDescent="0.25">
      <c r="C24" s="58" t="s">
        <v>692</v>
      </c>
      <c r="D24" s="58"/>
      <c r="E24" s="64">
        <f>SUM(E14:F23)</f>
        <v>4279.3289999999997</v>
      </c>
      <c r="F24" s="64"/>
      <c r="G24" s="64">
        <f>SUM(G14:H23)</f>
        <v>4185.5170000000016</v>
      </c>
      <c r="H24" s="64"/>
    </row>
    <row r="25" spans="3:8" x14ac:dyDescent="0.25">
      <c r="C25" s="59" t="s">
        <v>686</v>
      </c>
      <c r="D25" s="59"/>
      <c r="E25" s="63">
        <f>VLOOKUP(A1,'District Detail SY 202324'!A:AJ,'District Detail SY 202324'!AD1,FALSE)</f>
        <v>113.49900000000001</v>
      </c>
      <c r="F25" s="63"/>
      <c r="G25" s="63">
        <f>VLOOKUP(A1,'District Detail SY 202324'!A:AJ,'District Detail SY 202324'!Q1,FALSE)</f>
        <v>112.33200000000009</v>
      </c>
      <c r="H25" s="63"/>
    </row>
    <row r="26" spans="3:8" x14ac:dyDescent="0.25">
      <c r="C26" s="59" t="s">
        <v>687</v>
      </c>
      <c r="D26" s="59"/>
      <c r="E26" s="63">
        <f>VLOOKUP(A1,'District Detail SY 202324'!A:AJ,'District Detail SY 202324'!AE1,FALSE)+VLOOKUP(A1,'District Detail SY 202324'!A:AJ,'District Detail SY 202324'!AG1,FALSE)</f>
        <v>1573.1930000000009</v>
      </c>
      <c r="F26" s="63"/>
      <c r="G26" s="63">
        <f>VLOOKUP(A1,'District Detail SY 202324'!A:AJ,'District Detail SY 202324'!P1,FALSE)</f>
        <v>190.98999999999998</v>
      </c>
      <c r="H26" s="63"/>
    </row>
    <row r="27" spans="3:8" x14ac:dyDescent="0.25">
      <c r="C27" s="59" t="s">
        <v>688</v>
      </c>
      <c r="D27" s="59"/>
      <c r="E27" s="63">
        <f>VLOOKUP(A1,'District Detail SY 202324'!A:AJ,'District Detail SY 202324'!AF1,FALSE)</f>
        <v>839.8720000000003</v>
      </c>
      <c r="F27" s="63"/>
      <c r="G27" s="63"/>
      <c r="H27" s="63"/>
    </row>
    <row r="28" spans="3:8" x14ac:dyDescent="0.25">
      <c r="C28" s="58" t="s">
        <v>693</v>
      </c>
      <c r="D28" s="58"/>
      <c r="E28" s="64">
        <f>SUM(E25:F27)</f>
        <v>2526.5640000000012</v>
      </c>
      <c r="F28" s="64"/>
      <c r="G28" s="64">
        <f>SUM(G25:H27)</f>
        <v>303.32200000000006</v>
      </c>
      <c r="H28" s="64"/>
    </row>
    <row r="29" spans="3:8" x14ac:dyDescent="0.25">
      <c r="C29" s="58" t="s">
        <v>694</v>
      </c>
      <c r="D29" s="58"/>
      <c r="E29" s="64">
        <f>E28+E24</f>
        <v>6805.8930000000009</v>
      </c>
      <c r="F29" s="64"/>
      <c r="G29" s="64">
        <f>G28+G24</f>
        <v>4488.8390000000018</v>
      </c>
      <c r="H29" s="64"/>
    </row>
    <row r="30" spans="3:8" ht="35.1" customHeight="1" x14ac:dyDescent="0.25">
      <c r="C30" s="43"/>
      <c r="D30" s="44" t="s">
        <v>731</v>
      </c>
      <c r="E30" s="62" t="str">
        <f>IF(A1="00000","Statewide, 52 LEAs did not meet PSES compliance for
 School Year 2023-24",IF(VLOOKUP(Summary!A1,'District Detail SY 202324'!A:F,6,FALSE)&gt;=0,"LEA met PSES compliance","LEA did not meet PSES compliance"))</f>
        <v>Statewide, 52 LEAs did not meet PSES compliance for
 School Year 2023-24</v>
      </c>
      <c r="F30" s="62"/>
      <c r="G30" s="62"/>
      <c r="H30" s="62"/>
    </row>
    <row r="31" spans="3:8" x14ac:dyDescent="0.25">
      <c r="C31" s="34" t="s">
        <v>695</v>
      </c>
      <c r="D31" s="35">
        <f>SUM(F31,H31)</f>
        <v>-21.08</v>
      </c>
      <c r="E31" s="34" t="s">
        <v>696</v>
      </c>
      <c r="F31" s="35">
        <f>VLOOKUP(A1,'District Detail SY 202324'!A:H,7,FALSE)</f>
        <v>-20.026999999999997</v>
      </c>
      <c r="G31" s="34" t="s">
        <v>697</v>
      </c>
      <c r="H31" s="35">
        <f>VLOOKUP(A1,'District Detail SY 202324'!A:H,8,FALSE)</f>
        <v>-1.0530000000000002</v>
      </c>
    </row>
    <row r="34" spans="3:8" ht="15.75" x14ac:dyDescent="0.25">
      <c r="C34" s="60" t="s">
        <v>702</v>
      </c>
      <c r="D34" s="60"/>
      <c r="E34" s="60"/>
      <c r="F34" s="60"/>
      <c r="G34" s="60"/>
      <c r="H34" s="60"/>
    </row>
    <row r="35" spans="3:8" x14ac:dyDescent="0.25">
      <c r="C35" s="61" t="s">
        <v>681</v>
      </c>
      <c r="D35" s="61"/>
      <c r="E35" s="32" t="s">
        <v>801</v>
      </c>
      <c r="F35" s="32" t="s">
        <v>698</v>
      </c>
      <c r="G35" s="32" t="s">
        <v>700</v>
      </c>
      <c r="H35" s="32" t="s">
        <v>701</v>
      </c>
    </row>
    <row r="36" spans="3:8" x14ac:dyDescent="0.25">
      <c r="C36" s="59" t="s">
        <v>682</v>
      </c>
      <c r="D36" s="59"/>
      <c r="E36" s="37">
        <f>VLOOKUP(A1,'District Detail SY 202324'!A:AJ,'District Detail SY 202324'!S1,FALSE)</f>
        <v>4.9219999999999988</v>
      </c>
      <c r="F36" s="37">
        <f>VLOOKUP(A1,'District Detail SY 202223'!A:AJ,'District Detail SY 202223'!S1,FALSE)</f>
        <v>4.3659999999999988</v>
      </c>
      <c r="G36" s="37">
        <f>E36-F36</f>
        <v>0.55600000000000005</v>
      </c>
      <c r="H36" s="39">
        <f>IFERROR(G36/E36,0)</f>
        <v>0.11296221048354331</v>
      </c>
    </row>
    <row r="37" spans="3:8" x14ac:dyDescent="0.25">
      <c r="C37" s="59" t="s">
        <v>18</v>
      </c>
      <c r="D37" s="59"/>
      <c r="E37" s="37">
        <f>VLOOKUP(A1,'District Detail SY 202324'!A:AJ,'District Detail SY 202324'!T1,FALSE)</f>
        <v>2521.4339999999997</v>
      </c>
      <c r="F37" s="37">
        <f>VLOOKUP(A1,'District Detail SY 202223'!A:AJ,'District Detail SY 202223'!T1,FALSE)</f>
        <v>2438.0489999999995</v>
      </c>
      <c r="G37" s="37">
        <f t="shared" ref="G37:G49" si="0">E37-F37</f>
        <v>83.385000000000218</v>
      </c>
      <c r="H37" s="39">
        <f t="shared" ref="H37:H49" si="1">IFERROR(G37/E37,0)</f>
        <v>3.3070467043753764E-2</v>
      </c>
    </row>
    <row r="38" spans="3:8" x14ac:dyDescent="0.25">
      <c r="C38" s="59" t="s">
        <v>683</v>
      </c>
      <c r="D38" s="59"/>
      <c r="E38" s="37">
        <f>VLOOKUP(A1,'District Detail SY 202324'!A:AJ,'District Detail SY 202324'!U1,FALSE)</f>
        <v>148.21799999999996</v>
      </c>
      <c r="F38" s="37">
        <f>VLOOKUP(A1,'District Detail SY 202223'!A:AJ,'District Detail SY 202223'!U1,FALSE)</f>
        <v>146.04700000000003</v>
      </c>
      <c r="G38" s="37">
        <f t="shared" si="0"/>
        <v>2.1709999999999354</v>
      </c>
      <c r="H38" s="39">
        <f t="shared" si="1"/>
        <v>1.464734377740852E-2</v>
      </c>
    </row>
    <row r="39" spans="3:8" x14ac:dyDescent="0.25">
      <c r="C39" s="59" t="s">
        <v>20</v>
      </c>
      <c r="D39" s="59"/>
      <c r="E39" s="37">
        <f>VLOOKUP(A1,'District Detail SY 202324'!A:AJ,'District Detail SY 202324'!V1,FALSE)</f>
        <v>157.32899999999998</v>
      </c>
      <c r="F39" s="37">
        <f>VLOOKUP(A1,'District Detail SY 202223'!A:AJ,'District Detail SY 202223'!V1,FALSE)</f>
        <v>159.44200000000001</v>
      </c>
      <c r="G39" s="37">
        <f t="shared" si="0"/>
        <v>-2.113000000000028</v>
      </c>
      <c r="H39" s="39">
        <f t="shared" si="1"/>
        <v>-1.3430454652352892E-2</v>
      </c>
    </row>
    <row r="40" spans="3:8" x14ac:dyDescent="0.25">
      <c r="C40" s="59" t="s">
        <v>684</v>
      </c>
      <c r="D40" s="59"/>
      <c r="E40" s="37">
        <f>VLOOKUP(A1,'District Detail SY 202324'!A:AJ,'District Detail SY 202324'!W1,FALSE)</f>
        <v>378.536</v>
      </c>
      <c r="F40" s="37">
        <f>VLOOKUP(A1,'District Detail SY 202223'!A:AJ,'District Detail SY 202223'!W1,FALSE)</f>
        <v>373.25099999999992</v>
      </c>
      <c r="G40" s="37">
        <f t="shared" si="0"/>
        <v>5.2850000000000819</v>
      </c>
      <c r="H40" s="39">
        <f t="shared" si="1"/>
        <v>1.3961683961367167E-2</v>
      </c>
    </row>
    <row r="41" spans="3:8" x14ac:dyDescent="0.25">
      <c r="C41" s="59" t="s">
        <v>22</v>
      </c>
      <c r="D41" s="59"/>
      <c r="E41" s="37">
        <f>VLOOKUP(A1,'District Detail SY 202324'!A:AJ,'District Detail SY 202324'!X1,FALSE)</f>
        <v>288.02799999999991</v>
      </c>
      <c r="F41" s="37">
        <f>VLOOKUP(A1,'District Detail SY 202223'!A:AJ,'District Detail SY 202223'!X1,FALSE)</f>
        <v>283.03299999999967</v>
      </c>
      <c r="G41" s="37">
        <f t="shared" si="0"/>
        <v>4.9950000000002319</v>
      </c>
      <c r="H41" s="39">
        <f t="shared" si="1"/>
        <v>1.7342063966004115E-2</v>
      </c>
    </row>
    <row r="42" spans="3:8" x14ac:dyDescent="0.25">
      <c r="C42" s="59" t="s">
        <v>23</v>
      </c>
      <c r="D42" s="59"/>
      <c r="E42" s="37">
        <f>VLOOKUP(A1,'District Detail SY 202324'!A:AJ,'District Detail SY 202324'!Y1,FALSE)</f>
        <v>643.88100000000009</v>
      </c>
      <c r="F42" s="37">
        <f>VLOOKUP(A1,'District Detail SY 202223'!A:AJ,'District Detail SY 202223'!Y1,FALSE)</f>
        <v>588.78499999999997</v>
      </c>
      <c r="G42" s="37">
        <f t="shared" si="0"/>
        <v>55.096000000000117</v>
      </c>
      <c r="H42" s="39">
        <f t="shared" si="1"/>
        <v>8.5568606621410026E-2</v>
      </c>
    </row>
    <row r="43" spans="3:8" x14ac:dyDescent="0.25">
      <c r="C43" s="59" t="s">
        <v>685</v>
      </c>
      <c r="D43" s="59"/>
      <c r="E43" s="37">
        <f>VLOOKUP(A1,'District Detail SY 202324'!A:AJ,'District Detail SY 202324'!Z1,FALSE)</f>
        <v>53.744</v>
      </c>
      <c r="F43" s="37">
        <f>VLOOKUP(A1,'District Detail SY 202223'!A:AJ,'District Detail SY 202223'!Z1,FALSE)</f>
        <v>52.984999999999999</v>
      </c>
      <c r="G43" s="37">
        <f t="shared" si="0"/>
        <v>0.75900000000000034</v>
      </c>
      <c r="H43" s="39">
        <f t="shared" si="1"/>
        <v>1.4122506698422155E-2</v>
      </c>
    </row>
    <row r="44" spans="3:8" x14ac:dyDescent="0.25">
      <c r="C44" s="59" t="s">
        <v>25</v>
      </c>
      <c r="D44" s="59"/>
      <c r="E44" s="37">
        <f>VLOOKUP(A1,'District Detail SY 202324'!A:AJ,'District Detail SY 202324'!AA1,FALSE)</f>
        <v>14.964</v>
      </c>
      <c r="F44" s="37">
        <f>VLOOKUP(A1,'District Detail SY 202223'!A:AJ,'District Detail SY 202223'!AA1,FALSE)</f>
        <v>23.771999999999991</v>
      </c>
      <c r="G44" s="37">
        <f t="shared" si="0"/>
        <v>-8.8079999999999909</v>
      </c>
      <c r="H44" s="39">
        <f t="shared" si="1"/>
        <v>-0.58861267040898091</v>
      </c>
    </row>
    <row r="45" spans="3:8" x14ac:dyDescent="0.25">
      <c r="C45" s="59" t="s">
        <v>26</v>
      </c>
      <c r="D45" s="59"/>
      <c r="E45" s="37">
        <f>VLOOKUP(A1,'District Detail SY 202324'!A:AJ,'District Detail SY 202324'!AB1,FALSE)</f>
        <v>68.272999999999996</v>
      </c>
      <c r="F45" s="37">
        <f>VLOOKUP(A1,'District Detail SY 202223'!A:AJ,'District Detail SY 202223'!AB1,FALSE)</f>
        <v>56.775999999999989</v>
      </c>
      <c r="G45" s="37">
        <f t="shared" si="0"/>
        <v>11.497000000000007</v>
      </c>
      <c r="H45" s="39">
        <f t="shared" si="1"/>
        <v>0.16839746312597964</v>
      </c>
    </row>
    <row r="46" spans="3:8" x14ac:dyDescent="0.25">
      <c r="C46" s="58" t="s">
        <v>692</v>
      </c>
      <c r="D46" s="58"/>
      <c r="E46" s="38">
        <f>SUM(E36:E45)</f>
        <v>4279.3289999999997</v>
      </c>
      <c r="F46" s="38">
        <f>SUM(F36:F45)</f>
        <v>4126.5059999999994</v>
      </c>
      <c r="G46" s="38">
        <f>SUM(G36:G45)</f>
        <v>152.8230000000006</v>
      </c>
      <c r="H46" s="40">
        <f>IFERROR(G46/E46,0)</f>
        <v>3.5711907170493461E-2</v>
      </c>
    </row>
    <row r="47" spans="3:8" x14ac:dyDescent="0.25">
      <c r="C47" s="59" t="s">
        <v>686</v>
      </c>
      <c r="D47" s="59"/>
      <c r="E47" s="37">
        <f>VLOOKUP(A1,'District Detail SY 202324'!A:AJ,'District Detail SY 202324'!AD1,FALSE)</f>
        <v>113.49900000000001</v>
      </c>
      <c r="F47" s="37">
        <f>VLOOKUP(A1,'District Detail SY 202223'!A:AJ,'District Detail SY 202223'!AD1,FALSE)</f>
        <v>103.99499999999999</v>
      </c>
      <c r="G47" s="37">
        <f t="shared" si="0"/>
        <v>9.5040000000000191</v>
      </c>
      <c r="H47" s="39">
        <f t="shared" si="1"/>
        <v>8.3736420585203558E-2</v>
      </c>
    </row>
    <row r="48" spans="3:8" x14ac:dyDescent="0.25">
      <c r="C48" s="59" t="s">
        <v>687</v>
      </c>
      <c r="D48" s="59"/>
      <c r="E48" s="37">
        <f>VLOOKUP(A1,'District Detail SY 202324'!A:AJ,'District Detail SY 202324'!AE1,FALSE)+VLOOKUP(A1,'District Detail SY 202324'!A:AJ,'District Detail SY 202324'!AG1,FALSE)</f>
        <v>1573.1930000000009</v>
      </c>
      <c r="F48" s="37">
        <f>VLOOKUP(A1,'District Detail SY 202223'!A:AJ,'District Detail SY 202223'!AE1,FALSE)</f>
        <v>1586.519</v>
      </c>
      <c r="G48" s="37">
        <f t="shared" si="0"/>
        <v>-13.325999999999112</v>
      </c>
      <c r="H48" s="39">
        <f t="shared" si="1"/>
        <v>-8.4706707950004262E-3</v>
      </c>
    </row>
    <row r="49" spans="3:8" x14ac:dyDescent="0.25">
      <c r="C49" s="59" t="s">
        <v>688</v>
      </c>
      <c r="D49" s="59"/>
      <c r="E49" s="37">
        <f>VLOOKUP(A1,'District Detail SY 202324'!A:AJ,'District Detail SY 202324'!AF1,FALSE)</f>
        <v>839.8720000000003</v>
      </c>
      <c r="F49" s="37">
        <f>VLOOKUP(A1,'District Detail SY 202223'!A:AJ,'District Detail SY 202223'!AF1,FALSE)</f>
        <v>836.30500000000018</v>
      </c>
      <c r="G49" s="37">
        <f t="shared" si="0"/>
        <v>3.567000000000121</v>
      </c>
      <c r="H49" s="39">
        <f t="shared" si="1"/>
        <v>4.2470757448755522E-3</v>
      </c>
    </row>
    <row r="50" spans="3:8" x14ac:dyDescent="0.25">
      <c r="C50" s="58" t="s">
        <v>693</v>
      </c>
      <c r="D50" s="58"/>
      <c r="E50" s="38">
        <f>SUM(E47:E49)</f>
        <v>2526.5640000000012</v>
      </c>
      <c r="F50" s="38">
        <f>SUM(F47:F49)</f>
        <v>2526.819</v>
      </c>
      <c r="G50" s="38">
        <f>SUM(G47:H49)</f>
        <v>-0.17548717446389311</v>
      </c>
      <c r="H50" s="40">
        <f>IFERROR(G50/E50,0)</f>
        <v>-6.9456849089867908E-5</v>
      </c>
    </row>
    <row r="51" spans="3:8" x14ac:dyDescent="0.25">
      <c r="C51" s="58" t="s">
        <v>694</v>
      </c>
      <c r="D51" s="58"/>
      <c r="E51" s="38">
        <f>E50+E46</f>
        <v>6805.8930000000009</v>
      </c>
      <c r="F51" s="38">
        <f>F50+F46</f>
        <v>6653.3249999999989</v>
      </c>
      <c r="G51" s="38">
        <f>G50+G46</f>
        <v>152.64751282553672</v>
      </c>
      <c r="H51" s="40">
        <f>IFERROR(G51/E51,0)</f>
        <v>2.2428726520610405E-2</v>
      </c>
    </row>
  </sheetData>
  <mergeCells count="73">
    <mergeCell ref="C21:D21"/>
    <mergeCell ref="C22:D22"/>
    <mergeCell ref="C23:D23"/>
    <mergeCell ref="C1:H1"/>
    <mergeCell ref="C14:D14"/>
    <mergeCell ref="C15:D15"/>
    <mergeCell ref="C16:D16"/>
    <mergeCell ref="C17:D17"/>
    <mergeCell ref="E16:F16"/>
    <mergeCell ref="E17:F17"/>
    <mergeCell ref="G14:H14"/>
    <mergeCell ref="G15:H15"/>
    <mergeCell ref="E14:F14"/>
    <mergeCell ref="E15:F15"/>
    <mergeCell ref="C18:D18"/>
    <mergeCell ref="C19:D19"/>
    <mergeCell ref="C20:D20"/>
    <mergeCell ref="C13:D13"/>
    <mergeCell ref="C4:F4"/>
    <mergeCell ref="C12:H12"/>
    <mergeCell ref="E13:F13"/>
    <mergeCell ref="G13:H13"/>
    <mergeCell ref="G16:H16"/>
    <mergeCell ref="G17:H17"/>
    <mergeCell ref="E22:F22"/>
    <mergeCell ref="E23:F23"/>
    <mergeCell ref="G22:H22"/>
    <mergeCell ref="G23:H23"/>
    <mergeCell ref="C25:D25"/>
    <mergeCell ref="C24:D24"/>
    <mergeCell ref="E24:F24"/>
    <mergeCell ref="G24:H24"/>
    <mergeCell ref="G21:H21"/>
    <mergeCell ref="E18:F18"/>
    <mergeCell ref="E19:F19"/>
    <mergeCell ref="E20:F20"/>
    <mergeCell ref="E21:F21"/>
    <mergeCell ref="G18:H18"/>
    <mergeCell ref="G19:H19"/>
    <mergeCell ref="G20:H20"/>
    <mergeCell ref="C29:D29"/>
    <mergeCell ref="E29:F29"/>
    <mergeCell ref="G29:H29"/>
    <mergeCell ref="C28:D28"/>
    <mergeCell ref="E25:F25"/>
    <mergeCell ref="G25:H25"/>
    <mergeCell ref="C26:D26"/>
    <mergeCell ref="C27:D27"/>
    <mergeCell ref="E30:H30"/>
    <mergeCell ref="E26:F26"/>
    <mergeCell ref="G26:H26"/>
    <mergeCell ref="E27:F27"/>
    <mergeCell ref="G27:H27"/>
    <mergeCell ref="E28:F28"/>
    <mergeCell ref="G28:H28"/>
    <mergeCell ref="C39:D39"/>
    <mergeCell ref="C40:D40"/>
    <mergeCell ref="C37:D37"/>
    <mergeCell ref="C38:D38"/>
    <mergeCell ref="C34:H34"/>
    <mergeCell ref="C35:D35"/>
    <mergeCell ref="C36:D36"/>
    <mergeCell ref="C45:D45"/>
    <mergeCell ref="C46:D46"/>
    <mergeCell ref="C43:D43"/>
    <mergeCell ref="C44:D44"/>
    <mergeCell ref="C41:D41"/>
    <mergeCell ref="C42:D42"/>
    <mergeCell ref="C51:D51"/>
    <mergeCell ref="C49:D49"/>
    <mergeCell ref="C50:D50"/>
    <mergeCell ref="C47:D47"/>
    <mergeCell ref="C48:D48"/>
  </mergeCells>
  <printOptions horizontalCentered="1"/>
  <pageMargins left="0.7" right="0.7" top="0.75" bottom="0.75" header="0.3" footer="0.3"/>
  <pageSetup scale="86" orientation="portrait" r:id="rId1"/>
  <ignoredErrors>
    <ignoredError sqref="G46"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B71DF8FD-4E1B-4D5A-928E-2E753DEA2B29}">
          <x14:formula1>
            <xm:f>'District Detail SY 202324'!$B$4:$B$326</xm:f>
          </x14:formula1>
          <xm:sqref>C4:F4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F706D-7129-4E61-8998-0BAC7AA1EC23}">
  <dimension ref="A1:AD326"/>
  <sheetViews>
    <sheetView workbookViewId="0">
      <pane xSplit="2" ySplit="5" topLeftCell="C6" activePane="bottomRight" state="frozen"/>
      <selection pane="topRight" activeCell="C1" sqref="C1"/>
      <selection pane="bottomLeft" activeCell="A6" sqref="A6"/>
      <selection pane="bottomRight" activeCell="B4" sqref="B4"/>
    </sheetView>
  </sheetViews>
  <sheetFormatPr defaultRowHeight="15" x14ac:dyDescent="0.25"/>
  <cols>
    <col min="1" max="1" width="11.140625" bestFit="1" customWidth="1"/>
    <col min="2" max="2" width="41.7109375" bestFit="1" customWidth="1"/>
    <col min="3" max="19" width="11.42578125" style="45" customWidth="1"/>
    <col min="20" max="20" width="11.5703125" style="45" customWidth="1"/>
    <col min="21" max="23" width="11.42578125" style="45" customWidth="1"/>
    <col min="24" max="30" width="15.42578125" style="45" customWidth="1"/>
  </cols>
  <sheetData>
    <row r="1" spans="1:30" x14ac:dyDescent="0.25">
      <c r="A1" t="s">
        <v>747</v>
      </c>
    </row>
    <row r="2" spans="1:30" x14ac:dyDescent="0.25">
      <c r="C2" s="72" t="s">
        <v>703</v>
      </c>
      <c r="D2" s="72"/>
      <c r="E2" s="72"/>
      <c r="F2" s="70" t="s">
        <v>686</v>
      </c>
      <c r="G2" s="70"/>
      <c r="H2" s="70"/>
      <c r="I2" s="70" t="s">
        <v>704</v>
      </c>
      <c r="J2" s="70"/>
      <c r="K2" s="70"/>
      <c r="L2" s="70" t="s">
        <v>705</v>
      </c>
      <c r="M2" s="70"/>
      <c r="N2" s="70"/>
      <c r="O2" s="70" t="s">
        <v>12</v>
      </c>
      <c r="P2" s="70"/>
      <c r="Q2" s="70"/>
      <c r="R2" s="70" t="s">
        <v>11</v>
      </c>
      <c r="S2" s="70"/>
      <c r="T2" s="70"/>
      <c r="U2" s="70" t="s">
        <v>10</v>
      </c>
      <c r="V2" s="70"/>
      <c r="W2" s="70"/>
      <c r="X2" s="71" t="s">
        <v>724</v>
      </c>
      <c r="Y2" s="71"/>
      <c r="Z2" s="71"/>
      <c r="AA2" s="71"/>
      <c r="AB2" s="71"/>
      <c r="AC2" s="71"/>
      <c r="AD2" s="71"/>
    </row>
    <row r="3" spans="1:30" ht="45" x14ac:dyDescent="0.25">
      <c r="A3" t="s">
        <v>4</v>
      </c>
      <c r="B3" t="s">
        <v>676</v>
      </c>
      <c r="C3" s="46" t="s">
        <v>36</v>
      </c>
      <c r="D3" s="46" t="s">
        <v>706</v>
      </c>
      <c r="E3" s="46" t="s">
        <v>707</v>
      </c>
      <c r="F3" s="47" t="s">
        <v>36</v>
      </c>
      <c r="G3" s="47" t="s">
        <v>706</v>
      </c>
      <c r="H3" s="47" t="s">
        <v>707</v>
      </c>
      <c r="I3" s="47" t="s">
        <v>36</v>
      </c>
      <c r="J3" s="47" t="s">
        <v>706</v>
      </c>
      <c r="K3" s="47" t="s">
        <v>707</v>
      </c>
      <c r="L3" s="47" t="s">
        <v>36</v>
      </c>
      <c r="M3" s="47" t="s">
        <v>706</v>
      </c>
      <c r="N3" s="47" t="s">
        <v>707</v>
      </c>
      <c r="O3" s="47" t="s">
        <v>36</v>
      </c>
      <c r="P3" s="47" t="s">
        <v>706</v>
      </c>
      <c r="Q3" s="47" t="s">
        <v>707</v>
      </c>
      <c r="R3" s="47" t="s">
        <v>36</v>
      </c>
      <c r="S3" s="47" t="s">
        <v>706</v>
      </c>
      <c r="T3" s="47" t="s">
        <v>707</v>
      </c>
      <c r="U3" s="47" t="s">
        <v>36</v>
      </c>
      <c r="V3" s="47" t="s">
        <v>706</v>
      </c>
      <c r="W3" s="47" t="s">
        <v>707</v>
      </c>
      <c r="X3" s="51" t="s">
        <v>682</v>
      </c>
      <c r="Y3" s="51" t="s">
        <v>683</v>
      </c>
      <c r="Z3" s="51" t="s">
        <v>684</v>
      </c>
      <c r="AA3" s="51" t="s">
        <v>685</v>
      </c>
      <c r="AB3" s="51" t="s">
        <v>25</v>
      </c>
      <c r="AC3" s="51" t="s">
        <v>26</v>
      </c>
      <c r="AD3" s="51" t="s">
        <v>725</v>
      </c>
    </row>
    <row r="4" spans="1:30" x14ac:dyDescent="0.25">
      <c r="A4" s="30" t="s">
        <v>34</v>
      </c>
      <c r="B4" t="s">
        <v>35</v>
      </c>
      <c r="C4" s="46">
        <f>SUM(C6:C326)</f>
        <v>4488.8390000000009</v>
      </c>
      <c r="D4" s="46">
        <f t="shared" ref="D4:AD4" si="0">SUM(D6:D326)</f>
        <v>6805.8929999999982</v>
      </c>
      <c r="E4" s="46">
        <f t="shared" si="0"/>
        <v>2317.0540000000005</v>
      </c>
      <c r="F4" s="47">
        <f t="shared" si="0"/>
        <v>112.33200000000009</v>
      </c>
      <c r="G4" s="47">
        <f t="shared" si="0"/>
        <v>113.49900000000001</v>
      </c>
      <c r="H4" s="47">
        <f t="shared" si="0"/>
        <v>1.1669999999999998</v>
      </c>
      <c r="I4" s="47">
        <f t="shared" si="0"/>
        <v>190.98999999999998</v>
      </c>
      <c r="J4" s="47">
        <f t="shared" si="0"/>
        <v>1573.1930000000013</v>
      </c>
      <c r="K4" s="47">
        <f t="shared" si="0"/>
        <v>1382.203</v>
      </c>
      <c r="L4" s="47">
        <f t="shared" si="0"/>
        <v>2721.9710000000018</v>
      </c>
      <c r="M4" s="47">
        <f t="shared" si="0"/>
        <v>2521.4339999999997</v>
      </c>
      <c r="N4" s="47">
        <f t="shared" si="0"/>
        <v>-200.53699999999986</v>
      </c>
      <c r="O4" s="47">
        <f t="shared" si="0"/>
        <v>987.42799999999943</v>
      </c>
      <c r="P4" s="47">
        <f t="shared" si="0"/>
        <v>643.88100000000009</v>
      </c>
      <c r="Q4" s="47">
        <f t="shared" si="0"/>
        <v>-343.54699999999985</v>
      </c>
      <c r="R4" s="47">
        <f t="shared" si="0"/>
        <v>120.56700000000011</v>
      </c>
      <c r="S4" s="47">
        <f t="shared" si="0"/>
        <v>288.02799999999991</v>
      </c>
      <c r="T4" s="47">
        <f t="shared" si="0"/>
        <v>167.46100000000004</v>
      </c>
      <c r="U4" s="47">
        <f t="shared" si="0"/>
        <v>355.55099999999987</v>
      </c>
      <c r="V4" s="47">
        <f t="shared" si="0"/>
        <v>157.32899999999998</v>
      </c>
      <c r="W4" s="47">
        <f t="shared" si="0"/>
        <v>-198.22200000000018</v>
      </c>
      <c r="X4" s="49">
        <f t="shared" si="0"/>
        <v>4.9219999999999988</v>
      </c>
      <c r="Y4" s="49">
        <f t="shared" si="0"/>
        <v>148.21799999999996</v>
      </c>
      <c r="Z4" s="49">
        <f t="shared" si="0"/>
        <v>378.536</v>
      </c>
      <c r="AA4" s="49">
        <f t="shared" si="0"/>
        <v>53.744</v>
      </c>
      <c r="AB4" s="49">
        <f t="shared" si="0"/>
        <v>14.964</v>
      </c>
      <c r="AC4" s="49">
        <f t="shared" si="0"/>
        <v>68.272999999999996</v>
      </c>
      <c r="AD4" s="49">
        <f t="shared" si="0"/>
        <v>839.8720000000003</v>
      </c>
    </row>
    <row r="5" spans="1:30" ht="6" customHeight="1" x14ac:dyDescent="0.25">
      <c r="C5" s="46"/>
      <c r="D5" s="46"/>
      <c r="E5" s="46"/>
      <c r="F5" s="47"/>
      <c r="G5" s="47"/>
      <c r="H5" s="47"/>
      <c r="I5" s="47"/>
      <c r="J5" s="47"/>
      <c r="K5" s="47"/>
      <c r="L5" s="47"/>
      <c r="M5" s="47"/>
      <c r="N5" s="47"/>
      <c r="O5" s="47"/>
      <c r="P5" s="47"/>
      <c r="Q5" s="47"/>
      <c r="R5" s="47"/>
      <c r="S5" s="47"/>
      <c r="T5" s="47"/>
      <c r="U5" s="47"/>
      <c r="V5" s="47"/>
      <c r="W5" s="47"/>
      <c r="X5" s="49"/>
      <c r="Y5" s="49"/>
      <c r="Z5" s="49"/>
      <c r="AA5" s="49"/>
      <c r="AB5" s="49"/>
      <c r="AC5" s="49"/>
      <c r="AD5" s="49"/>
    </row>
    <row r="6" spans="1:30" x14ac:dyDescent="0.25">
      <c r="A6" s="6" t="s">
        <v>37</v>
      </c>
      <c r="B6" t="s">
        <v>38</v>
      </c>
      <c r="C6" s="48">
        <f>U6+R6+O6+L6+F6+I6</f>
        <v>12.280999999999999</v>
      </c>
      <c r="D6" s="48">
        <f>V6+S6+P6+M6+G6+J6+X6+Y6+Z6+AA6+AB6+AC6+AD6</f>
        <v>16.076999999999998</v>
      </c>
      <c r="E6" s="48">
        <f t="shared" ref="E6:E69" si="1">D6-C6</f>
        <v>3.7959999999999994</v>
      </c>
      <c r="F6" s="45">
        <f>VLOOKUP(A6,DistrictDetail_SY202324,'District Detail SY 202324'!$Q$1,FALSE)</f>
        <v>0.30599999999999999</v>
      </c>
      <c r="G6" s="45">
        <f>VLOOKUP(A6,DistrictDetail_SY202324,'District Detail SY 202324'!$AD$1,FALSE)</f>
        <v>0</v>
      </c>
      <c r="H6" s="45">
        <f>G6-F6</f>
        <v>-0.30599999999999999</v>
      </c>
      <c r="I6" s="45">
        <f>VLOOKUP(A6,DistrictDetail_SY202324,'District Detail SY 202324'!$P$1,FALSE)</f>
        <v>0.52200000000000002</v>
      </c>
      <c r="J6" s="45">
        <f>VLOOKUP(A6,DistrictDetail_SY202324,'District Detail SY 202324'!$AE$1,FALSE)+VLOOKUP(A6,DistrictDetail_SY202324,'District Detail SY 202324'!$AG$1,FALSE)</f>
        <v>0.14099999999999999</v>
      </c>
      <c r="K6" s="45">
        <f t="shared" ref="K6:K69" si="2">J6-I6</f>
        <v>-0.38100000000000001</v>
      </c>
      <c r="L6" s="45">
        <f>VLOOKUP(A6,DistrictDetail_SY202324,'District Detail SY 202324'!$K$1,FALSE)</f>
        <v>7.4610000000000003</v>
      </c>
      <c r="M6" s="45">
        <f>VLOOKUP(A6,DistrictDetail_SY202324,'District Detail SY 202324'!$T$1,FALSE)</f>
        <v>9.35</v>
      </c>
      <c r="N6" s="45">
        <f t="shared" ref="N6:N69" si="3">M6-L6</f>
        <v>1.8889999999999993</v>
      </c>
      <c r="O6" s="45">
        <f>VLOOKUP(A6,DistrictDetail_SY202324,'District Detail SY 202324'!$N$1,FALSE)</f>
        <v>2.6930000000000001</v>
      </c>
      <c r="P6" s="45">
        <f>VLOOKUP(A6,DistrictDetail_SY202324,'District Detail SY 202324'!$Y$1,FALSE)</f>
        <v>0</v>
      </c>
      <c r="Q6" s="45">
        <f t="shared" ref="Q6:Q69" si="4">P6-O6</f>
        <v>-2.6930000000000001</v>
      </c>
      <c r="R6" s="45">
        <f>VLOOKUP(A6,DistrictDetail_SY202324,'District Detail SY 202324'!$M$1,FALSE)</f>
        <v>0.32900000000000001</v>
      </c>
      <c r="S6" s="45">
        <f>VLOOKUP(A6,DistrictDetail_SY202324,'District Detail SY 202324'!$X$1,FALSE)</f>
        <v>0.04</v>
      </c>
      <c r="T6" s="45">
        <f t="shared" ref="T6:T69" si="5">S6-R6</f>
        <v>-0.28900000000000003</v>
      </c>
      <c r="U6" s="45">
        <f>VLOOKUP(A6,DistrictDetail_SY202324,'District Detail SY 202324'!$L$1,FALSE)</f>
        <v>0.97</v>
      </c>
      <c r="V6" s="45">
        <f>VLOOKUP(A6,DistrictDetail_SY202324,'District Detail SY 202324'!$V$1,FALSE)</f>
        <v>0</v>
      </c>
      <c r="W6" s="45">
        <f t="shared" ref="W6:W69" si="6">V6-U6</f>
        <v>-0.97</v>
      </c>
      <c r="X6" s="50">
        <f>VLOOKUP(A6,DistrictDetail_SY202324,'District Detail SY 202324'!$S$1,FALSE)</f>
        <v>0</v>
      </c>
      <c r="Y6" s="50">
        <f>VLOOKUP(A6,DistrictDetail_SY202324,'District Detail SY 202324'!$U$1,FALSE)</f>
        <v>0.26800000000000002</v>
      </c>
      <c r="Z6" s="50">
        <f>VLOOKUP(A6,DistrictDetail_SY202324,'District Detail SY 202324'!$W$1,FALSE)</f>
        <v>0</v>
      </c>
      <c r="AA6" s="50">
        <f>VLOOKUP(A6,DistrictDetail_SY202324,'District Detail SY 202324'!$Z$1,FALSE)</f>
        <v>0</v>
      </c>
      <c r="AB6" s="50">
        <f>VLOOKUP(A6,DistrictDetail_SY202324,'District Detail SY 202324'!$AA$1,FALSE)</f>
        <v>0</v>
      </c>
      <c r="AC6" s="50">
        <f>VLOOKUP(A6,DistrictDetail_SY202324,'District Detail SY 202324'!$AB$1,FALSE)</f>
        <v>2.9480000000000004</v>
      </c>
      <c r="AD6" s="50">
        <f>VLOOKUP(A6,DistrictDetail_SY202324,'District Detail SY 202324'!$AF$1,FALSE)</f>
        <v>3.33</v>
      </c>
    </row>
    <row r="7" spans="1:30" x14ac:dyDescent="0.25">
      <c r="A7" s="6" t="s">
        <v>40</v>
      </c>
      <c r="B7" t="s">
        <v>41</v>
      </c>
      <c r="C7" s="48">
        <f t="shared" ref="C7:C69" si="7">U7+R7+O7+L7+F7+I7</f>
        <v>2.7239999999999998</v>
      </c>
      <c r="D7" s="48">
        <f t="shared" ref="D7:D70" si="8">V7+S7+P7+M7+G7+J7+X7+Y7+Z7+AA7+AB7+AC7+AD7</f>
        <v>3.3339999999999996</v>
      </c>
      <c r="E7" s="48">
        <f t="shared" si="1"/>
        <v>0.60999999999999988</v>
      </c>
      <c r="F7" s="45">
        <f>VLOOKUP(A7,DistrictDetail_SY202324,'District Detail SY 202324'!$Q$1,FALSE)</f>
        <v>6.0999999999999999E-2</v>
      </c>
      <c r="G7" s="45">
        <f>VLOOKUP(A7,DistrictDetail_SY202324,'District Detail SY 202324'!$AD$1,FALSE)</f>
        <v>0</v>
      </c>
      <c r="H7" s="45">
        <f t="shared" ref="H7:H69" si="9">G7-F7</f>
        <v>-6.0999999999999999E-2</v>
      </c>
      <c r="I7" s="45">
        <f>VLOOKUP(A7,DistrictDetail_SY202324,'District Detail SY 202324'!$P$1,FALSE)</f>
        <v>0.11399999999999999</v>
      </c>
      <c r="J7" s="45">
        <f>VLOOKUP(A7,DistrictDetail_SY202324,'District Detail SY 202324'!$AE$1,FALSE)+VLOOKUP(A7,DistrictDetail_SY202324,'District Detail SY 202324'!$AG$1,FALSE)</f>
        <v>1.0349999999999999</v>
      </c>
      <c r="K7" s="45">
        <f t="shared" si="2"/>
        <v>0.92099999999999993</v>
      </c>
      <c r="L7" s="45">
        <f>VLOOKUP(A7,DistrictDetail_SY202324,'District Detail SY 202324'!$K$1,FALSE)</f>
        <v>1.6909999999999998</v>
      </c>
      <c r="M7" s="45">
        <f>VLOOKUP(A7,DistrictDetail_SY202324,'District Detail SY 202324'!$T$1,FALSE)</f>
        <v>1.5169999999999999</v>
      </c>
      <c r="N7" s="45">
        <f t="shared" si="3"/>
        <v>-0.17399999999999993</v>
      </c>
      <c r="O7" s="45">
        <f>VLOOKUP(A7,DistrictDetail_SY202324,'District Detail SY 202324'!$N$1,FALSE)</f>
        <v>0.59099999999999997</v>
      </c>
      <c r="P7" s="45">
        <f>VLOOKUP(A7,DistrictDetail_SY202324,'District Detail SY 202324'!$Y$1,FALSE)</f>
        <v>0</v>
      </c>
      <c r="Q7" s="45">
        <f t="shared" si="4"/>
        <v>-0.59099999999999997</v>
      </c>
      <c r="R7" s="45">
        <f>VLOOKUP(A7,DistrictDetail_SY202324,'District Detail SY 202324'!$M$1,FALSE)</f>
        <v>6.7999999999999991E-2</v>
      </c>
      <c r="S7" s="45">
        <f>VLOOKUP(A7,DistrictDetail_SY202324,'District Detail SY 202324'!$X$1,FALSE)</f>
        <v>0</v>
      </c>
      <c r="T7" s="45">
        <f t="shared" si="5"/>
        <v>-6.7999999999999991E-2</v>
      </c>
      <c r="U7" s="45">
        <f>VLOOKUP(A7,DistrictDetail_SY202324,'District Detail SY 202324'!$L$1,FALSE)</f>
        <v>0.19900000000000001</v>
      </c>
      <c r="V7" s="45">
        <f>VLOOKUP(A7,DistrictDetail_SY202324,'District Detail SY 202324'!$V$1,FALSE)</f>
        <v>0</v>
      </c>
      <c r="W7" s="45">
        <f t="shared" si="6"/>
        <v>-0.19900000000000001</v>
      </c>
      <c r="X7" s="50">
        <f>VLOOKUP(A7,DistrictDetail_SY202324,'District Detail SY 202324'!$S$1,FALSE)</f>
        <v>0</v>
      </c>
      <c r="Y7" s="50">
        <f>VLOOKUP(A7,DistrictDetail_SY202324,'District Detail SY 202324'!$U$1,FALSE)</f>
        <v>0</v>
      </c>
      <c r="Z7" s="50">
        <f>VLOOKUP(A7,DistrictDetail_SY202324,'District Detail SY 202324'!$W$1,FALSE)</f>
        <v>0</v>
      </c>
      <c r="AA7" s="50">
        <f>VLOOKUP(A7,DistrictDetail_SY202324,'District Detail SY 202324'!$Z$1,FALSE)</f>
        <v>0</v>
      </c>
      <c r="AB7" s="50">
        <f>VLOOKUP(A7,DistrictDetail_SY202324,'District Detail SY 202324'!$AA$1,FALSE)</f>
        <v>0</v>
      </c>
      <c r="AC7" s="50">
        <f>VLOOKUP(A7,DistrictDetail_SY202324,'District Detail SY 202324'!$AB$1,FALSE)</f>
        <v>0.38700000000000001</v>
      </c>
      <c r="AD7" s="50">
        <f>VLOOKUP(A7,DistrictDetail_SY202324,'District Detail SY 202324'!$AF$1,FALSE)</f>
        <v>0.39500000000000002</v>
      </c>
    </row>
    <row r="8" spans="1:30" x14ac:dyDescent="0.25">
      <c r="A8" s="6" t="s">
        <v>42</v>
      </c>
      <c r="B8" t="s">
        <v>43</v>
      </c>
      <c r="C8" s="48">
        <f t="shared" si="7"/>
        <v>0.46900000000000008</v>
      </c>
      <c r="D8" s="48">
        <f t="shared" si="8"/>
        <v>1.4330000000000001</v>
      </c>
      <c r="E8" s="48">
        <f t="shared" si="1"/>
        <v>0.96399999999999997</v>
      </c>
      <c r="F8" s="45">
        <f>VLOOKUP(A8,DistrictDetail_SY202324,'District Detail SY 202324'!$Q$1,FALSE)</f>
        <v>1.2E-2</v>
      </c>
      <c r="G8" s="45">
        <f>VLOOKUP(A8,DistrictDetail_SY202324,'District Detail SY 202324'!$AD$1,FALSE)</f>
        <v>0</v>
      </c>
      <c r="H8" s="45">
        <f t="shared" si="9"/>
        <v>-1.2E-2</v>
      </c>
      <c r="I8" s="45">
        <f>VLOOKUP(A8,DistrictDetail_SY202324,'District Detail SY 202324'!$P$1,FALSE)</f>
        <v>0.02</v>
      </c>
      <c r="J8" s="45">
        <f>VLOOKUP(A8,DistrictDetail_SY202324,'District Detail SY 202324'!$AE$1,FALSE)+VLOOKUP(A8,DistrictDetail_SY202324,'District Detail SY 202324'!$AG$1,FALSE)</f>
        <v>0.32300000000000001</v>
      </c>
      <c r="K8" s="45">
        <f t="shared" si="2"/>
        <v>0.30299999999999999</v>
      </c>
      <c r="L8" s="45">
        <f>VLOOKUP(A8,DistrictDetail_SY202324,'District Detail SY 202324'!$K$1,FALSE)</f>
        <v>0.27800000000000002</v>
      </c>
      <c r="M8" s="45">
        <f>VLOOKUP(A8,DistrictDetail_SY202324,'District Detail SY 202324'!$T$1,FALSE)</f>
        <v>0.55000000000000004</v>
      </c>
      <c r="N8" s="45">
        <f t="shared" si="3"/>
        <v>0.27200000000000002</v>
      </c>
      <c r="O8" s="45">
        <f>VLOOKUP(A8,DistrictDetail_SY202324,'District Detail SY 202324'!$N$1,FALSE)</f>
        <v>0.107</v>
      </c>
      <c r="P8" s="45">
        <f>VLOOKUP(A8,DistrictDetail_SY202324,'District Detail SY 202324'!$Y$1,FALSE)</f>
        <v>0.28000000000000003</v>
      </c>
      <c r="Q8" s="45">
        <f t="shared" si="4"/>
        <v>0.17300000000000004</v>
      </c>
      <c r="R8" s="45">
        <f>VLOOKUP(A8,DistrictDetail_SY202324,'District Detail SY 202324'!$M$1,FALSE)</f>
        <v>1.3000000000000001E-2</v>
      </c>
      <c r="S8" s="45">
        <f>VLOOKUP(A8,DistrictDetail_SY202324,'District Detail SY 202324'!$X$1,FALSE)</f>
        <v>0.08</v>
      </c>
      <c r="T8" s="45">
        <f t="shared" si="5"/>
        <v>6.7000000000000004E-2</v>
      </c>
      <c r="U8" s="45">
        <f>VLOOKUP(A8,DistrictDetail_SY202324,'District Detail SY 202324'!$L$1,FALSE)</f>
        <v>3.9000000000000007E-2</v>
      </c>
      <c r="V8" s="45">
        <f>VLOOKUP(A8,DistrictDetail_SY202324,'District Detail SY 202324'!$V$1,FALSE)</f>
        <v>0</v>
      </c>
      <c r="W8" s="45">
        <f t="shared" si="6"/>
        <v>-3.9000000000000007E-2</v>
      </c>
      <c r="X8" s="50">
        <f>VLOOKUP(A8,DistrictDetail_SY202324,'District Detail SY 202324'!$S$1,FALSE)</f>
        <v>0</v>
      </c>
      <c r="Y8" s="50">
        <f>VLOOKUP(A8,DistrictDetail_SY202324,'District Detail SY 202324'!$U$1,FALSE)</f>
        <v>0</v>
      </c>
      <c r="Z8" s="50">
        <f>VLOOKUP(A8,DistrictDetail_SY202324,'District Detail SY 202324'!$W$1,FALSE)</f>
        <v>0.2</v>
      </c>
      <c r="AA8" s="50">
        <f>VLOOKUP(A8,DistrictDetail_SY202324,'District Detail SY 202324'!$Z$1,FALSE)</f>
        <v>0</v>
      </c>
      <c r="AB8" s="50">
        <f>VLOOKUP(A8,DistrictDetail_SY202324,'District Detail SY 202324'!$AA$1,FALSE)</f>
        <v>0</v>
      </c>
      <c r="AC8" s="50">
        <f>VLOOKUP(A8,DistrictDetail_SY202324,'District Detail SY 202324'!$AB$1,FALSE)</f>
        <v>0</v>
      </c>
      <c r="AD8" s="50">
        <f>VLOOKUP(A8,DistrictDetail_SY202324,'District Detail SY 202324'!$AF$1,FALSE)</f>
        <v>0</v>
      </c>
    </row>
    <row r="9" spans="1:30" x14ac:dyDescent="0.25">
      <c r="A9" s="6" t="s">
        <v>44</v>
      </c>
      <c r="B9" t="s">
        <v>45</v>
      </c>
      <c r="C9" s="48">
        <f t="shared" si="7"/>
        <v>11.420999999999998</v>
      </c>
      <c r="D9" s="48">
        <f t="shared" si="8"/>
        <v>21.906000000000002</v>
      </c>
      <c r="E9" s="48">
        <f t="shared" si="1"/>
        <v>10.485000000000005</v>
      </c>
      <c r="F9" s="45">
        <f>VLOOKUP(A9,DistrictDetail_SY202324,'District Detail SY 202324'!$Q$1,FALSE)</f>
        <v>0.28299999999999997</v>
      </c>
      <c r="G9" s="45">
        <f>VLOOKUP(A9,DistrictDetail_SY202324,'District Detail SY 202324'!$AD$1,FALSE)</f>
        <v>0</v>
      </c>
      <c r="H9" s="45">
        <f t="shared" si="9"/>
        <v>-0.28299999999999997</v>
      </c>
      <c r="I9" s="45">
        <f>VLOOKUP(A9,DistrictDetail_SY202324,'District Detail SY 202324'!$P$1,FALSE)</f>
        <v>0.48500000000000004</v>
      </c>
      <c r="J9" s="45">
        <f>VLOOKUP(A9,DistrictDetail_SY202324,'District Detail SY 202324'!$AE$1,FALSE)+VLOOKUP(A9,DistrictDetail_SY202324,'District Detail SY 202324'!$AG$1,FALSE)</f>
        <v>6.66</v>
      </c>
      <c r="K9" s="45">
        <f t="shared" si="2"/>
        <v>6.1749999999999998</v>
      </c>
      <c r="L9" s="45">
        <f>VLOOKUP(A9,DistrictDetail_SY202324,'District Detail SY 202324'!$K$1,FALSE)</f>
        <v>6.9399999999999995</v>
      </c>
      <c r="M9" s="45">
        <f>VLOOKUP(A9,DistrictDetail_SY202324,'District Detail SY 202324'!$T$1,FALSE)</f>
        <v>6.8509999999999991</v>
      </c>
      <c r="N9" s="45">
        <f t="shared" si="3"/>
        <v>-8.9000000000000412E-2</v>
      </c>
      <c r="O9" s="45">
        <f>VLOOKUP(A9,DistrictDetail_SY202324,'District Detail SY 202324'!$N$1,FALSE)</f>
        <v>2.5089999999999999</v>
      </c>
      <c r="P9" s="45">
        <f>VLOOKUP(A9,DistrictDetail_SY202324,'District Detail SY 202324'!$Y$1,FALSE)</f>
        <v>1</v>
      </c>
      <c r="Q9" s="45">
        <f t="shared" si="4"/>
        <v>-1.5089999999999999</v>
      </c>
      <c r="R9" s="45">
        <f>VLOOKUP(A9,DistrictDetail_SY202324,'District Detail SY 202324'!$M$1,FALSE)</f>
        <v>0.30500000000000005</v>
      </c>
      <c r="S9" s="45">
        <f>VLOOKUP(A9,DistrictDetail_SY202324,'District Detail SY 202324'!$X$1,FALSE)</f>
        <v>0.628</v>
      </c>
      <c r="T9" s="45">
        <f t="shared" si="5"/>
        <v>0.32299999999999995</v>
      </c>
      <c r="U9" s="45">
        <f>VLOOKUP(A9,DistrictDetail_SY202324,'District Detail SY 202324'!$L$1,FALSE)</f>
        <v>0.89900000000000002</v>
      </c>
      <c r="V9" s="45">
        <f>VLOOKUP(A9,DistrictDetail_SY202324,'District Detail SY 202324'!$V$1,FALSE)</f>
        <v>2</v>
      </c>
      <c r="W9" s="45">
        <f t="shared" si="6"/>
        <v>1.101</v>
      </c>
      <c r="X9" s="50">
        <f>VLOOKUP(A9,DistrictDetail_SY202324,'District Detail SY 202324'!$S$1,FALSE)</f>
        <v>0</v>
      </c>
      <c r="Y9" s="50">
        <f>VLOOKUP(A9,DistrictDetail_SY202324,'District Detail SY 202324'!$U$1,FALSE)</f>
        <v>0.24099999999999999</v>
      </c>
      <c r="Z9" s="50">
        <f>VLOOKUP(A9,DistrictDetail_SY202324,'District Detail SY 202324'!$W$1,FALSE)</f>
        <v>1.0130000000000001</v>
      </c>
      <c r="AA9" s="50">
        <f>VLOOKUP(A9,DistrictDetail_SY202324,'District Detail SY 202324'!$Z$1,FALSE)</f>
        <v>0.193</v>
      </c>
      <c r="AB9" s="50">
        <f>VLOOKUP(A9,DistrictDetail_SY202324,'District Detail SY 202324'!$AA$1,FALSE)</f>
        <v>0</v>
      </c>
      <c r="AC9" s="50">
        <f>VLOOKUP(A9,DistrictDetail_SY202324,'District Detail SY 202324'!$AB$1,FALSE)</f>
        <v>0</v>
      </c>
      <c r="AD9" s="50">
        <f>VLOOKUP(A9,DistrictDetail_SY202324,'District Detail SY 202324'!$AF$1,FALSE)</f>
        <v>3.32</v>
      </c>
    </row>
    <row r="10" spans="1:30" x14ac:dyDescent="0.25">
      <c r="A10" s="6" t="s">
        <v>46</v>
      </c>
      <c r="B10" t="s">
        <v>47</v>
      </c>
      <c r="C10" s="48">
        <f t="shared" si="7"/>
        <v>23.240999999999996</v>
      </c>
      <c r="D10" s="48">
        <f t="shared" si="8"/>
        <v>23.879999999999995</v>
      </c>
      <c r="E10" s="48">
        <f t="shared" si="1"/>
        <v>0.63899999999999935</v>
      </c>
      <c r="F10" s="45">
        <f>VLOOKUP(A10,DistrictDetail_SY202324,'District Detail SY 202324'!$Q$1,FALSE)</f>
        <v>0.56000000000000005</v>
      </c>
      <c r="G10" s="45">
        <f>VLOOKUP(A10,DistrictDetail_SY202324,'District Detail SY 202324'!$AD$1,FALSE)</f>
        <v>0</v>
      </c>
      <c r="H10" s="45">
        <f t="shared" si="9"/>
        <v>-0.56000000000000005</v>
      </c>
      <c r="I10" s="45">
        <f>VLOOKUP(A10,DistrictDetail_SY202324,'District Detail SY 202324'!$P$1,FALSE)</f>
        <v>0.9850000000000001</v>
      </c>
      <c r="J10" s="45">
        <f>VLOOKUP(A10,DistrictDetail_SY202324,'District Detail SY 202324'!$AE$1,FALSE)+VLOOKUP(A10,DistrictDetail_SY202324,'District Detail SY 202324'!$AG$1,FALSE)</f>
        <v>1.3480000000000001</v>
      </c>
      <c r="K10" s="45">
        <f t="shared" si="2"/>
        <v>0.36299999999999999</v>
      </c>
      <c r="L10" s="45">
        <f>VLOOKUP(A10,DistrictDetail_SY202324,'District Detail SY 202324'!$K$1,FALSE)</f>
        <v>14.204999999999998</v>
      </c>
      <c r="M10" s="45">
        <f>VLOOKUP(A10,DistrictDetail_SY202324,'District Detail SY 202324'!$T$1,FALSE)</f>
        <v>12.2</v>
      </c>
      <c r="N10" s="45">
        <f t="shared" si="3"/>
        <v>-2.004999999999999</v>
      </c>
      <c r="O10" s="45">
        <f>VLOOKUP(A10,DistrictDetail_SY202324,'District Detail SY 202324'!$N$1,FALSE)</f>
        <v>5.0880000000000001</v>
      </c>
      <c r="P10" s="45">
        <f>VLOOKUP(A10,DistrictDetail_SY202324,'District Detail SY 202324'!$Y$1,FALSE)</f>
        <v>1</v>
      </c>
      <c r="Q10" s="45">
        <f t="shared" si="4"/>
        <v>-4.0880000000000001</v>
      </c>
      <c r="R10" s="45">
        <f>VLOOKUP(A10,DistrictDetail_SY202324,'District Detail SY 202324'!$M$1,FALSE)</f>
        <v>0.60799999999999998</v>
      </c>
      <c r="S10" s="45">
        <f>VLOOKUP(A10,DistrictDetail_SY202324,'District Detail SY 202324'!$X$1,FALSE)</f>
        <v>0</v>
      </c>
      <c r="T10" s="45">
        <f t="shared" si="5"/>
        <v>-0.60799999999999998</v>
      </c>
      <c r="U10" s="45">
        <f>VLOOKUP(A10,DistrictDetail_SY202324,'District Detail SY 202324'!$L$1,FALSE)</f>
        <v>1.7950000000000002</v>
      </c>
      <c r="V10" s="45">
        <f>VLOOKUP(A10,DistrictDetail_SY202324,'District Detail SY 202324'!$V$1,FALSE)</f>
        <v>0</v>
      </c>
      <c r="W10" s="45">
        <f t="shared" si="6"/>
        <v>-1.7950000000000002</v>
      </c>
      <c r="X10" s="50">
        <f>VLOOKUP(A10,DistrictDetail_SY202324,'District Detail SY 202324'!$S$1,FALSE)</f>
        <v>0</v>
      </c>
      <c r="Y10" s="50">
        <f>VLOOKUP(A10,DistrictDetail_SY202324,'District Detail SY 202324'!$U$1,FALSE)</f>
        <v>0.65199999999999991</v>
      </c>
      <c r="Z10" s="50">
        <f>VLOOKUP(A10,DistrictDetail_SY202324,'District Detail SY 202324'!$W$1,FALSE)</f>
        <v>2.101</v>
      </c>
      <c r="AA10" s="50">
        <f>VLOOKUP(A10,DistrictDetail_SY202324,'District Detail SY 202324'!$Z$1,FALSE)</f>
        <v>0.24100000000000002</v>
      </c>
      <c r="AB10" s="50">
        <f>VLOOKUP(A10,DistrictDetail_SY202324,'District Detail SY 202324'!$AA$1,FALSE)</f>
        <v>0</v>
      </c>
      <c r="AC10" s="50">
        <f>VLOOKUP(A10,DistrictDetail_SY202324,'District Detail SY 202324'!$AB$1,FALSE)</f>
        <v>0</v>
      </c>
      <c r="AD10" s="50">
        <f>VLOOKUP(A10,DistrictDetail_SY202324,'District Detail SY 202324'!$AF$1,FALSE)</f>
        <v>6.3379999999999992</v>
      </c>
    </row>
    <row r="11" spans="1:30" x14ac:dyDescent="0.25">
      <c r="A11" s="6" t="s">
        <v>48</v>
      </c>
      <c r="B11" t="s">
        <v>49</v>
      </c>
      <c r="C11" s="48">
        <f t="shared" si="7"/>
        <v>2.7269999999999994</v>
      </c>
      <c r="D11" s="48">
        <f t="shared" si="8"/>
        <v>2.9710000000000001</v>
      </c>
      <c r="E11" s="48">
        <f t="shared" si="1"/>
        <v>0.24400000000000066</v>
      </c>
      <c r="F11" s="45">
        <f>VLOOKUP(A11,DistrictDetail_SY202324,'District Detail SY 202324'!$Q$1,FALSE)</f>
        <v>7.3999999999999996E-2</v>
      </c>
      <c r="G11" s="45">
        <f>VLOOKUP(A11,DistrictDetail_SY202324,'District Detail SY 202324'!$AD$1,FALSE)</f>
        <v>0</v>
      </c>
      <c r="H11" s="45">
        <f t="shared" si="9"/>
        <v>-7.3999999999999996E-2</v>
      </c>
      <c r="I11" s="45">
        <f>VLOOKUP(A11,DistrictDetail_SY202324,'District Detail SY 202324'!$P$1,FALSE)</f>
        <v>0.11799999999999999</v>
      </c>
      <c r="J11" s="45">
        <f>VLOOKUP(A11,DistrictDetail_SY202324,'District Detail SY 202324'!$AE$1,FALSE)+VLOOKUP(A11,DistrictDetail_SY202324,'District Detail SY 202324'!$AG$1,FALSE)</f>
        <v>1.5349999999999999</v>
      </c>
      <c r="K11" s="45">
        <f t="shared" si="2"/>
        <v>1.4169999999999998</v>
      </c>
      <c r="L11" s="45">
        <f>VLOOKUP(A11,DistrictDetail_SY202324,'District Detail SY 202324'!$K$1,FALSE)</f>
        <v>1.6229999999999998</v>
      </c>
      <c r="M11" s="45">
        <f>VLOOKUP(A11,DistrictDetail_SY202324,'District Detail SY 202324'!$T$1,FALSE)</f>
        <v>1.1160000000000001</v>
      </c>
      <c r="N11" s="45">
        <f t="shared" si="3"/>
        <v>-0.50699999999999967</v>
      </c>
      <c r="O11" s="45">
        <f>VLOOKUP(A11,DistrictDetail_SY202324,'District Detail SY 202324'!$N$1,FALSE)</f>
        <v>0.60699999999999998</v>
      </c>
      <c r="P11" s="45">
        <f>VLOOKUP(A11,DistrictDetail_SY202324,'District Detail SY 202324'!$Y$1,FALSE)</f>
        <v>0</v>
      </c>
      <c r="Q11" s="45">
        <f t="shared" si="4"/>
        <v>-0.60699999999999998</v>
      </c>
      <c r="R11" s="45">
        <f>VLOOKUP(A11,DistrictDetail_SY202324,'District Detail SY 202324'!$M$1,FALSE)</f>
        <v>7.7000000000000013E-2</v>
      </c>
      <c r="S11" s="45">
        <f>VLOOKUP(A11,DistrictDetail_SY202324,'District Detail SY 202324'!$X$1,FALSE)</f>
        <v>0.123</v>
      </c>
      <c r="T11" s="45">
        <f t="shared" si="5"/>
        <v>4.5999999999999985E-2</v>
      </c>
      <c r="U11" s="45">
        <f>VLOOKUP(A11,DistrictDetail_SY202324,'District Detail SY 202324'!$L$1,FALSE)</f>
        <v>0.22800000000000001</v>
      </c>
      <c r="V11" s="45">
        <f>VLOOKUP(A11,DistrictDetail_SY202324,'District Detail SY 202324'!$V$1,FALSE)</f>
        <v>0</v>
      </c>
      <c r="W11" s="45">
        <f t="shared" si="6"/>
        <v>-0.22800000000000001</v>
      </c>
      <c r="X11" s="50">
        <f>VLOOKUP(A11,DistrictDetail_SY202324,'District Detail SY 202324'!$S$1,FALSE)</f>
        <v>0</v>
      </c>
      <c r="Y11" s="50">
        <f>VLOOKUP(A11,DistrictDetail_SY202324,'District Detail SY 202324'!$U$1,FALSE)</f>
        <v>0</v>
      </c>
      <c r="Z11" s="50">
        <f>VLOOKUP(A11,DistrictDetail_SY202324,'District Detail SY 202324'!$W$1,FALSE)</f>
        <v>0.19699999999999998</v>
      </c>
      <c r="AA11" s="50">
        <f>VLOOKUP(A11,DistrictDetail_SY202324,'District Detail SY 202324'!$Z$1,FALSE)</f>
        <v>0</v>
      </c>
      <c r="AB11" s="50">
        <f>VLOOKUP(A11,DistrictDetail_SY202324,'District Detail SY 202324'!$AA$1,FALSE)</f>
        <v>0</v>
      </c>
      <c r="AC11" s="50">
        <f>VLOOKUP(A11,DistrictDetail_SY202324,'District Detail SY 202324'!$AB$1,FALSE)</f>
        <v>0</v>
      </c>
      <c r="AD11" s="50">
        <f>VLOOKUP(A11,DistrictDetail_SY202324,'District Detail SY 202324'!$AF$1,FALSE)</f>
        <v>0</v>
      </c>
    </row>
    <row r="12" spans="1:30" x14ac:dyDescent="0.25">
      <c r="A12" s="6" t="s">
        <v>50</v>
      </c>
      <c r="B12" t="s">
        <v>51</v>
      </c>
      <c r="C12" s="48">
        <f t="shared" si="7"/>
        <v>77.099000000000004</v>
      </c>
      <c r="D12" s="48">
        <f t="shared" si="8"/>
        <v>127.89200000000001</v>
      </c>
      <c r="E12" s="48">
        <f t="shared" si="1"/>
        <v>50.793000000000006</v>
      </c>
      <c r="F12" s="45">
        <f>VLOOKUP(A12,DistrictDetail_SY202324,'District Detail SY 202324'!$Q$1,FALSE)</f>
        <v>1.885</v>
      </c>
      <c r="G12" s="45">
        <f>VLOOKUP(A12,DistrictDetail_SY202324,'District Detail SY 202324'!$AD$1,FALSE)</f>
        <v>1</v>
      </c>
      <c r="H12" s="45">
        <f t="shared" si="9"/>
        <v>-0.88500000000000001</v>
      </c>
      <c r="I12" s="45">
        <f>VLOOKUP(A12,DistrictDetail_SY202324,'District Detail SY 202324'!$P$1,FALSE)</f>
        <v>3.2699999999999996</v>
      </c>
      <c r="J12" s="45">
        <f>VLOOKUP(A12,DistrictDetail_SY202324,'District Detail SY 202324'!$AE$1,FALSE)+VLOOKUP(A12,DistrictDetail_SY202324,'District Detail SY 202324'!$AG$1,FALSE)</f>
        <v>26.538</v>
      </c>
      <c r="K12" s="45">
        <f t="shared" si="2"/>
        <v>23.268000000000001</v>
      </c>
      <c r="L12" s="45">
        <f>VLOOKUP(A12,DistrictDetail_SY202324,'District Detail SY 202324'!$K$1,FALSE)</f>
        <v>47.131</v>
      </c>
      <c r="M12" s="45">
        <f>VLOOKUP(A12,DistrictDetail_SY202324,'District Detail SY 202324'!$T$1,FALSE)</f>
        <v>47.155000000000001</v>
      </c>
      <c r="N12" s="45">
        <f t="shared" si="3"/>
        <v>2.4000000000000909E-2</v>
      </c>
      <c r="O12" s="45">
        <f>VLOOKUP(A12,DistrictDetail_SY202324,'District Detail SY 202324'!$N$1,FALSE)</f>
        <v>16.762999999999998</v>
      </c>
      <c r="P12" s="45">
        <f>VLOOKUP(A12,DistrictDetail_SY202324,'District Detail SY 202324'!$Y$1,FALSE)</f>
        <v>15.728999999999999</v>
      </c>
      <c r="Q12" s="45">
        <f t="shared" si="4"/>
        <v>-1.0339999999999989</v>
      </c>
      <c r="R12" s="45">
        <f>VLOOKUP(A12,DistrictDetail_SY202324,'District Detail SY 202324'!$M$1,FALSE)</f>
        <v>2.0419999999999998</v>
      </c>
      <c r="S12" s="45">
        <f>VLOOKUP(A12,DistrictDetail_SY202324,'District Detail SY 202324'!$X$1,FALSE)</f>
        <v>4.6989999999999998</v>
      </c>
      <c r="T12" s="45">
        <f t="shared" si="5"/>
        <v>2.657</v>
      </c>
      <c r="U12" s="45">
        <f>VLOOKUP(A12,DistrictDetail_SY202324,'District Detail SY 202324'!$L$1,FALSE)</f>
        <v>6.008</v>
      </c>
      <c r="V12" s="45">
        <f>VLOOKUP(A12,DistrictDetail_SY202324,'District Detail SY 202324'!$V$1,FALSE)</f>
        <v>1</v>
      </c>
      <c r="W12" s="45">
        <f t="shared" si="6"/>
        <v>-5.008</v>
      </c>
      <c r="X12" s="50">
        <f>VLOOKUP(A12,DistrictDetail_SY202324,'District Detail SY 202324'!$S$1,FALSE)</f>
        <v>0</v>
      </c>
      <c r="Y12" s="50">
        <f>VLOOKUP(A12,DistrictDetail_SY202324,'District Detail SY 202324'!$U$1,FALSE)</f>
        <v>3.0840000000000001</v>
      </c>
      <c r="Z12" s="50">
        <f>VLOOKUP(A12,DistrictDetail_SY202324,'District Detail SY 202324'!$W$1,FALSE)</f>
        <v>7.9120000000000008</v>
      </c>
      <c r="AA12" s="50">
        <f>VLOOKUP(A12,DistrictDetail_SY202324,'District Detail SY 202324'!$Z$1,FALSE)</f>
        <v>0.79800000000000004</v>
      </c>
      <c r="AB12" s="50">
        <f>VLOOKUP(A12,DistrictDetail_SY202324,'District Detail SY 202324'!$AA$1,FALSE)</f>
        <v>1.0649999999999999</v>
      </c>
      <c r="AC12" s="50">
        <f>VLOOKUP(A12,DistrictDetail_SY202324,'District Detail SY 202324'!$AB$1,FALSE)</f>
        <v>0</v>
      </c>
      <c r="AD12" s="50">
        <f>VLOOKUP(A12,DistrictDetail_SY202324,'District Detail SY 202324'!$AF$1,FALSE)</f>
        <v>18.912000000000003</v>
      </c>
    </row>
    <row r="13" spans="1:30" x14ac:dyDescent="0.25">
      <c r="A13" s="6" t="s">
        <v>52</v>
      </c>
      <c r="B13" t="s">
        <v>53</v>
      </c>
      <c r="C13" s="48">
        <f t="shared" si="7"/>
        <v>15.15</v>
      </c>
      <c r="D13" s="48">
        <f t="shared" si="8"/>
        <v>22.58</v>
      </c>
      <c r="E13" s="48">
        <f t="shared" si="1"/>
        <v>7.4299999999999979</v>
      </c>
      <c r="F13" s="45">
        <f>VLOOKUP(A13,DistrictDetail_SY202324,'District Detail SY 202324'!$Q$1,FALSE)</f>
        <v>0.33600000000000002</v>
      </c>
      <c r="G13" s="45">
        <f>VLOOKUP(A13,DistrictDetail_SY202324,'District Detail SY 202324'!$AD$1,FALSE)</f>
        <v>0</v>
      </c>
      <c r="H13" s="45">
        <f t="shared" si="9"/>
        <v>-0.33600000000000002</v>
      </c>
      <c r="I13" s="45">
        <f>VLOOKUP(A13,DistrictDetail_SY202324,'District Detail SY 202324'!$P$1,FALSE)</f>
        <v>0.63700000000000001</v>
      </c>
      <c r="J13" s="45">
        <f>VLOOKUP(A13,DistrictDetail_SY202324,'District Detail SY 202324'!$AE$1,FALSE)+VLOOKUP(A13,DistrictDetail_SY202324,'District Detail SY 202324'!$AG$1,FALSE)</f>
        <v>5.2799999999999994</v>
      </c>
      <c r="K13" s="45">
        <f t="shared" si="2"/>
        <v>4.6429999999999989</v>
      </c>
      <c r="L13" s="45">
        <f>VLOOKUP(A13,DistrictDetail_SY202324,'District Detail SY 202324'!$K$1,FALSE)</f>
        <v>9.4329999999999998</v>
      </c>
      <c r="M13" s="45">
        <f>VLOOKUP(A13,DistrictDetail_SY202324,'District Detail SY 202324'!$T$1,FALSE)</f>
        <v>10.075999999999999</v>
      </c>
      <c r="N13" s="45">
        <f t="shared" si="3"/>
        <v>0.64299999999999891</v>
      </c>
      <c r="O13" s="45">
        <f>VLOOKUP(A13,DistrictDetail_SY202324,'District Detail SY 202324'!$N$1,FALSE)</f>
        <v>3.262</v>
      </c>
      <c r="P13" s="45">
        <f>VLOOKUP(A13,DistrictDetail_SY202324,'District Detail SY 202324'!$Y$1,FALSE)</f>
        <v>1.44</v>
      </c>
      <c r="Q13" s="45">
        <f t="shared" si="4"/>
        <v>-1.8220000000000001</v>
      </c>
      <c r="R13" s="45">
        <f>VLOOKUP(A13,DistrictDetail_SY202324,'District Detail SY 202324'!$M$1,FALSE)</f>
        <v>0.376</v>
      </c>
      <c r="S13" s="45">
        <f>VLOOKUP(A13,DistrictDetail_SY202324,'District Detail SY 202324'!$X$1,FALSE)</f>
        <v>0.623</v>
      </c>
      <c r="T13" s="45">
        <f t="shared" si="5"/>
        <v>0.247</v>
      </c>
      <c r="U13" s="45">
        <f>VLOOKUP(A13,DistrictDetail_SY202324,'District Detail SY 202324'!$L$1,FALSE)</f>
        <v>1.1059999999999999</v>
      </c>
      <c r="V13" s="45">
        <f>VLOOKUP(A13,DistrictDetail_SY202324,'District Detail SY 202324'!$V$1,FALSE)</f>
        <v>0.69000000000000006</v>
      </c>
      <c r="W13" s="45">
        <f t="shared" si="6"/>
        <v>-0.41599999999999981</v>
      </c>
      <c r="X13" s="50">
        <f>VLOOKUP(A13,DistrictDetail_SY202324,'District Detail SY 202324'!$S$1,FALSE)</f>
        <v>0</v>
      </c>
      <c r="Y13" s="50">
        <f>VLOOKUP(A13,DistrictDetail_SY202324,'District Detail SY 202324'!$U$1,FALSE)</f>
        <v>0.16400000000000001</v>
      </c>
      <c r="Z13" s="50">
        <f>VLOOKUP(A13,DistrictDetail_SY202324,'District Detail SY 202324'!$W$1,FALSE)</f>
        <v>0.97</v>
      </c>
      <c r="AA13" s="50">
        <f>VLOOKUP(A13,DistrictDetail_SY202324,'District Detail SY 202324'!$Z$1,FALSE)</f>
        <v>0.126</v>
      </c>
      <c r="AB13" s="50">
        <f>VLOOKUP(A13,DistrictDetail_SY202324,'District Detail SY 202324'!$AA$1,FALSE)</f>
        <v>0</v>
      </c>
      <c r="AC13" s="50">
        <f>VLOOKUP(A13,DistrictDetail_SY202324,'District Detail SY 202324'!$AB$1,FALSE)</f>
        <v>0</v>
      </c>
      <c r="AD13" s="50">
        <f>VLOOKUP(A13,DistrictDetail_SY202324,'District Detail SY 202324'!$AF$1,FALSE)</f>
        <v>3.2109999999999999</v>
      </c>
    </row>
    <row r="14" spans="1:30" x14ac:dyDescent="0.25">
      <c r="A14" s="6" t="s">
        <v>54</v>
      </c>
      <c r="B14" t="s">
        <v>55</v>
      </c>
      <c r="C14" s="48">
        <f t="shared" si="7"/>
        <v>44.489000000000004</v>
      </c>
      <c r="D14" s="48">
        <f t="shared" si="8"/>
        <v>87.487000000000023</v>
      </c>
      <c r="E14" s="48">
        <f t="shared" si="1"/>
        <v>42.998000000000019</v>
      </c>
      <c r="F14" s="45">
        <f>VLOOKUP(A14,DistrictDetail_SY202324,'District Detail SY 202324'!$Q$1,FALSE)</f>
        <v>1.141</v>
      </c>
      <c r="G14" s="45">
        <f>VLOOKUP(A14,DistrictDetail_SY202324,'District Detail SY 202324'!$AD$1,FALSE)</f>
        <v>3.5430000000000001</v>
      </c>
      <c r="H14" s="45">
        <f t="shared" si="9"/>
        <v>2.4020000000000001</v>
      </c>
      <c r="I14" s="45">
        <f>VLOOKUP(A14,DistrictDetail_SY202324,'District Detail SY 202324'!$P$1,FALSE)</f>
        <v>1.8980000000000001</v>
      </c>
      <c r="J14" s="45">
        <f>VLOOKUP(A14,DistrictDetail_SY202324,'District Detail SY 202324'!$AE$1,FALSE)+VLOOKUP(A14,DistrictDetail_SY202324,'District Detail SY 202324'!$AG$1,FALSE)</f>
        <v>30.396000000000004</v>
      </c>
      <c r="K14" s="45">
        <f t="shared" si="2"/>
        <v>28.498000000000005</v>
      </c>
      <c r="L14" s="45">
        <f>VLOOKUP(A14,DistrictDetail_SY202324,'District Detail SY 202324'!$K$1,FALSE)</f>
        <v>26.728000000000002</v>
      </c>
      <c r="M14" s="45">
        <f>VLOOKUP(A14,DistrictDetail_SY202324,'District Detail SY 202324'!$T$1,FALSE)</f>
        <v>23</v>
      </c>
      <c r="N14" s="45">
        <f t="shared" si="3"/>
        <v>-3.7280000000000015</v>
      </c>
      <c r="O14" s="45">
        <f>VLOOKUP(A14,DistrictDetail_SY202324,'District Detail SY 202324'!$N$1,FALSE)</f>
        <v>9.9239999999999995</v>
      </c>
      <c r="P14" s="45">
        <f>VLOOKUP(A14,DistrictDetail_SY202324,'District Detail SY 202324'!$Y$1,FALSE)</f>
        <v>6.6050000000000004</v>
      </c>
      <c r="Q14" s="45">
        <f t="shared" si="4"/>
        <v>-3.3189999999999991</v>
      </c>
      <c r="R14" s="45">
        <f>VLOOKUP(A14,DistrictDetail_SY202324,'District Detail SY 202324'!$M$1,FALSE)</f>
        <v>1.212</v>
      </c>
      <c r="S14" s="45">
        <f>VLOOKUP(A14,DistrictDetail_SY202324,'District Detail SY 202324'!$X$1,FALSE)</f>
        <v>3.601</v>
      </c>
      <c r="T14" s="45">
        <f t="shared" si="5"/>
        <v>2.3890000000000002</v>
      </c>
      <c r="U14" s="45">
        <f>VLOOKUP(A14,DistrictDetail_SY202324,'District Detail SY 202324'!$L$1,FALSE)</f>
        <v>3.5859999999999999</v>
      </c>
      <c r="V14" s="45">
        <f>VLOOKUP(A14,DistrictDetail_SY202324,'District Detail SY 202324'!$V$1,FALSE)</f>
        <v>1</v>
      </c>
      <c r="W14" s="45">
        <f t="shared" si="6"/>
        <v>-2.5859999999999999</v>
      </c>
      <c r="X14" s="50">
        <f>VLOOKUP(A14,DistrictDetail_SY202324,'District Detail SY 202324'!$S$1,FALSE)</f>
        <v>0</v>
      </c>
      <c r="Y14" s="50">
        <f>VLOOKUP(A14,DistrictDetail_SY202324,'District Detail SY 202324'!$U$1,FALSE)</f>
        <v>1.3399999999999999</v>
      </c>
      <c r="Z14" s="50">
        <f>VLOOKUP(A14,DistrictDetail_SY202324,'District Detail SY 202324'!$W$1,FALSE)</f>
        <v>4.173</v>
      </c>
      <c r="AA14" s="50">
        <f>VLOOKUP(A14,DistrictDetail_SY202324,'District Detail SY 202324'!$Z$1,FALSE)</f>
        <v>0.22700000000000001</v>
      </c>
      <c r="AB14" s="50">
        <f>VLOOKUP(A14,DistrictDetail_SY202324,'District Detail SY 202324'!$AA$1,FALSE)</f>
        <v>0.52700000000000002</v>
      </c>
      <c r="AC14" s="50">
        <f>VLOOKUP(A14,DistrictDetail_SY202324,'District Detail SY 202324'!$AB$1,FALSE)</f>
        <v>1.1360000000000001</v>
      </c>
      <c r="AD14" s="50">
        <f>VLOOKUP(A14,DistrictDetail_SY202324,'District Detail SY 202324'!$AF$1,FALSE)</f>
        <v>11.939000000000002</v>
      </c>
    </row>
    <row r="15" spans="1:30" x14ac:dyDescent="0.25">
      <c r="A15" s="6" t="s">
        <v>56</v>
      </c>
      <c r="B15" t="s">
        <v>57</v>
      </c>
      <c r="C15" s="48">
        <f t="shared" si="7"/>
        <v>88.024000000000001</v>
      </c>
      <c r="D15" s="48">
        <f t="shared" si="8"/>
        <v>115.383</v>
      </c>
      <c r="E15" s="48">
        <f t="shared" si="1"/>
        <v>27.358999999999995</v>
      </c>
      <c r="F15" s="45">
        <f>VLOOKUP(A15,DistrictDetail_SY202324,'District Detail SY 202324'!$Q$1,FALSE)</f>
        <v>1.8839999999999999</v>
      </c>
      <c r="G15" s="45">
        <f>VLOOKUP(A15,DistrictDetail_SY202324,'District Detail SY 202324'!$AD$1,FALSE)</f>
        <v>0</v>
      </c>
      <c r="H15" s="45">
        <f t="shared" si="9"/>
        <v>-1.8839999999999999</v>
      </c>
      <c r="I15" s="45">
        <f>VLOOKUP(A15,DistrictDetail_SY202324,'District Detail SY 202324'!$P$1,FALSE)</f>
        <v>3.6879999999999997</v>
      </c>
      <c r="J15" s="45">
        <f>VLOOKUP(A15,DistrictDetail_SY202324,'District Detail SY 202324'!$AE$1,FALSE)+VLOOKUP(A15,DistrictDetail_SY202324,'District Detail SY 202324'!$AG$1,FALSE)</f>
        <v>6.2E-2</v>
      </c>
      <c r="K15" s="45">
        <f t="shared" si="2"/>
        <v>-3.6259999999999999</v>
      </c>
      <c r="L15" s="45">
        <f>VLOOKUP(A15,DistrictDetail_SY202324,'District Detail SY 202324'!$K$1,FALSE)</f>
        <v>55.302999999999997</v>
      </c>
      <c r="M15" s="45">
        <f>VLOOKUP(A15,DistrictDetail_SY202324,'District Detail SY 202324'!$T$1,FALSE)</f>
        <v>75.3</v>
      </c>
      <c r="N15" s="45">
        <f t="shared" si="3"/>
        <v>19.997</v>
      </c>
      <c r="O15" s="45">
        <f>VLOOKUP(A15,DistrictDetail_SY202324,'District Detail SY 202324'!$N$1,FALSE)</f>
        <v>18.740000000000002</v>
      </c>
      <c r="P15" s="45">
        <f>VLOOKUP(A15,DistrictDetail_SY202324,'District Detail SY 202324'!$Y$1,FALSE)</f>
        <v>20.016000000000002</v>
      </c>
      <c r="Q15" s="45">
        <f t="shared" si="4"/>
        <v>1.2759999999999998</v>
      </c>
      <c r="R15" s="45">
        <f>VLOOKUP(A15,DistrictDetail_SY202324,'District Detail SY 202324'!$M$1,FALSE)</f>
        <v>2.1379999999999999</v>
      </c>
      <c r="S15" s="45">
        <f>VLOOKUP(A15,DistrictDetail_SY202324,'District Detail SY 202324'!$X$1,FALSE)</f>
        <v>5.3309999999999995</v>
      </c>
      <c r="T15" s="45">
        <f t="shared" si="5"/>
        <v>3.1929999999999996</v>
      </c>
      <c r="U15" s="45">
        <f>VLOOKUP(A15,DistrictDetail_SY202324,'District Detail SY 202324'!$L$1,FALSE)</f>
        <v>6.2710000000000008</v>
      </c>
      <c r="V15" s="45">
        <f>VLOOKUP(A15,DistrictDetail_SY202324,'District Detail SY 202324'!$V$1,FALSE)</f>
        <v>2.6759999999999997</v>
      </c>
      <c r="W15" s="45">
        <f t="shared" si="6"/>
        <v>-3.5950000000000011</v>
      </c>
      <c r="X15" s="50">
        <f>VLOOKUP(A15,DistrictDetail_SY202324,'District Detail SY 202324'!$S$1,FALSE)</f>
        <v>0</v>
      </c>
      <c r="Y15" s="50">
        <f>VLOOKUP(A15,DistrictDetail_SY202324,'District Detail SY 202324'!$U$1,FALSE)</f>
        <v>2.9129999999999998</v>
      </c>
      <c r="Z15" s="50">
        <f>VLOOKUP(A15,DistrictDetail_SY202324,'District Detail SY 202324'!$W$1,FALSE)</f>
        <v>6.7539999999999996</v>
      </c>
      <c r="AA15" s="50">
        <f>VLOOKUP(A15,DistrictDetail_SY202324,'District Detail SY 202324'!$Z$1,FALSE)</f>
        <v>1.252</v>
      </c>
      <c r="AB15" s="50">
        <f>VLOOKUP(A15,DistrictDetail_SY202324,'District Detail SY 202324'!$AA$1,FALSE)</f>
        <v>1.079</v>
      </c>
      <c r="AC15" s="50">
        <f>VLOOKUP(A15,DistrictDetail_SY202324,'District Detail SY 202324'!$AB$1,FALSE)</f>
        <v>0</v>
      </c>
      <c r="AD15" s="50">
        <f>VLOOKUP(A15,DistrictDetail_SY202324,'District Detail SY 202324'!$AF$1,FALSE)</f>
        <v>0</v>
      </c>
    </row>
    <row r="16" spans="1:30" x14ac:dyDescent="0.25">
      <c r="A16" s="6" t="s">
        <v>58</v>
      </c>
      <c r="B16" t="s">
        <v>59</v>
      </c>
      <c r="C16" s="48">
        <f t="shared" si="7"/>
        <v>47.273000000000003</v>
      </c>
      <c r="D16" s="48">
        <f t="shared" si="8"/>
        <v>64.403999999999996</v>
      </c>
      <c r="E16" s="48">
        <f t="shared" si="1"/>
        <v>17.130999999999993</v>
      </c>
      <c r="F16" s="45">
        <f>VLOOKUP(A16,DistrictDetail_SY202324,'District Detail SY 202324'!$Q$1,FALSE)</f>
        <v>1.157</v>
      </c>
      <c r="G16" s="45">
        <f>VLOOKUP(A16,DistrictDetail_SY202324,'District Detail SY 202324'!$AD$1,FALSE)</f>
        <v>1.681</v>
      </c>
      <c r="H16" s="45">
        <f t="shared" si="9"/>
        <v>0.52400000000000002</v>
      </c>
      <c r="I16" s="45">
        <f>VLOOKUP(A16,DistrictDetail_SY202324,'District Detail SY 202324'!$P$1,FALSE)</f>
        <v>2.0070000000000001</v>
      </c>
      <c r="J16" s="45">
        <f>VLOOKUP(A16,DistrictDetail_SY202324,'District Detail SY 202324'!$AE$1,FALSE)+VLOOKUP(A16,DistrictDetail_SY202324,'District Detail SY 202324'!$AG$1,FALSE)</f>
        <v>18.696999999999999</v>
      </c>
      <c r="K16" s="45">
        <f t="shared" si="2"/>
        <v>16.689999999999998</v>
      </c>
      <c r="L16" s="45">
        <f>VLOOKUP(A16,DistrictDetail_SY202324,'District Detail SY 202324'!$K$1,FALSE)</f>
        <v>28.808</v>
      </c>
      <c r="M16" s="45">
        <f>VLOOKUP(A16,DistrictDetail_SY202324,'District Detail SY 202324'!$T$1,FALSE)</f>
        <v>20.285</v>
      </c>
      <c r="N16" s="45">
        <f t="shared" si="3"/>
        <v>-8.5229999999999997</v>
      </c>
      <c r="O16" s="45">
        <f>VLOOKUP(A16,DistrictDetail_SY202324,'District Detail SY 202324'!$N$1,FALSE)</f>
        <v>10.364000000000001</v>
      </c>
      <c r="P16" s="45">
        <f>VLOOKUP(A16,DistrictDetail_SY202324,'District Detail SY 202324'!$Y$1,FALSE)</f>
        <v>8.1999999999999993</v>
      </c>
      <c r="Q16" s="45">
        <f t="shared" si="4"/>
        <v>-2.1640000000000015</v>
      </c>
      <c r="R16" s="45">
        <f>VLOOKUP(A16,DistrictDetail_SY202324,'District Detail SY 202324'!$M$1,FALSE)</f>
        <v>1.25</v>
      </c>
      <c r="S16" s="45">
        <f>VLOOKUP(A16,DistrictDetail_SY202324,'District Detail SY 202324'!$X$1,FALSE)</f>
        <v>1.3</v>
      </c>
      <c r="T16" s="45">
        <f t="shared" si="5"/>
        <v>5.0000000000000044E-2</v>
      </c>
      <c r="U16" s="45">
        <f>VLOOKUP(A16,DistrictDetail_SY202324,'District Detail SY 202324'!$L$1,FALSE)</f>
        <v>3.6870000000000003</v>
      </c>
      <c r="V16" s="45">
        <f>VLOOKUP(A16,DistrictDetail_SY202324,'District Detail SY 202324'!$V$1,FALSE)</f>
        <v>3</v>
      </c>
      <c r="W16" s="45">
        <f t="shared" si="6"/>
        <v>-0.68700000000000028</v>
      </c>
      <c r="X16" s="50">
        <f>VLOOKUP(A16,DistrictDetail_SY202324,'District Detail SY 202324'!$S$1,FALSE)</f>
        <v>0</v>
      </c>
      <c r="Y16" s="50">
        <f>VLOOKUP(A16,DistrictDetail_SY202324,'District Detail SY 202324'!$U$1,FALSE)</f>
        <v>1.371</v>
      </c>
      <c r="Z16" s="50">
        <f>VLOOKUP(A16,DistrictDetail_SY202324,'District Detail SY 202324'!$W$1,FALSE)</f>
        <v>3.5039999999999996</v>
      </c>
      <c r="AA16" s="50">
        <f>VLOOKUP(A16,DistrictDetail_SY202324,'District Detail SY 202324'!$Z$1,FALSE)</f>
        <v>0.40900000000000003</v>
      </c>
      <c r="AB16" s="50">
        <f>VLOOKUP(A16,DistrictDetail_SY202324,'District Detail SY 202324'!$AA$1,FALSE)</f>
        <v>0</v>
      </c>
      <c r="AC16" s="50">
        <f>VLOOKUP(A16,DistrictDetail_SY202324,'District Detail SY 202324'!$AB$1,FALSE)</f>
        <v>0</v>
      </c>
      <c r="AD16" s="50">
        <f>VLOOKUP(A16,DistrictDetail_SY202324,'District Detail SY 202324'!$AF$1,FALSE)</f>
        <v>5.9569999999999999</v>
      </c>
    </row>
    <row r="17" spans="1:30" x14ac:dyDescent="0.25">
      <c r="A17" s="6" t="s">
        <v>60</v>
      </c>
      <c r="B17" t="s">
        <v>61</v>
      </c>
      <c r="C17" s="48">
        <f t="shared" si="7"/>
        <v>4.5999999999999999E-2</v>
      </c>
      <c r="D17" s="48">
        <f t="shared" si="8"/>
        <v>0.05</v>
      </c>
      <c r="E17" s="48">
        <f t="shared" si="1"/>
        <v>4.0000000000000036E-3</v>
      </c>
      <c r="F17" s="45">
        <f>VLOOKUP(A17,DistrictDetail_SY202324,'District Detail SY 202324'!$Q$1,FALSE)</f>
        <v>2E-3</v>
      </c>
      <c r="G17" s="45">
        <f>VLOOKUP(A17,DistrictDetail_SY202324,'District Detail SY 202324'!$AD$1,FALSE)</f>
        <v>0</v>
      </c>
      <c r="H17" s="45">
        <f t="shared" si="9"/>
        <v>-2E-3</v>
      </c>
      <c r="I17" s="45">
        <f>VLOOKUP(A17,DistrictDetail_SY202324,'District Detail SY 202324'!$P$1,FALSE)</f>
        <v>2E-3</v>
      </c>
      <c r="J17" s="45">
        <f>VLOOKUP(A17,DistrictDetail_SY202324,'District Detail SY 202324'!$AE$1,FALSE)+VLOOKUP(A17,DistrictDetail_SY202324,'District Detail SY 202324'!$AG$1,FALSE)</f>
        <v>0</v>
      </c>
      <c r="K17" s="45">
        <f t="shared" si="2"/>
        <v>-2E-3</v>
      </c>
      <c r="L17" s="45">
        <f>VLOOKUP(A17,DistrictDetail_SY202324,'District Detail SY 202324'!$K$1,FALSE)</f>
        <v>2.3E-2</v>
      </c>
      <c r="M17" s="45">
        <f>VLOOKUP(A17,DistrictDetail_SY202324,'District Detail SY 202324'!$T$1,FALSE)</f>
        <v>0</v>
      </c>
      <c r="N17" s="45">
        <f t="shared" si="3"/>
        <v>-2.3E-2</v>
      </c>
      <c r="O17" s="45">
        <f>VLOOKUP(A17,DistrictDetail_SY202324,'District Detail SY 202324'!$N$1,FALSE)</f>
        <v>1.0999999999999999E-2</v>
      </c>
      <c r="P17" s="45">
        <f>VLOOKUP(A17,DistrictDetail_SY202324,'District Detail SY 202324'!$Y$1,FALSE)</f>
        <v>0.05</v>
      </c>
      <c r="Q17" s="45">
        <f t="shared" si="4"/>
        <v>3.9000000000000007E-2</v>
      </c>
      <c r="R17" s="45">
        <f>VLOOKUP(A17,DistrictDetail_SY202324,'District Detail SY 202324'!$M$1,FALSE)</f>
        <v>2E-3</v>
      </c>
      <c r="S17" s="45">
        <f>VLOOKUP(A17,DistrictDetail_SY202324,'District Detail SY 202324'!$X$1,FALSE)</f>
        <v>0</v>
      </c>
      <c r="T17" s="45">
        <f t="shared" si="5"/>
        <v>-2E-3</v>
      </c>
      <c r="U17" s="45">
        <f>VLOOKUP(A17,DistrictDetail_SY202324,'District Detail SY 202324'!$L$1,FALSE)</f>
        <v>6.0000000000000001E-3</v>
      </c>
      <c r="V17" s="45">
        <f>VLOOKUP(A17,DistrictDetail_SY202324,'District Detail SY 202324'!$V$1,FALSE)</f>
        <v>0</v>
      </c>
      <c r="W17" s="45">
        <f t="shared" si="6"/>
        <v>-6.0000000000000001E-3</v>
      </c>
      <c r="X17" s="50">
        <f>VLOOKUP(A17,DistrictDetail_SY202324,'District Detail SY 202324'!$S$1,FALSE)</f>
        <v>0</v>
      </c>
      <c r="Y17" s="50">
        <f>VLOOKUP(A17,DistrictDetail_SY202324,'District Detail SY 202324'!$U$1,FALSE)</f>
        <v>0</v>
      </c>
      <c r="Z17" s="50">
        <f>VLOOKUP(A17,DistrictDetail_SY202324,'District Detail SY 202324'!$W$1,FALSE)</f>
        <v>0</v>
      </c>
      <c r="AA17" s="50">
        <f>VLOOKUP(A17,DistrictDetail_SY202324,'District Detail SY 202324'!$Z$1,FALSE)</f>
        <v>0</v>
      </c>
      <c r="AB17" s="50">
        <f>VLOOKUP(A17,DistrictDetail_SY202324,'District Detail SY 202324'!$AA$1,FALSE)</f>
        <v>0</v>
      </c>
      <c r="AC17" s="50">
        <f>VLOOKUP(A17,DistrictDetail_SY202324,'District Detail SY 202324'!$AB$1,FALSE)</f>
        <v>0</v>
      </c>
      <c r="AD17" s="50">
        <f>VLOOKUP(A17,DistrictDetail_SY202324,'District Detail SY 202324'!$AF$1,FALSE)</f>
        <v>0</v>
      </c>
    </row>
    <row r="18" spans="1:30" x14ac:dyDescent="0.25">
      <c r="A18" s="6" t="s">
        <v>62</v>
      </c>
      <c r="B18" t="s">
        <v>63</v>
      </c>
      <c r="C18" s="48">
        <f t="shared" si="7"/>
        <v>84.224999999999994</v>
      </c>
      <c r="D18" s="48">
        <f t="shared" si="8"/>
        <v>133.673</v>
      </c>
      <c r="E18" s="48">
        <f t="shared" si="1"/>
        <v>49.448000000000008</v>
      </c>
      <c r="F18" s="45">
        <f>VLOOKUP(A18,DistrictDetail_SY202324,'District Detail SY 202324'!$Q$1,FALSE)</f>
        <v>2.2229999999999999</v>
      </c>
      <c r="G18" s="45">
        <f>VLOOKUP(A18,DistrictDetail_SY202324,'District Detail SY 202324'!$AD$1,FALSE)</f>
        <v>0.312</v>
      </c>
      <c r="H18" s="45">
        <f t="shared" si="9"/>
        <v>-1.9109999999999998</v>
      </c>
      <c r="I18" s="45">
        <f>VLOOKUP(A18,DistrictDetail_SY202324,'District Detail SY 202324'!$P$1,FALSE)</f>
        <v>3.6040000000000001</v>
      </c>
      <c r="J18" s="45">
        <f>VLOOKUP(A18,DistrictDetail_SY202324,'District Detail SY 202324'!$AE$1,FALSE)+VLOOKUP(A18,DistrictDetail_SY202324,'District Detail SY 202324'!$AG$1,FALSE)</f>
        <v>34.427999999999997</v>
      </c>
      <c r="K18" s="45">
        <f t="shared" si="2"/>
        <v>30.823999999999998</v>
      </c>
      <c r="L18" s="45">
        <f>VLOOKUP(A18,DistrictDetail_SY202324,'District Detail SY 202324'!$K$1,FALSE)</f>
        <v>50.390999999999998</v>
      </c>
      <c r="M18" s="45">
        <f>VLOOKUP(A18,DistrictDetail_SY202324,'District Detail SY 202324'!$T$1,FALSE)</f>
        <v>30.212</v>
      </c>
      <c r="N18" s="45">
        <f t="shared" si="3"/>
        <v>-20.178999999999998</v>
      </c>
      <c r="O18" s="45">
        <f>VLOOKUP(A18,DistrictDetail_SY202324,'District Detail SY 202324'!$N$1,FALSE)</f>
        <v>18.736999999999998</v>
      </c>
      <c r="P18" s="45">
        <f>VLOOKUP(A18,DistrictDetail_SY202324,'District Detail SY 202324'!$Y$1,FALSE)</f>
        <v>13.8</v>
      </c>
      <c r="Q18" s="45">
        <f t="shared" si="4"/>
        <v>-4.9369999999999976</v>
      </c>
      <c r="R18" s="45">
        <f>VLOOKUP(A18,DistrictDetail_SY202324,'District Detail SY 202324'!$M$1,FALSE)</f>
        <v>2.3450000000000002</v>
      </c>
      <c r="S18" s="45">
        <f>VLOOKUP(A18,DistrictDetail_SY202324,'District Detail SY 202324'!$X$1,FALSE)</f>
        <v>3.12</v>
      </c>
      <c r="T18" s="45">
        <f t="shared" si="5"/>
        <v>0.77499999999999991</v>
      </c>
      <c r="U18" s="45">
        <f>VLOOKUP(A18,DistrictDetail_SY202324,'District Detail SY 202324'!$L$1,FALSE)</f>
        <v>6.9249999999999998</v>
      </c>
      <c r="V18" s="45">
        <f>VLOOKUP(A18,DistrictDetail_SY202324,'District Detail SY 202324'!$V$1,FALSE)</f>
        <v>16.7</v>
      </c>
      <c r="W18" s="45">
        <f t="shared" si="6"/>
        <v>9.7749999999999986</v>
      </c>
      <c r="X18" s="50">
        <f>VLOOKUP(A18,DistrictDetail_SY202324,'District Detail SY 202324'!$S$1,FALSE)</f>
        <v>0</v>
      </c>
      <c r="Y18" s="50">
        <f>VLOOKUP(A18,DistrictDetail_SY202324,'District Detail SY 202324'!$U$1,FALSE)</f>
        <v>2.403</v>
      </c>
      <c r="Z18" s="50">
        <f>VLOOKUP(A18,DistrictDetail_SY202324,'District Detail SY 202324'!$W$1,FALSE)</f>
        <v>3.9320000000000004</v>
      </c>
      <c r="AA18" s="50">
        <f>VLOOKUP(A18,DistrictDetail_SY202324,'District Detail SY 202324'!$Z$1,FALSE)</f>
        <v>0.437</v>
      </c>
      <c r="AB18" s="50">
        <f>VLOOKUP(A18,DistrictDetail_SY202324,'District Detail SY 202324'!$AA$1,FALSE)</f>
        <v>0</v>
      </c>
      <c r="AC18" s="50">
        <f>VLOOKUP(A18,DistrictDetail_SY202324,'District Detail SY 202324'!$AB$1,FALSE)</f>
        <v>4.6829999999999998</v>
      </c>
      <c r="AD18" s="50">
        <f>VLOOKUP(A18,DistrictDetail_SY202324,'District Detail SY 202324'!$AF$1,FALSE)</f>
        <v>23.645999999999997</v>
      </c>
    </row>
    <row r="19" spans="1:30" x14ac:dyDescent="0.25">
      <c r="A19" s="6" t="s">
        <v>64</v>
      </c>
      <c r="B19" t="s">
        <v>65</v>
      </c>
      <c r="C19" s="48">
        <f>U19+R19+O19+L19+F19+I19</f>
        <v>0.48199999999999998</v>
      </c>
      <c r="D19" s="48">
        <f t="shared" si="8"/>
        <v>0</v>
      </c>
      <c r="E19" s="48">
        <f t="shared" si="1"/>
        <v>-0.48199999999999998</v>
      </c>
      <c r="F19" s="45">
        <f>VLOOKUP(A19,DistrictDetail_SY202324,'District Detail SY 202324'!$Q$1,FALSE)</f>
        <v>1.2999999999999999E-2</v>
      </c>
      <c r="G19" s="45">
        <f>VLOOKUP(A19,DistrictDetail_SY202324,'District Detail SY 202324'!$AD$1,FALSE)</f>
        <v>0</v>
      </c>
      <c r="H19" s="45">
        <f t="shared" si="9"/>
        <v>-1.2999999999999999E-2</v>
      </c>
      <c r="I19" s="45">
        <f>VLOOKUP(A19,DistrictDetail_SY202324,'District Detail SY 202324'!$P$1,FALSE)</f>
        <v>0.02</v>
      </c>
      <c r="J19" s="45">
        <f>VLOOKUP(A19,DistrictDetail_SY202324,'District Detail SY 202324'!$AE$1,FALSE)+VLOOKUP(A19,DistrictDetail_SY202324,'District Detail SY 202324'!$AG$1,FALSE)</f>
        <v>0</v>
      </c>
      <c r="K19" s="45">
        <f t="shared" si="2"/>
        <v>-0.02</v>
      </c>
      <c r="L19" s="45">
        <f>VLOOKUP(A19,DistrictDetail_SY202324,'District Detail SY 202324'!$K$1,FALSE)</f>
        <v>0.28999999999999998</v>
      </c>
      <c r="M19" s="45">
        <f>VLOOKUP(A19,DistrictDetail_SY202324,'District Detail SY 202324'!$T$1,FALSE)</f>
        <v>0</v>
      </c>
      <c r="N19" s="45">
        <f t="shared" si="3"/>
        <v>-0.28999999999999998</v>
      </c>
      <c r="O19" s="45">
        <f>VLOOKUP(A19,DistrictDetail_SY202324,'District Detail SY 202324'!$N$1,FALSE)</f>
        <v>0.10699999999999998</v>
      </c>
      <c r="P19" s="45">
        <f>VLOOKUP(A19,DistrictDetail_SY202324,'District Detail SY 202324'!$Y$1,FALSE)</f>
        <v>0</v>
      </c>
      <c r="Q19" s="45">
        <f t="shared" si="4"/>
        <v>-0.10699999999999998</v>
      </c>
      <c r="R19" s="45">
        <f>VLOOKUP(A19,DistrictDetail_SY202324,'District Detail SY 202324'!$M$1,FALSE)</f>
        <v>1.3000000000000001E-2</v>
      </c>
      <c r="S19" s="45">
        <f>VLOOKUP(A19,DistrictDetail_SY202324,'District Detail SY 202324'!$X$1,FALSE)</f>
        <v>0</v>
      </c>
      <c r="T19" s="45">
        <f t="shared" si="5"/>
        <v>-1.3000000000000001E-2</v>
      </c>
      <c r="U19" s="45">
        <f>VLOOKUP(A19,DistrictDetail_SY202324,'District Detail SY 202324'!$L$1,FALSE)</f>
        <v>3.9000000000000007E-2</v>
      </c>
      <c r="V19" s="45">
        <f>VLOOKUP(A19,DistrictDetail_SY202324,'District Detail SY 202324'!$V$1,FALSE)</f>
        <v>0</v>
      </c>
      <c r="W19" s="45">
        <f t="shared" si="6"/>
        <v>-3.9000000000000007E-2</v>
      </c>
      <c r="X19" s="50">
        <f>VLOOKUP(A19,DistrictDetail_SY202324,'District Detail SY 202324'!$S$1,FALSE)</f>
        <v>0</v>
      </c>
      <c r="Y19" s="50">
        <f>VLOOKUP(A19,DistrictDetail_SY202324,'District Detail SY 202324'!$U$1,FALSE)</f>
        <v>0</v>
      </c>
      <c r="Z19" s="50">
        <f>VLOOKUP(A19,DistrictDetail_SY202324,'District Detail SY 202324'!$W$1,FALSE)</f>
        <v>0</v>
      </c>
      <c r="AA19" s="50">
        <f>VLOOKUP(A19,DistrictDetail_SY202324,'District Detail SY 202324'!$Z$1,FALSE)</f>
        <v>0</v>
      </c>
      <c r="AB19" s="50">
        <f>VLOOKUP(A19,DistrictDetail_SY202324,'District Detail SY 202324'!$AA$1,FALSE)</f>
        <v>0</v>
      </c>
      <c r="AC19" s="50">
        <f>VLOOKUP(A19,DistrictDetail_SY202324,'District Detail SY 202324'!$AB$1,FALSE)</f>
        <v>0</v>
      </c>
      <c r="AD19" s="50">
        <f>VLOOKUP(A19,DistrictDetail_SY202324,'District Detail SY 202324'!$AF$1,FALSE)</f>
        <v>0</v>
      </c>
    </row>
    <row r="20" spans="1:30" x14ac:dyDescent="0.25">
      <c r="A20" s="6" t="s">
        <v>66</v>
      </c>
      <c r="B20" t="s">
        <v>67</v>
      </c>
      <c r="C20" s="48">
        <f t="shared" si="7"/>
        <v>8.604000000000001</v>
      </c>
      <c r="D20" s="48">
        <f t="shared" si="8"/>
        <v>11.593999999999999</v>
      </c>
      <c r="E20" s="48">
        <f t="shared" si="1"/>
        <v>2.9899999999999984</v>
      </c>
      <c r="F20" s="45">
        <f>VLOOKUP(A20,DistrictDetail_SY202324,'District Detail SY 202324'!$Q$1,FALSE)</f>
        <v>0.223</v>
      </c>
      <c r="G20" s="45">
        <f>VLOOKUP(A20,DistrictDetail_SY202324,'District Detail SY 202324'!$AD$1,FALSE)</f>
        <v>0</v>
      </c>
      <c r="H20" s="45">
        <f t="shared" si="9"/>
        <v>-0.223</v>
      </c>
      <c r="I20" s="45">
        <f>VLOOKUP(A20,DistrictDetail_SY202324,'District Detail SY 202324'!$P$1,FALSE)</f>
        <v>0.36799999999999999</v>
      </c>
      <c r="J20" s="45">
        <f>VLOOKUP(A20,DistrictDetail_SY202324,'District Detail SY 202324'!$AE$1,FALSE)+VLOOKUP(A20,DistrictDetail_SY202324,'District Detail SY 202324'!$AG$1,FALSE)</f>
        <v>1.8119999999999998</v>
      </c>
      <c r="K20" s="45">
        <f t="shared" si="2"/>
        <v>1.444</v>
      </c>
      <c r="L20" s="45">
        <f>VLOOKUP(A20,DistrictDetail_SY202324,'District Detail SY 202324'!$K$1,FALSE)</f>
        <v>5.181</v>
      </c>
      <c r="M20" s="45">
        <f>VLOOKUP(A20,DistrictDetail_SY202324,'District Detail SY 202324'!$T$1,FALSE)</f>
        <v>4.9399999999999995</v>
      </c>
      <c r="N20" s="45">
        <f t="shared" si="3"/>
        <v>-0.24100000000000055</v>
      </c>
      <c r="O20" s="45">
        <f>VLOOKUP(A20,DistrictDetail_SY202324,'District Detail SY 202324'!$N$1,FALSE)</f>
        <v>1.899</v>
      </c>
      <c r="P20" s="45">
        <f>VLOOKUP(A20,DistrictDetail_SY202324,'District Detail SY 202324'!$Y$1,FALSE)</f>
        <v>1.7989999999999999</v>
      </c>
      <c r="Q20" s="45">
        <f t="shared" si="4"/>
        <v>-0.10000000000000009</v>
      </c>
      <c r="R20" s="45">
        <f>VLOOKUP(A20,DistrictDetail_SY202324,'District Detail SY 202324'!$M$1,FALSE)</f>
        <v>0.23600000000000002</v>
      </c>
      <c r="S20" s="45">
        <f>VLOOKUP(A20,DistrictDetail_SY202324,'District Detail SY 202324'!$X$1,FALSE)</f>
        <v>0.34199999999999997</v>
      </c>
      <c r="T20" s="45">
        <f t="shared" si="5"/>
        <v>0.10599999999999996</v>
      </c>
      <c r="U20" s="45">
        <f>VLOOKUP(A20,DistrictDetail_SY202324,'District Detail SY 202324'!$L$1,FALSE)</f>
        <v>0.69700000000000006</v>
      </c>
      <c r="V20" s="45">
        <f>VLOOKUP(A20,DistrictDetail_SY202324,'District Detail SY 202324'!$V$1,FALSE)</f>
        <v>0.249</v>
      </c>
      <c r="W20" s="45">
        <f t="shared" si="6"/>
        <v>-0.44800000000000006</v>
      </c>
      <c r="X20" s="50">
        <f>VLOOKUP(A20,DistrictDetail_SY202324,'District Detail SY 202324'!$S$1,FALSE)</f>
        <v>0</v>
      </c>
      <c r="Y20" s="50">
        <f>VLOOKUP(A20,DistrictDetail_SY202324,'District Detail SY 202324'!$U$1,FALSE)</f>
        <v>0.33299999999999996</v>
      </c>
      <c r="Z20" s="50">
        <f>VLOOKUP(A20,DistrictDetail_SY202324,'District Detail SY 202324'!$W$1,FALSE)</f>
        <v>0.86699999999999999</v>
      </c>
      <c r="AA20" s="50">
        <f>VLOOKUP(A20,DistrictDetail_SY202324,'District Detail SY 202324'!$Z$1,FALSE)</f>
        <v>5.3999999999999999E-2</v>
      </c>
      <c r="AB20" s="50">
        <f>VLOOKUP(A20,DistrictDetail_SY202324,'District Detail SY 202324'!$AA$1,FALSE)</f>
        <v>0</v>
      </c>
      <c r="AC20" s="50">
        <f>VLOOKUP(A20,DistrictDetail_SY202324,'District Detail SY 202324'!$AB$1,FALSE)</f>
        <v>0</v>
      </c>
      <c r="AD20" s="50">
        <f>VLOOKUP(A20,DistrictDetail_SY202324,'District Detail SY 202324'!$AF$1,FALSE)</f>
        <v>1.198</v>
      </c>
    </row>
    <row r="21" spans="1:30" x14ac:dyDescent="0.25">
      <c r="A21" s="6" t="s">
        <v>68</v>
      </c>
      <c r="B21" t="s">
        <v>69</v>
      </c>
      <c r="C21" s="48">
        <f t="shared" si="7"/>
        <v>0.37200000000000005</v>
      </c>
      <c r="D21" s="48">
        <f t="shared" si="8"/>
        <v>0.27999999999999997</v>
      </c>
      <c r="E21" s="48">
        <f t="shared" si="1"/>
        <v>-9.2000000000000082E-2</v>
      </c>
      <c r="F21" s="45">
        <f>VLOOKUP(A21,DistrictDetail_SY202324,'District Detail SY 202324'!$Q$1,FALSE)</f>
        <v>1.2999999999999999E-2</v>
      </c>
      <c r="G21" s="45">
        <f>VLOOKUP(A21,DistrictDetail_SY202324,'District Detail SY 202324'!$AD$1,FALSE)</f>
        <v>0</v>
      </c>
      <c r="H21" s="45">
        <f t="shared" si="9"/>
        <v>-1.2999999999999999E-2</v>
      </c>
      <c r="I21" s="45">
        <f>VLOOKUP(A21,DistrictDetail_SY202324,'District Detail SY 202324'!$P$1,FALSE)</f>
        <v>1.7000000000000001E-2</v>
      </c>
      <c r="J21" s="45">
        <f>VLOOKUP(A21,DistrictDetail_SY202324,'District Detail SY 202324'!$AE$1,FALSE)+VLOOKUP(A21,DistrictDetail_SY202324,'District Detail SY 202324'!$AG$1,FALSE)</f>
        <v>0</v>
      </c>
      <c r="K21" s="45">
        <f t="shared" si="2"/>
        <v>-1.7000000000000001E-2</v>
      </c>
      <c r="L21" s="45">
        <f>VLOOKUP(A21,DistrictDetail_SY202324,'District Detail SY 202324'!$K$1,FALSE)</f>
        <v>0.19800000000000001</v>
      </c>
      <c r="M21" s="45">
        <f>VLOOKUP(A21,DistrictDetail_SY202324,'District Detail SY 202324'!$T$1,FALSE)</f>
        <v>0</v>
      </c>
      <c r="N21" s="45">
        <f t="shared" si="3"/>
        <v>-0.19800000000000001</v>
      </c>
      <c r="O21" s="45">
        <f>VLOOKUP(A21,DistrictDetail_SY202324,'District Detail SY 202324'!$N$1,FALSE)</f>
        <v>9.2999999999999999E-2</v>
      </c>
      <c r="P21" s="45">
        <f>VLOOKUP(A21,DistrictDetail_SY202324,'District Detail SY 202324'!$Y$1,FALSE)</f>
        <v>0</v>
      </c>
      <c r="Q21" s="45">
        <f t="shared" si="4"/>
        <v>-9.2999999999999999E-2</v>
      </c>
      <c r="R21" s="45">
        <f>VLOOKUP(A21,DistrictDetail_SY202324,'District Detail SY 202324'!$M$1,FALSE)</f>
        <v>1.3000000000000001E-2</v>
      </c>
      <c r="S21" s="45">
        <f>VLOOKUP(A21,DistrictDetail_SY202324,'District Detail SY 202324'!$X$1,FALSE)</f>
        <v>5.8000000000000003E-2</v>
      </c>
      <c r="T21" s="45">
        <f t="shared" si="5"/>
        <v>4.4999999999999998E-2</v>
      </c>
      <c r="U21" s="45">
        <f>VLOOKUP(A21,DistrictDetail_SY202324,'District Detail SY 202324'!$L$1,FALSE)</f>
        <v>3.8000000000000006E-2</v>
      </c>
      <c r="V21" s="45">
        <f>VLOOKUP(A21,DistrictDetail_SY202324,'District Detail SY 202324'!$V$1,FALSE)</f>
        <v>0</v>
      </c>
      <c r="W21" s="45">
        <f t="shared" si="6"/>
        <v>-3.8000000000000006E-2</v>
      </c>
      <c r="X21" s="50">
        <f>VLOOKUP(A21,DistrictDetail_SY202324,'District Detail SY 202324'!$S$1,FALSE)</f>
        <v>0</v>
      </c>
      <c r="Y21" s="50">
        <f>VLOOKUP(A21,DistrictDetail_SY202324,'District Detail SY 202324'!$U$1,FALSE)</f>
        <v>2.9000000000000001E-2</v>
      </c>
      <c r="Z21" s="50">
        <f>VLOOKUP(A21,DistrictDetail_SY202324,'District Detail SY 202324'!$W$1,FALSE)</f>
        <v>8.6999999999999994E-2</v>
      </c>
      <c r="AA21" s="50">
        <f>VLOOKUP(A21,DistrictDetail_SY202324,'District Detail SY 202324'!$Z$1,FALSE)</f>
        <v>4.3999999999999997E-2</v>
      </c>
      <c r="AB21" s="50">
        <f>VLOOKUP(A21,DistrictDetail_SY202324,'District Detail SY 202324'!$AA$1,FALSE)</f>
        <v>0</v>
      </c>
      <c r="AC21" s="50">
        <f>VLOOKUP(A21,DistrictDetail_SY202324,'District Detail SY 202324'!$AB$1,FALSE)</f>
        <v>0</v>
      </c>
      <c r="AD21" s="50">
        <f>VLOOKUP(A21,DistrictDetail_SY202324,'District Detail SY 202324'!$AF$1,FALSE)</f>
        <v>6.2E-2</v>
      </c>
    </row>
    <row r="22" spans="1:30" x14ac:dyDescent="0.25">
      <c r="A22" s="6" t="s">
        <v>70</v>
      </c>
      <c r="B22" t="s">
        <v>71</v>
      </c>
      <c r="C22" s="48">
        <f t="shared" si="7"/>
        <v>16.245999999999999</v>
      </c>
      <c r="D22" s="48">
        <f t="shared" si="8"/>
        <v>26.846999999999998</v>
      </c>
      <c r="E22" s="48">
        <f t="shared" si="1"/>
        <v>10.600999999999999</v>
      </c>
      <c r="F22" s="45">
        <f>VLOOKUP(A22,DistrictDetail_SY202324,'District Detail SY 202324'!$Q$1,FALSE)</f>
        <v>0.47599999999999998</v>
      </c>
      <c r="G22" s="45">
        <f>VLOOKUP(A22,DistrictDetail_SY202324,'District Detail SY 202324'!$AD$1,FALSE)</f>
        <v>0</v>
      </c>
      <c r="H22" s="45">
        <f t="shared" si="9"/>
        <v>-0.47599999999999998</v>
      </c>
      <c r="I22" s="45">
        <f>VLOOKUP(A22,DistrictDetail_SY202324,'District Detail SY 202324'!$P$1,FALSE)</f>
        <v>0.70300000000000007</v>
      </c>
      <c r="J22" s="45">
        <f>VLOOKUP(A22,DistrictDetail_SY202324,'District Detail SY 202324'!$AE$1,FALSE)+VLOOKUP(A22,DistrictDetail_SY202324,'District Detail SY 202324'!$AG$1,FALSE)</f>
        <v>8.2949999999999999</v>
      </c>
      <c r="K22" s="45">
        <f t="shared" si="2"/>
        <v>7.5919999999999996</v>
      </c>
      <c r="L22" s="45">
        <f>VLOOKUP(A22,DistrictDetail_SY202324,'District Detail SY 202324'!$K$1,FALSE)</f>
        <v>9.4939999999999998</v>
      </c>
      <c r="M22" s="45">
        <f>VLOOKUP(A22,DistrictDetail_SY202324,'District Detail SY 202324'!$T$1,FALSE)</f>
        <v>8.0120000000000005</v>
      </c>
      <c r="N22" s="45">
        <f t="shared" si="3"/>
        <v>-1.4819999999999993</v>
      </c>
      <c r="O22" s="45">
        <f>VLOOKUP(A22,DistrictDetail_SY202324,'District Detail SY 202324'!$N$1,FALSE)</f>
        <v>3.6460000000000004</v>
      </c>
      <c r="P22" s="45">
        <f>VLOOKUP(A22,DistrictDetail_SY202324,'District Detail SY 202324'!$Y$1,FALSE)</f>
        <v>0</v>
      </c>
      <c r="Q22" s="45">
        <f t="shared" si="4"/>
        <v>-3.6460000000000004</v>
      </c>
      <c r="R22" s="45">
        <f>VLOOKUP(A22,DistrictDetail_SY202324,'District Detail SY 202324'!$M$1,FALSE)</f>
        <v>0.48799999999999999</v>
      </c>
      <c r="S22" s="45">
        <f>VLOOKUP(A22,DistrictDetail_SY202324,'District Detail SY 202324'!$X$1,FALSE)</f>
        <v>1.343</v>
      </c>
      <c r="T22" s="45">
        <f t="shared" si="5"/>
        <v>0.85499999999999998</v>
      </c>
      <c r="U22" s="45">
        <f>VLOOKUP(A22,DistrictDetail_SY202324,'District Detail SY 202324'!$L$1,FALSE)</f>
        <v>1.4390000000000001</v>
      </c>
      <c r="V22" s="45">
        <f>VLOOKUP(A22,DistrictDetail_SY202324,'District Detail SY 202324'!$V$1,FALSE)</f>
        <v>0</v>
      </c>
      <c r="W22" s="45">
        <f t="shared" si="6"/>
        <v>-1.4390000000000001</v>
      </c>
      <c r="X22" s="50">
        <f>VLOOKUP(A22,DistrictDetail_SY202324,'District Detail SY 202324'!$S$1,FALSE)</f>
        <v>0</v>
      </c>
      <c r="Y22" s="50">
        <f>VLOOKUP(A22,DistrictDetail_SY202324,'District Detail SY 202324'!$U$1,FALSE)</f>
        <v>0.86</v>
      </c>
      <c r="Z22" s="50">
        <f>VLOOKUP(A22,DistrictDetail_SY202324,'District Detail SY 202324'!$W$1,FALSE)</f>
        <v>1.77</v>
      </c>
      <c r="AA22" s="50">
        <f>VLOOKUP(A22,DistrictDetail_SY202324,'District Detail SY 202324'!$Z$1,FALSE)</f>
        <v>0.215</v>
      </c>
      <c r="AB22" s="50">
        <f>VLOOKUP(A22,DistrictDetail_SY202324,'District Detail SY 202324'!$AA$1,FALSE)</f>
        <v>0</v>
      </c>
      <c r="AC22" s="50">
        <f>VLOOKUP(A22,DistrictDetail_SY202324,'District Detail SY 202324'!$AB$1,FALSE)</f>
        <v>0</v>
      </c>
      <c r="AD22" s="50">
        <f>VLOOKUP(A22,DistrictDetail_SY202324,'District Detail SY 202324'!$AF$1,FALSE)</f>
        <v>6.3519999999999994</v>
      </c>
    </row>
    <row r="23" spans="1:30" x14ac:dyDescent="0.25">
      <c r="A23" s="6" t="s">
        <v>72</v>
      </c>
      <c r="B23" t="s">
        <v>73</v>
      </c>
      <c r="C23" s="48">
        <f t="shared" si="7"/>
        <v>4.226</v>
      </c>
      <c r="D23" s="48">
        <f t="shared" si="8"/>
        <v>4.3460000000000001</v>
      </c>
      <c r="E23" s="48">
        <f t="shared" si="1"/>
        <v>0.12000000000000011</v>
      </c>
      <c r="F23" s="45">
        <f>VLOOKUP(A23,DistrictDetail_SY202324,'District Detail SY 202324'!$Q$1,FALSE)</f>
        <v>0.10299999999999999</v>
      </c>
      <c r="G23" s="45">
        <f>VLOOKUP(A23,DistrictDetail_SY202324,'District Detail SY 202324'!$AD$1,FALSE)</f>
        <v>0</v>
      </c>
      <c r="H23" s="45">
        <f t="shared" si="9"/>
        <v>-0.10299999999999999</v>
      </c>
      <c r="I23" s="45">
        <f>VLOOKUP(A23,DistrictDetail_SY202324,'District Detail SY 202324'!$P$1,FALSE)</f>
        <v>0.17899999999999999</v>
      </c>
      <c r="J23" s="45">
        <f>VLOOKUP(A23,DistrictDetail_SY202324,'District Detail SY 202324'!$AE$1,FALSE)+VLOOKUP(A23,DistrictDetail_SY202324,'District Detail SY 202324'!$AG$1,FALSE)</f>
        <v>0</v>
      </c>
      <c r="K23" s="45">
        <f t="shared" si="2"/>
        <v>-0.17899999999999999</v>
      </c>
      <c r="L23" s="45">
        <f>VLOOKUP(A23,DistrictDetail_SY202324,'District Detail SY 202324'!$K$1,FALSE)</f>
        <v>2.5709999999999997</v>
      </c>
      <c r="M23" s="45">
        <f>VLOOKUP(A23,DistrictDetail_SY202324,'District Detail SY 202324'!$T$1,FALSE)</f>
        <v>2.75</v>
      </c>
      <c r="N23" s="45">
        <f t="shared" si="3"/>
        <v>0.17900000000000027</v>
      </c>
      <c r="O23" s="45">
        <f>VLOOKUP(A23,DistrictDetail_SY202324,'District Detail SY 202324'!$N$1,FALSE)</f>
        <v>0.93399999999999994</v>
      </c>
      <c r="P23" s="45">
        <f>VLOOKUP(A23,DistrictDetail_SY202324,'District Detail SY 202324'!$Y$1,FALSE)</f>
        <v>0</v>
      </c>
      <c r="Q23" s="45">
        <f t="shared" si="4"/>
        <v>-0.93399999999999994</v>
      </c>
      <c r="R23" s="45">
        <f>VLOOKUP(A23,DistrictDetail_SY202324,'District Detail SY 202324'!$M$1,FALSE)</f>
        <v>0.111</v>
      </c>
      <c r="S23" s="45">
        <f>VLOOKUP(A23,DistrictDetail_SY202324,'District Detail SY 202324'!$X$1,FALSE)</f>
        <v>0.21199999999999999</v>
      </c>
      <c r="T23" s="45">
        <f t="shared" si="5"/>
        <v>0.10099999999999999</v>
      </c>
      <c r="U23" s="45">
        <f>VLOOKUP(A23,DistrictDetail_SY202324,'District Detail SY 202324'!$L$1,FALSE)</f>
        <v>0.32800000000000007</v>
      </c>
      <c r="V23" s="45">
        <f>VLOOKUP(A23,DistrictDetail_SY202324,'District Detail SY 202324'!$V$1,FALSE)</f>
        <v>0.25</v>
      </c>
      <c r="W23" s="45">
        <f t="shared" si="6"/>
        <v>-7.8000000000000069E-2</v>
      </c>
      <c r="X23" s="50">
        <f>VLOOKUP(A23,DistrictDetail_SY202324,'District Detail SY 202324'!$S$1,FALSE)</f>
        <v>0</v>
      </c>
      <c r="Y23" s="50">
        <f>VLOOKUP(A23,DistrictDetail_SY202324,'District Detail SY 202324'!$U$1,FALSE)</f>
        <v>0.10099999999999999</v>
      </c>
      <c r="Z23" s="50">
        <f>VLOOKUP(A23,DistrictDetail_SY202324,'District Detail SY 202324'!$W$1,FALSE)</f>
        <v>0.21199999999999999</v>
      </c>
      <c r="AA23" s="50">
        <f>VLOOKUP(A23,DistrictDetail_SY202324,'District Detail SY 202324'!$Z$1,FALSE)</f>
        <v>0</v>
      </c>
      <c r="AB23" s="50">
        <f>VLOOKUP(A23,DistrictDetail_SY202324,'District Detail SY 202324'!$AA$1,FALSE)</f>
        <v>0</v>
      </c>
      <c r="AC23" s="50">
        <f>VLOOKUP(A23,DistrictDetail_SY202324,'District Detail SY 202324'!$AB$1,FALSE)</f>
        <v>0</v>
      </c>
      <c r="AD23" s="50">
        <f>VLOOKUP(A23,DistrictDetail_SY202324,'District Detail SY 202324'!$AF$1,FALSE)</f>
        <v>0.82100000000000006</v>
      </c>
    </row>
    <row r="24" spans="1:30" x14ac:dyDescent="0.25">
      <c r="A24" s="6" t="s">
        <v>74</v>
      </c>
      <c r="B24" t="s">
        <v>75</v>
      </c>
      <c r="C24" s="48">
        <f t="shared" si="7"/>
        <v>3.35</v>
      </c>
      <c r="D24" s="48">
        <f t="shared" si="8"/>
        <v>2.4689999999999999</v>
      </c>
      <c r="E24" s="48">
        <f t="shared" si="1"/>
        <v>-0.88100000000000023</v>
      </c>
      <c r="F24" s="45">
        <f>VLOOKUP(A24,DistrictDetail_SY202324,'District Detail SY 202324'!$Q$1,FALSE)</f>
        <v>7.5999999999999998E-2</v>
      </c>
      <c r="G24" s="45">
        <f>VLOOKUP(A24,DistrictDetail_SY202324,'District Detail SY 202324'!$AD$1,FALSE)</f>
        <v>0</v>
      </c>
      <c r="H24" s="45">
        <f t="shared" si="9"/>
        <v>-7.5999999999999998E-2</v>
      </c>
      <c r="I24" s="45">
        <f>VLOOKUP(A24,DistrictDetail_SY202324,'District Detail SY 202324'!$P$1,FALSE)</f>
        <v>0.14200000000000002</v>
      </c>
      <c r="J24" s="45">
        <f>VLOOKUP(A24,DistrictDetail_SY202324,'District Detail SY 202324'!$AE$1,FALSE)+VLOOKUP(A24,DistrictDetail_SY202324,'District Detail SY 202324'!$AG$1,FALSE)</f>
        <v>0</v>
      </c>
      <c r="K24" s="45">
        <f t="shared" si="2"/>
        <v>-0.14200000000000002</v>
      </c>
      <c r="L24" s="45">
        <f>VLOOKUP(A24,DistrictDetail_SY202324,'District Detail SY 202324'!$K$1,FALSE)</f>
        <v>2.0760000000000001</v>
      </c>
      <c r="M24" s="45">
        <f>VLOOKUP(A24,DistrictDetail_SY202324,'District Detail SY 202324'!$T$1,FALSE)</f>
        <v>2</v>
      </c>
      <c r="N24" s="45">
        <f t="shared" si="3"/>
        <v>-7.6000000000000068E-2</v>
      </c>
      <c r="O24" s="45">
        <f>VLOOKUP(A24,DistrictDetail_SY202324,'District Detail SY 202324'!$N$1,FALSE)</f>
        <v>0.72500000000000009</v>
      </c>
      <c r="P24" s="45">
        <f>VLOOKUP(A24,DistrictDetail_SY202324,'District Detail SY 202324'!$Y$1,FALSE)</f>
        <v>1.6E-2</v>
      </c>
      <c r="Q24" s="45">
        <f t="shared" si="4"/>
        <v>-0.70900000000000007</v>
      </c>
      <c r="R24" s="45">
        <f>VLOOKUP(A24,DistrictDetail_SY202324,'District Detail SY 202324'!$M$1,FALSE)</f>
        <v>8.4000000000000005E-2</v>
      </c>
      <c r="S24" s="45">
        <f>VLOOKUP(A24,DistrictDetail_SY202324,'District Detail SY 202324'!$X$1,FALSE)</f>
        <v>7.9000000000000001E-2</v>
      </c>
      <c r="T24" s="45">
        <f t="shared" si="5"/>
        <v>-5.0000000000000044E-3</v>
      </c>
      <c r="U24" s="45">
        <f>VLOOKUP(A24,DistrictDetail_SY202324,'District Detail SY 202324'!$L$1,FALSE)</f>
        <v>0.24699999999999997</v>
      </c>
      <c r="V24" s="45">
        <f>VLOOKUP(A24,DistrictDetail_SY202324,'District Detail SY 202324'!$V$1,FALSE)</f>
        <v>0</v>
      </c>
      <c r="W24" s="45">
        <f t="shared" si="6"/>
        <v>-0.24699999999999997</v>
      </c>
      <c r="X24" s="50">
        <f>VLOOKUP(A24,DistrictDetail_SY202324,'District Detail SY 202324'!$S$1,FALSE)</f>
        <v>8.0000000000000002E-3</v>
      </c>
      <c r="Y24" s="50">
        <f>VLOOKUP(A24,DistrictDetail_SY202324,'District Detail SY 202324'!$U$1,FALSE)</f>
        <v>7.9000000000000001E-2</v>
      </c>
      <c r="Z24" s="50">
        <f>VLOOKUP(A24,DistrictDetail_SY202324,'District Detail SY 202324'!$W$1,FALSE)</f>
        <v>9.6000000000000002E-2</v>
      </c>
      <c r="AA24" s="50">
        <f>VLOOKUP(A24,DistrictDetail_SY202324,'District Detail SY 202324'!$Z$1,FALSE)</f>
        <v>3.7999999999999999E-2</v>
      </c>
      <c r="AB24" s="50">
        <f>VLOOKUP(A24,DistrictDetail_SY202324,'District Detail SY 202324'!$AA$1,FALSE)</f>
        <v>0.01</v>
      </c>
      <c r="AC24" s="50">
        <f>VLOOKUP(A24,DistrictDetail_SY202324,'District Detail SY 202324'!$AB$1,FALSE)</f>
        <v>0</v>
      </c>
      <c r="AD24" s="50">
        <f>VLOOKUP(A24,DistrictDetail_SY202324,'District Detail SY 202324'!$AF$1,FALSE)</f>
        <v>0.14299999999999999</v>
      </c>
    </row>
    <row r="25" spans="1:30" x14ac:dyDescent="0.25">
      <c r="A25" s="6" t="s">
        <v>76</v>
      </c>
      <c r="B25" t="s">
        <v>77</v>
      </c>
      <c r="C25" s="48">
        <f t="shared" si="7"/>
        <v>0.32500000000000001</v>
      </c>
      <c r="D25" s="48">
        <f t="shared" si="8"/>
        <v>0.48200000000000004</v>
      </c>
      <c r="E25" s="48">
        <f t="shared" si="1"/>
        <v>0.15700000000000003</v>
      </c>
      <c r="F25" s="45">
        <f>VLOOKUP(A25,DistrictDetail_SY202324,'District Detail SY 202324'!$Q$1,FALSE)</f>
        <v>1.2E-2</v>
      </c>
      <c r="G25" s="45">
        <f>VLOOKUP(A25,DistrictDetail_SY202324,'District Detail SY 202324'!$AD$1,FALSE)</f>
        <v>0</v>
      </c>
      <c r="H25" s="45">
        <f t="shared" si="9"/>
        <v>-1.2E-2</v>
      </c>
      <c r="I25" s="45">
        <f>VLOOKUP(A25,DistrictDetail_SY202324,'District Detail SY 202324'!$P$1,FALSE)</f>
        <v>1.4999999999999999E-2</v>
      </c>
      <c r="J25" s="45">
        <f>VLOOKUP(A25,DistrictDetail_SY202324,'District Detail SY 202324'!$AE$1,FALSE)+VLOOKUP(A25,DistrictDetail_SY202324,'District Detail SY 202324'!$AG$1,FALSE)</f>
        <v>0.27300000000000002</v>
      </c>
      <c r="K25" s="45">
        <f t="shared" si="2"/>
        <v>0.25800000000000001</v>
      </c>
      <c r="L25" s="45">
        <f>VLOOKUP(A25,DistrictDetail_SY202324,'District Detail SY 202324'!$K$1,FALSE)</f>
        <v>0.17099999999999999</v>
      </c>
      <c r="M25" s="45">
        <f>VLOOKUP(A25,DistrictDetail_SY202324,'District Detail SY 202324'!$T$1,FALSE)</f>
        <v>0.189</v>
      </c>
      <c r="N25" s="45">
        <f t="shared" si="3"/>
        <v>1.8000000000000016E-2</v>
      </c>
      <c r="O25" s="45">
        <f>VLOOKUP(A25,DistrictDetail_SY202324,'District Detail SY 202324'!$N$1,FALSE)</f>
        <v>8.1000000000000003E-2</v>
      </c>
      <c r="P25" s="45">
        <f>VLOOKUP(A25,DistrictDetail_SY202324,'District Detail SY 202324'!$Y$1,FALSE)</f>
        <v>0</v>
      </c>
      <c r="Q25" s="45">
        <f t="shared" si="4"/>
        <v>-8.1000000000000003E-2</v>
      </c>
      <c r="R25" s="45">
        <f>VLOOKUP(A25,DistrictDetail_SY202324,'District Detail SY 202324'!$M$1,FALSE)</f>
        <v>1.2E-2</v>
      </c>
      <c r="S25" s="45">
        <f>VLOOKUP(A25,DistrictDetail_SY202324,'District Detail SY 202324'!$X$1,FALSE)</f>
        <v>2E-3</v>
      </c>
      <c r="T25" s="45">
        <f t="shared" si="5"/>
        <v>-0.01</v>
      </c>
      <c r="U25" s="45">
        <f>VLOOKUP(A25,DistrictDetail_SY202324,'District Detail SY 202324'!$L$1,FALSE)</f>
        <v>3.4000000000000002E-2</v>
      </c>
      <c r="V25" s="45">
        <f>VLOOKUP(A25,DistrictDetail_SY202324,'District Detail SY 202324'!$V$1,FALSE)</f>
        <v>0</v>
      </c>
      <c r="W25" s="45">
        <f t="shared" si="6"/>
        <v>-3.4000000000000002E-2</v>
      </c>
      <c r="X25" s="50">
        <f>VLOOKUP(A25,DistrictDetail_SY202324,'District Detail SY 202324'!$S$1,FALSE)</f>
        <v>0</v>
      </c>
      <c r="Y25" s="50">
        <f>VLOOKUP(A25,DistrictDetail_SY202324,'District Detail SY 202324'!$U$1,FALSE)</f>
        <v>1E-3</v>
      </c>
      <c r="Z25" s="50">
        <f>VLOOKUP(A25,DistrictDetail_SY202324,'District Detail SY 202324'!$W$1,FALSE)</f>
        <v>1.4E-2</v>
      </c>
      <c r="AA25" s="50">
        <f>VLOOKUP(A25,DistrictDetail_SY202324,'District Detail SY 202324'!$Z$1,FALSE)</f>
        <v>0</v>
      </c>
      <c r="AB25" s="50">
        <f>VLOOKUP(A25,DistrictDetail_SY202324,'District Detail SY 202324'!$AA$1,FALSE)</f>
        <v>3.0000000000000001E-3</v>
      </c>
      <c r="AC25" s="50">
        <f>VLOOKUP(A25,DistrictDetail_SY202324,'District Detail SY 202324'!$AB$1,FALSE)</f>
        <v>0</v>
      </c>
      <c r="AD25" s="50">
        <f>VLOOKUP(A25,DistrictDetail_SY202324,'District Detail SY 202324'!$AF$1,FALSE)</f>
        <v>0</v>
      </c>
    </row>
    <row r="26" spans="1:30" x14ac:dyDescent="0.25">
      <c r="A26" s="6" t="s">
        <v>78</v>
      </c>
      <c r="B26" t="s">
        <v>79</v>
      </c>
      <c r="C26" s="48">
        <f t="shared" si="7"/>
        <v>13.686999999999999</v>
      </c>
      <c r="D26" s="48">
        <f t="shared" si="8"/>
        <v>19.580000000000002</v>
      </c>
      <c r="E26" s="48">
        <f t="shared" si="1"/>
        <v>5.8930000000000025</v>
      </c>
      <c r="F26" s="45">
        <f>VLOOKUP(A26,DistrictDetail_SY202324,'District Detail SY 202324'!$Q$1,FALSE)</f>
        <v>0.34599999999999997</v>
      </c>
      <c r="G26" s="45">
        <f>VLOOKUP(A26,DistrictDetail_SY202324,'District Detail SY 202324'!$AD$1,FALSE)</f>
        <v>2.032</v>
      </c>
      <c r="H26" s="45">
        <f t="shared" si="9"/>
        <v>1.6859999999999999</v>
      </c>
      <c r="I26" s="45">
        <f>VLOOKUP(A26,DistrictDetail_SY202324,'District Detail SY 202324'!$P$1,FALSE)</f>
        <v>0.58300000000000007</v>
      </c>
      <c r="J26" s="45">
        <f>VLOOKUP(A26,DistrictDetail_SY202324,'District Detail SY 202324'!$AE$1,FALSE)+VLOOKUP(A26,DistrictDetail_SY202324,'District Detail SY 202324'!$AG$1,FALSE)</f>
        <v>0.58599999999999997</v>
      </c>
      <c r="K26" s="45">
        <f t="shared" si="2"/>
        <v>2.9999999999998916E-3</v>
      </c>
      <c r="L26" s="45">
        <f>VLOOKUP(A26,DistrictDetail_SY202324,'District Detail SY 202324'!$K$1,FALSE)</f>
        <v>8.286999999999999</v>
      </c>
      <c r="M26" s="45">
        <f>VLOOKUP(A26,DistrictDetail_SY202324,'District Detail SY 202324'!$T$1,FALSE)</f>
        <v>9.32</v>
      </c>
      <c r="N26" s="45">
        <f t="shared" si="3"/>
        <v>1.0330000000000013</v>
      </c>
      <c r="O26" s="45">
        <f>VLOOKUP(A26,DistrictDetail_SY202324,'District Detail SY 202324'!$N$1,FALSE)</f>
        <v>3.0090000000000003</v>
      </c>
      <c r="P26" s="45">
        <f>VLOOKUP(A26,DistrictDetail_SY202324,'District Detail SY 202324'!$Y$1,FALSE)</f>
        <v>3</v>
      </c>
      <c r="Q26" s="45">
        <f t="shared" si="4"/>
        <v>-9.0000000000003411E-3</v>
      </c>
      <c r="R26" s="45">
        <f>VLOOKUP(A26,DistrictDetail_SY202324,'District Detail SY 202324'!$M$1,FALSE)</f>
        <v>0.37</v>
      </c>
      <c r="S26" s="45">
        <f>VLOOKUP(A26,DistrictDetail_SY202324,'District Detail SY 202324'!$X$1,FALSE)</f>
        <v>0</v>
      </c>
      <c r="T26" s="45">
        <f t="shared" si="5"/>
        <v>-0.37</v>
      </c>
      <c r="U26" s="45">
        <f>VLOOKUP(A26,DistrictDetail_SY202324,'District Detail SY 202324'!$L$1,FALSE)</f>
        <v>1.0920000000000001</v>
      </c>
      <c r="V26" s="45">
        <f>VLOOKUP(A26,DistrictDetail_SY202324,'District Detail SY 202324'!$V$1,FALSE)</f>
        <v>0</v>
      </c>
      <c r="W26" s="45">
        <f t="shared" si="6"/>
        <v>-1.0920000000000001</v>
      </c>
      <c r="X26" s="50">
        <f>VLOOKUP(A26,DistrictDetail_SY202324,'District Detail SY 202324'!$S$1,FALSE)</f>
        <v>0</v>
      </c>
      <c r="Y26" s="50">
        <f>VLOOKUP(A26,DistrictDetail_SY202324,'District Detail SY 202324'!$U$1,FALSE)</f>
        <v>0.54600000000000004</v>
      </c>
      <c r="Z26" s="50">
        <f>VLOOKUP(A26,DistrictDetail_SY202324,'District Detail SY 202324'!$W$1,FALSE)</f>
        <v>1.244</v>
      </c>
      <c r="AA26" s="50">
        <f>VLOOKUP(A26,DistrictDetail_SY202324,'District Detail SY 202324'!$Z$1,FALSE)</f>
        <v>0</v>
      </c>
      <c r="AB26" s="50">
        <f>VLOOKUP(A26,DistrictDetail_SY202324,'District Detail SY 202324'!$AA$1,FALSE)</f>
        <v>0</v>
      </c>
      <c r="AC26" s="50">
        <f>VLOOKUP(A26,DistrictDetail_SY202324,'District Detail SY 202324'!$AB$1,FALSE)</f>
        <v>0</v>
      </c>
      <c r="AD26" s="50">
        <f>VLOOKUP(A26,DistrictDetail_SY202324,'District Detail SY 202324'!$AF$1,FALSE)</f>
        <v>2.8520000000000003</v>
      </c>
    </row>
    <row r="27" spans="1:30" x14ac:dyDescent="0.25">
      <c r="A27" s="6" t="s">
        <v>80</v>
      </c>
      <c r="B27" t="s">
        <v>81</v>
      </c>
      <c r="C27" s="48">
        <f t="shared" si="7"/>
        <v>31.637</v>
      </c>
      <c r="D27" s="48">
        <f t="shared" si="8"/>
        <v>42.204999999999998</v>
      </c>
      <c r="E27" s="48">
        <f t="shared" si="1"/>
        <v>10.567999999999998</v>
      </c>
      <c r="F27" s="45">
        <f>VLOOKUP(A27,DistrictDetail_SY202324,'District Detail SY 202324'!$Q$1,FALSE)</f>
        <v>0.70599999999999996</v>
      </c>
      <c r="G27" s="45">
        <f>VLOOKUP(A27,DistrictDetail_SY202324,'District Detail SY 202324'!$AD$1,FALSE)</f>
        <v>0</v>
      </c>
      <c r="H27" s="45">
        <f t="shared" si="9"/>
        <v>-0.70599999999999996</v>
      </c>
      <c r="I27" s="45">
        <f>VLOOKUP(A27,DistrictDetail_SY202324,'District Detail SY 202324'!$P$1,FALSE)</f>
        <v>1.3320000000000001</v>
      </c>
      <c r="J27" s="45">
        <f>VLOOKUP(A27,DistrictDetail_SY202324,'District Detail SY 202324'!$AE$1,FALSE)+VLOOKUP(A27,DistrictDetail_SY202324,'District Detail SY 202324'!$AG$1,FALSE)</f>
        <v>13.177</v>
      </c>
      <c r="K27" s="45">
        <f t="shared" si="2"/>
        <v>11.844999999999999</v>
      </c>
      <c r="L27" s="45">
        <f>VLOOKUP(A27,DistrictDetail_SY202324,'District Detail SY 202324'!$K$1,FALSE)</f>
        <v>19.632000000000001</v>
      </c>
      <c r="M27" s="45">
        <f>VLOOKUP(A27,DistrictDetail_SY202324,'District Detail SY 202324'!$T$1,FALSE)</f>
        <v>14.399999999999999</v>
      </c>
      <c r="N27" s="45">
        <f t="shared" si="3"/>
        <v>-5.2320000000000029</v>
      </c>
      <c r="O27" s="45">
        <f>VLOOKUP(A27,DistrictDetail_SY202324,'District Detail SY 202324'!$N$1,FALSE)</f>
        <v>6.8609999999999998</v>
      </c>
      <c r="P27" s="45">
        <f>VLOOKUP(A27,DistrictDetail_SY202324,'District Detail SY 202324'!$Y$1,FALSE)</f>
        <v>0</v>
      </c>
      <c r="Q27" s="45">
        <f t="shared" si="4"/>
        <v>-6.8609999999999998</v>
      </c>
      <c r="R27" s="45">
        <f>VLOOKUP(A27,DistrictDetail_SY202324,'District Detail SY 202324'!$M$1,FALSE)</f>
        <v>0.78700000000000003</v>
      </c>
      <c r="S27" s="45">
        <f>VLOOKUP(A27,DistrictDetail_SY202324,'District Detail SY 202324'!$X$1,FALSE)</f>
        <v>1.7450000000000001</v>
      </c>
      <c r="T27" s="45">
        <f t="shared" si="5"/>
        <v>0.95800000000000007</v>
      </c>
      <c r="U27" s="45">
        <f>VLOOKUP(A27,DistrictDetail_SY202324,'District Detail SY 202324'!$L$1,FALSE)</f>
        <v>2.319</v>
      </c>
      <c r="V27" s="45">
        <f>VLOOKUP(A27,DistrictDetail_SY202324,'District Detail SY 202324'!$V$1,FALSE)</f>
        <v>0</v>
      </c>
      <c r="W27" s="45">
        <f t="shared" si="6"/>
        <v>-2.319</v>
      </c>
      <c r="X27" s="50">
        <f>VLOOKUP(A27,DistrictDetail_SY202324,'District Detail SY 202324'!$S$1,FALSE)</f>
        <v>0</v>
      </c>
      <c r="Y27" s="50">
        <f>VLOOKUP(A27,DistrictDetail_SY202324,'District Detail SY 202324'!$U$1,FALSE)</f>
        <v>0.60799999999999998</v>
      </c>
      <c r="Z27" s="50">
        <f>VLOOKUP(A27,DistrictDetail_SY202324,'District Detail SY 202324'!$W$1,FALSE)</f>
        <v>1.8599999999999999</v>
      </c>
      <c r="AA27" s="50">
        <f>VLOOKUP(A27,DistrictDetail_SY202324,'District Detail SY 202324'!$Z$1,FALSE)</f>
        <v>0.30400000000000005</v>
      </c>
      <c r="AB27" s="50">
        <f>VLOOKUP(A27,DistrictDetail_SY202324,'District Detail SY 202324'!$AA$1,FALSE)</f>
        <v>0</v>
      </c>
      <c r="AC27" s="50">
        <f>VLOOKUP(A27,DistrictDetail_SY202324,'District Detail SY 202324'!$AB$1,FALSE)</f>
        <v>0</v>
      </c>
      <c r="AD27" s="50">
        <f>VLOOKUP(A27,DistrictDetail_SY202324,'District Detail SY 202324'!$AF$1,FALSE)</f>
        <v>10.110999999999999</v>
      </c>
    </row>
    <row r="28" spans="1:30" x14ac:dyDescent="0.25">
      <c r="A28" s="6" t="s">
        <v>82</v>
      </c>
      <c r="B28" t="s">
        <v>83</v>
      </c>
      <c r="C28" s="48">
        <f t="shared" si="7"/>
        <v>2.2610000000000001</v>
      </c>
      <c r="D28" s="48">
        <f t="shared" si="8"/>
        <v>4.8140000000000001</v>
      </c>
      <c r="E28" s="48">
        <f t="shared" si="1"/>
        <v>2.5529999999999999</v>
      </c>
      <c r="F28" s="45">
        <f>VLOOKUP(A28,DistrictDetail_SY202324,'District Detail SY 202324'!$Q$1,FALSE)</f>
        <v>5.3999999999999999E-2</v>
      </c>
      <c r="G28" s="45">
        <f>VLOOKUP(A28,DistrictDetail_SY202324,'District Detail SY 202324'!$AD$1,FALSE)</f>
        <v>0.36499999999999999</v>
      </c>
      <c r="H28" s="45">
        <f t="shared" si="9"/>
        <v>0.311</v>
      </c>
      <c r="I28" s="45">
        <f>VLOOKUP(A28,DistrictDetail_SY202324,'District Detail SY 202324'!$P$1,FALSE)</f>
        <v>9.6000000000000002E-2</v>
      </c>
      <c r="J28" s="45">
        <f>VLOOKUP(A28,DistrictDetail_SY202324,'District Detail SY 202324'!$AE$1,FALSE)+VLOOKUP(A28,DistrictDetail_SY202324,'District Detail SY 202324'!$AG$1,FALSE)</f>
        <v>0.40600000000000003</v>
      </c>
      <c r="K28" s="45">
        <f t="shared" si="2"/>
        <v>0.31000000000000005</v>
      </c>
      <c r="L28" s="45">
        <f>VLOOKUP(A28,DistrictDetail_SY202324,'District Detail SY 202324'!$K$1,FALSE)</f>
        <v>1.3740000000000001</v>
      </c>
      <c r="M28" s="45">
        <f>VLOOKUP(A28,DistrictDetail_SY202324,'District Detail SY 202324'!$T$1,FALSE)</f>
        <v>2</v>
      </c>
      <c r="N28" s="45">
        <f t="shared" si="3"/>
        <v>0.62599999999999989</v>
      </c>
      <c r="O28" s="45">
        <f>VLOOKUP(A28,DistrictDetail_SY202324,'District Detail SY 202324'!$N$1,FALSE)</f>
        <v>0.504</v>
      </c>
      <c r="P28" s="45">
        <f>VLOOKUP(A28,DistrictDetail_SY202324,'District Detail SY 202324'!$Y$1,FALSE)</f>
        <v>0</v>
      </c>
      <c r="Q28" s="45">
        <f t="shared" si="4"/>
        <v>-0.504</v>
      </c>
      <c r="R28" s="45">
        <f>VLOOKUP(A28,DistrictDetail_SY202324,'District Detail SY 202324'!$M$1,FALSE)</f>
        <v>5.8000000000000003E-2</v>
      </c>
      <c r="S28" s="45">
        <f>VLOOKUP(A28,DistrictDetail_SY202324,'District Detail SY 202324'!$X$1,FALSE)</f>
        <v>0</v>
      </c>
      <c r="T28" s="45">
        <f t="shared" si="5"/>
        <v>-5.8000000000000003E-2</v>
      </c>
      <c r="U28" s="45">
        <f>VLOOKUP(A28,DistrictDetail_SY202324,'District Detail SY 202324'!$L$1,FALSE)</f>
        <v>0.17499999999999999</v>
      </c>
      <c r="V28" s="45">
        <f>VLOOKUP(A28,DistrictDetail_SY202324,'District Detail SY 202324'!$V$1,FALSE)</f>
        <v>0</v>
      </c>
      <c r="W28" s="45">
        <f t="shared" si="6"/>
        <v>-0.17499999999999999</v>
      </c>
      <c r="X28" s="50">
        <f>VLOOKUP(A28,DistrictDetail_SY202324,'District Detail SY 202324'!$S$1,FALSE)</f>
        <v>0</v>
      </c>
      <c r="Y28" s="50">
        <f>VLOOKUP(A28,DistrictDetail_SY202324,'District Detail SY 202324'!$U$1,FALSE)</f>
        <v>0</v>
      </c>
      <c r="Z28" s="50">
        <f>VLOOKUP(A28,DistrictDetail_SY202324,'District Detail SY 202324'!$W$1,FALSE)</f>
        <v>0.216</v>
      </c>
      <c r="AA28" s="50">
        <f>VLOOKUP(A28,DistrictDetail_SY202324,'District Detail SY 202324'!$Z$1,FALSE)</f>
        <v>0</v>
      </c>
      <c r="AB28" s="50">
        <f>VLOOKUP(A28,DistrictDetail_SY202324,'District Detail SY 202324'!$AA$1,FALSE)</f>
        <v>0</v>
      </c>
      <c r="AC28" s="50">
        <f>VLOOKUP(A28,DistrictDetail_SY202324,'District Detail SY 202324'!$AB$1,FALSE)</f>
        <v>0</v>
      </c>
      <c r="AD28" s="50">
        <f>VLOOKUP(A28,DistrictDetail_SY202324,'District Detail SY 202324'!$AF$1,FALSE)</f>
        <v>1.827</v>
      </c>
    </row>
    <row r="29" spans="1:30" x14ac:dyDescent="0.25">
      <c r="A29" s="6" t="s">
        <v>84</v>
      </c>
      <c r="B29" t="s">
        <v>85</v>
      </c>
      <c r="C29" s="48">
        <f t="shared" si="7"/>
        <v>0.79300000000000015</v>
      </c>
      <c r="D29" s="48">
        <f t="shared" si="8"/>
        <v>0.33000000000000007</v>
      </c>
      <c r="E29" s="48">
        <f t="shared" si="1"/>
        <v>-0.46300000000000008</v>
      </c>
      <c r="F29" s="45">
        <f>VLOOKUP(A29,DistrictDetail_SY202324,'District Detail SY 202324'!$Q$1,FALSE)</f>
        <v>2.7E-2</v>
      </c>
      <c r="G29" s="45">
        <f>VLOOKUP(A29,DistrictDetail_SY202324,'District Detail SY 202324'!$AD$1,FALSE)</f>
        <v>0</v>
      </c>
      <c r="H29" s="45">
        <f t="shared" si="9"/>
        <v>-2.7E-2</v>
      </c>
      <c r="I29" s="45">
        <f>VLOOKUP(A29,DistrictDetail_SY202324,'District Detail SY 202324'!$P$1,FALSE)</f>
        <v>3.4999999999999996E-2</v>
      </c>
      <c r="J29" s="45">
        <f>VLOOKUP(A29,DistrictDetail_SY202324,'District Detail SY 202324'!$AE$1,FALSE)+VLOOKUP(A29,DistrictDetail_SY202324,'District Detail SY 202324'!$AG$1,FALSE)</f>
        <v>0</v>
      </c>
      <c r="K29" s="45">
        <f t="shared" si="2"/>
        <v>-3.4999999999999996E-2</v>
      </c>
      <c r="L29" s="45">
        <f>VLOOKUP(A29,DistrictDetail_SY202324,'District Detail SY 202324'!$K$1,FALSE)</f>
        <v>0.42700000000000005</v>
      </c>
      <c r="M29" s="45">
        <f>VLOOKUP(A29,DistrictDetail_SY202324,'District Detail SY 202324'!$T$1,FALSE)</f>
        <v>0.2</v>
      </c>
      <c r="N29" s="45">
        <f t="shared" si="3"/>
        <v>-0.22700000000000004</v>
      </c>
      <c r="O29" s="45">
        <f>VLOOKUP(A29,DistrictDetail_SY202324,'District Detail SY 202324'!$N$1,FALSE)</f>
        <v>0.19800000000000001</v>
      </c>
      <c r="P29" s="45">
        <f>VLOOKUP(A29,DistrictDetail_SY202324,'District Detail SY 202324'!$Y$1,FALSE)</f>
        <v>0.1</v>
      </c>
      <c r="Q29" s="45">
        <f t="shared" si="4"/>
        <v>-9.8000000000000004E-2</v>
      </c>
      <c r="R29" s="45">
        <f>VLOOKUP(A29,DistrictDetail_SY202324,'District Detail SY 202324'!$M$1,FALSE)</f>
        <v>2.7000000000000003E-2</v>
      </c>
      <c r="S29" s="45">
        <f>VLOOKUP(A29,DistrictDetail_SY202324,'District Detail SY 202324'!$X$1,FALSE)</f>
        <v>6.0000000000000001E-3</v>
      </c>
      <c r="T29" s="45">
        <f t="shared" si="5"/>
        <v>-2.1000000000000005E-2</v>
      </c>
      <c r="U29" s="45">
        <f>VLOOKUP(A29,DistrictDetail_SY202324,'District Detail SY 202324'!$L$1,FALSE)</f>
        <v>7.9000000000000001E-2</v>
      </c>
      <c r="V29" s="45">
        <f>VLOOKUP(A29,DistrictDetail_SY202324,'District Detail SY 202324'!$V$1,FALSE)</f>
        <v>0</v>
      </c>
      <c r="W29" s="45">
        <f t="shared" si="6"/>
        <v>-7.9000000000000001E-2</v>
      </c>
      <c r="X29" s="50">
        <f>VLOOKUP(A29,DistrictDetail_SY202324,'District Detail SY 202324'!$S$1,FALSE)</f>
        <v>0</v>
      </c>
      <c r="Y29" s="50">
        <f>VLOOKUP(A29,DistrictDetail_SY202324,'District Detail SY 202324'!$U$1,FALSE)</f>
        <v>2E-3</v>
      </c>
      <c r="Z29" s="50">
        <f>VLOOKUP(A29,DistrictDetail_SY202324,'District Detail SY 202324'!$W$1,FALSE)</f>
        <v>2.1999999999999999E-2</v>
      </c>
      <c r="AA29" s="50">
        <f>VLOOKUP(A29,DistrictDetail_SY202324,'District Detail SY 202324'!$Z$1,FALSE)</f>
        <v>0</v>
      </c>
      <c r="AB29" s="50">
        <f>VLOOKUP(A29,DistrictDetail_SY202324,'District Detail SY 202324'!$AA$1,FALSE)</f>
        <v>0</v>
      </c>
      <c r="AC29" s="50">
        <f>VLOOKUP(A29,DistrictDetail_SY202324,'District Detail SY 202324'!$AB$1,FALSE)</f>
        <v>0</v>
      </c>
      <c r="AD29" s="50">
        <f>VLOOKUP(A29,DistrictDetail_SY202324,'District Detail SY 202324'!$AF$1,FALSE)</f>
        <v>0</v>
      </c>
    </row>
    <row r="30" spans="1:30" x14ac:dyDescent="0.25">
      <c r="A30" s="6" t="s">
        <v>86</v>
      </c>
      <c r="B30" t="s">
        <v>87</v>
      </c>
      <c r="C30" s="48">
        <f t="shared" si="7"/>
        <v>4.8260000000000005</v>
      </c>
      <c r="D30" s="48">
        <f t="shared" si="8"/>
        <v>5.9499999999999993</v>
      </c>
      <c r="E30" s="48">
        <f t="shared" si="1"/>
        <v>1.1239999999999988</v>
      </c>
      <c r="F30" s="45">
        <f>VLOOKUP(A30,DistrictDetail_SY202324,'District Detail SY 202324'!$Q$1,FALSE)</f>
        <v>0.126</v>
      </c>
      <c r="G30" s="45">
        <f>VLOOKUP(A30,DistrictDetail_SY202324,'District Detail SY 202324'!$AD$1,FALSE)</f>
        <v>0</v>
      </c>
      <c r="H30" s="45">
        <f t="shared" si="9"/>
        <v>-0.126</v>
      </c>
      <c r="I30" s="45">
        <f>VLOOKUP(A30,DistrictDetail_SY202324,'District Detail SY 202324'!$P$1,FALSE)</f>
        <v>0.20599999999999999</v>
      </c>
      <c r="J30" s="45">
        <f>VLOOKUP(A30,DistrictDetail_SY202324,'District Detail SY 202324'!$AE$1,FALSE)+VLOOKUP(A30,DistrictDetail_SY202324,'District Detail SY 202324'!$AG$1,FALSE)</f>
        <v>0</v>
      </c>
      <c r="K30" s="45">
        <f t="shared" si="2"/>
        <v>-0.20599999999999999</v>
      </c>
      <c r="L30" s="45">
        <f>VLOOKUP(A30,DistrictDetail_SY202324,'District Detail SY 202324'!$K$1,FALSE)</f>
        <v>2.9039999999999999</v>
      </c>
      <c r="M30" s="45">
        <f>VLOOKUP(A30,DistrictDetail_SY202324,'District Detail SY 202324'!$T$1,FALSE)</f>
        <v>4</v>
      </c>
      <c r="N30" s="45">
        <f t="shared" si="3"/>
        <v>1.0960000000000001</v>
      </c>
      <c r="O30" s="45">
        <f>VLOOKUP(A30,DistrictDetail_SY202324,'District Detail SY 202324'!$N$1,FALSE)</f>
        <v>1.0610000000000002</v>
      </c>
      <c r="P30" s="45">
        <f>VLOOKUP(A30,DistrictDetail_SY202324,'District Detail SY 202324'!$Y$1,FALSE)</f>
        <v>0</v>
      </c>
      <c r="Q30" s="45">
        <f t="shared" si="4"/>
        <v>-1.0610000000000002</v>
      </c>
      <c r="R30" s="45">
        <f>VLOOKUP(A30,DistrictDetail_SY202324,'District Detail SY 202324'!$M$1,FALSE)</f>
        <v>0.13400000000000001</v>
      </c>
      <c r="S30" s="45">
        <f>VLOOKUP(A30,DistrictDetail_SY202324,'District Detail SY 202324'!$X$1,FALSE)</f>
        <v>0.20900000000000002</v>
      </c>
      <c r="T30" s="45">
        <f t="shared" si="5"/>
        <v>7.5000000000000011E-2</v>
      </c>
      <c r="U30" s="45">
        <f>VLOOKUP(A30,DistrictDetail_SY202324,'District Detail SY 202324'!$L$1,FALSE)</f>
        <v>0.39500000000000002</v>
      </c>
      <c r="V30" s="45">
        <f>VLOOKUP(A30,DistrictDetail_SY202324,'District Detail SY 202324'!$V$1,FALSE)</f>
        <v>0</v>
      </c>
      <c r="W30" s="45">
        <f t="shared" si="6"/>
        <v>-0.39500000000000002</v>
      </c>
      <c r="X30" s="50">
        <f>VLOOKUP(A30,DistrictDetail_SY202324,'District Detail SY 202324'!$S$1,FALSE)</f>
        <v>0</v>
      </c>
      <c r="Y30" s="50">
        <f>VLOOKUP(A30,DistrictDetail_SY202324,'District Detail SY 202324'!$U$1,FALSE)</f>
        <v>0</v>
      </c>
      <c r="Z30" s="50">
        <f>VLOOKUP(A30,DistrictDetail_SY202324,'District Detail SY 202324'!$W$1,FALSE)</f>
        <v>0.21</v>
      </c>
      <c r="AA30" s="50">
        <f>VLOOKUP(A30,DistrictDetail_SY202324,'District Detail SY 202324'!$Z$1,FALSE)</f>
        <v>0</v>
      </c>
      <c r="AB30" s="50">
        <f>VLOOKUP(A30,DistrictDetail_SY202324,'District Detail SY 202324'!$AA$1,FALSE)</f>
        <v>0</v>
      </c>
      <c r="AC30" s="50">
        <f>VLOOKUP(A30,DistrictDetail_SY202324,'District Detail SY 202324'!$AB$1,FALSE)</f>
        <v>0</v>
      </c>
      <c r="AD30" s="50">
        <f>VLOOKUP(A30,DistrictDetail_SY202324,'District Detail SY 202324'!$AF$1,FALSE)</f>
        <v>1.5310000000000001</v>
      </c>
    </row>
    <row r="31" spans="1:30" x14ac:dyDescent="0.25">
      <c r="A31" s="6" t="s">
        <v>88</v>
      </c>
      <c r="B31" t="s">
        <v>708</v>
      </c>
      <c r="C31" s="48">
        <f t="shared" si="7"/>
        <v>6.8629999999999995</v>
      </c>
      <c r="D31" s="48">
        <f t="shared" si="8"/>
        <v>6.915</v>
      </c>
      <c r="E31" s="48">
        <f t="shared" si="1"/>
        <v>5.200000000000049E-2</v>
      </c>
      <c r="F31" s="45">
        <f>VLOOKUP(A31,DistrictDetail_SY202324,'District Detail SY 202324'!$Q$1,FALSE)</f>
        <v>0.17199999999999999</v>
      </c>
      <c r="G31" s="45">
        <f>VLOOKUP(A31,DistrictDetail_SY202324,'District Detail SY 202324'!$AD$1,FALSE)</f>
        <v>0</v>
      </c>
      <c r="H31" s="45">
        <f t="shared" si="9"/>
        <v>-0.17199999999999999</v>
      </c>
      <c r="I31" s="45">
        <f>VLOOKUP(A31,DistrictDetail_SY202324,'District Detail SY 202324'!$P$1,FALSE)</f>
        <v>0.29200000000000004</v>
      </c>
      <c r="J31" s="45">
        <f>VLOOKUP(A31,DistrictDetail_SY202324,'District Detail SY 202324'!$AE$1,FALSE)+VLOOKUP(A31,DistrictDetail_SY202324,'District Detail SY 202324'!$AG$1,FALSE)</f>
        <v>0.92500000000000004</v>
      </c>
      <c r="K31" s="45">
        <f t="shared" si="2"/>
        <v>0.63300000000000001</v>
      </c>
      <c r="L31" s="45">
        <f>VLOOKUP(A31,DistrictDetail_SY202324,'District Detail SY 202324'!$K$1,FALSE)</f>
        <v>4.1719999999999997</v>
      </c>
      <c r="M31" s="45">
        <f>VLOOKUP(A31,DistrictDetail_SY202324,'District Detail SY 202324'!$T$1,FALSE)</f>
        <v>4.1379999999999999</v>
      </c>
      <c r="N31" s="45">
        <f t="shared" si="3"/>
        <v>-3.3999999999999808E-2</v>
      </c>
      <c r="O31" s="45">
        <f>VLOOKUP(A31,DistrictDetail_SY202324,'District Detail SY 202324'!$N$1,FALSE)</f>
        <v>1.5</v>
      </c>
      <c r="P31" s="45">
        <f>VLOOKUP(A31,DistrictDetail_SY202324,'District Detail SY 202324'!$Y$1,FALSE)</f>
        <v>0</v>
      </c>
      <c r="Q31" s="45">
        <f t="shared" si="4"/>
        <v>-1.5</v>
      </c>
      <c r="R31" s="45">
        <f>VLOOKUP(A31,DistrictDetail_SY202324,'District Detail SY 202324'!$M$1,FALSE)</f>
        <v>0.184</v>
      </c>
      <c r="S31" s="45">
        <f>VLOOKUP(A31,DistrictDetail_SY202324,'District Detail SY 202324'!$X$1,FALSE)</f>
        <v>0.18099999999999999</v>
      </c>
      <c r="T31" s="45">
        <f t="shared" si="5"/>
        <v>-3.0000000000000027E-3</v>
      </c>
      <c r="U31" s="45">
        <f>VLOOKUP(A31,DistrictDetail_SY202324,'District Detail SY 202324'!$L$1,FALSE)</f>
        <v>0.54300000000000004</v>
      </c>
      <c r="V31" s="45">
        <f>VLOOKUP(A31,DistrictDetail_SY202324,'District Detail SY 202324'!$V$1,FALSE)</f>
        <v>0</v>
      </c>
      <c r="W31" s="45">
        <f t="shared" si="6"/>
        <v>-0.54300000000000004</v>
      </c>
      <c r="X31" s="50">
        <f>VLOOKUP(A31,DistrictDetail_SY202324,'District Detail SY 202324'!$S$1,FALSE)</f>
        <v>8.0000000000000002E-3</v>
      </c>
      <c r="Y31" s="50">
        <f>VLOOKUP(A31,DistrictDetail_SY202324,'District Detail SY 202324'!$U$1,FALSE)</f>
        <v>0.123</v>
      </c>
      <c r="Z31" s="50">
        <f>VLOOKUP(A31,DistrictDetail_SY202324,'District Detail SY 202324'!$W$1,FALSE)</f>
        <v>0.36699999999999999</v>
      </c>
      <c r="AA31" s="50">
        <f>VLOOKUP(A31,DistrictDetail_SY202324,'District Detail SY 202324'!$Z$1,FALSE)</f>
        <v>0.121</v>
      </c>
      <c r="AB31" s="50">
        <f>VLOOKUP(A31,DistrictDetail_SY202324,'District Detail SY 202324'!$AA$1,FALSE)</f>
        <v>0.189</v>
      </c>
      <c r="AC31" s="50">
        <f>VLOOKUP(A31,DistrictDetail_SY202324,'District Detail SY 202324'!$AB$1,FALSE)</f>
        <v>9.0000000000000011E-3</v>
      </c>
      <c r="AD31" s="50">
        <f>VLOOKUP(A31,DistrictDetail_SY202324,'District Detail SY 202324'!$AF$1,FALSE)</f>
        <v>0.85400000000000009</v>
      </c>
    </row>
    <row r="32" spans="1:30" x14ac:dyDescent="0.25">
      <c r="A32" s="6" t="s">
        <v>90</v>
      </c>
      <c r="B32" t="s">
        <v>91</v>
      </c>
      <c r="C32" s="48">
        <f t="shared" si="7"/>
        <v>6.0630000000000006</v>
      </c>
      <c r="D32" s="48">
        <f t="shared" si="8"/>
        <v>8.5680000000000014</v>
      </c>
      <c r="E32" s="48">
        <f t="shared" si="1"/>
        <v>2.5050000000000008</v>
      </c>
      <c r="F32" s="45">
        <f>VLOOKUP(A32,DistrictDetail_SY202324,'District Detail SY 202324'!$Q$1,FALSE)</f>
        <v>0.154</v>
      </c>
      <c r="G32" s="45">
        <f>VLOOKUP(A32,DistrictDetail_SY202324,'District Detail SY 202324'!$AD$1,FALSE)</f>
        <v>0</v>
      </c>
      <c r="H32" s="45">
        <f t="shared" si="9"/>
        <v>-0.154</v>
      </c>
      <c r="I32" s="45">
        <f>VLOOKUP(A32,DistrictDetail_SY202324,'District Detail SY 202324'!$P$1,FALSE)</f>
        <v>0.25900000000000001</v>
      </c>
      <c r="J32" s="45">
        <f>VLOOKUP(A32,DistrictDetail_SY202324,'District Detail SY 202324'!$AE$1,FALSE)+VLOOKUP(A32,DistrictDetail_SY202324,'District Detail SY 202324'!$AG$1,FALSE)</f>
        <v>3.4870000000000001</v>
      </c>
      <c r="K32" s="45">
        <f t="shared" si="2"/>
        <v>3.2280000000000002</v>
      </c>
      <c r="L32" s="45">
        <f>VLOOKUP(A32,DistrictDetail_SY202324,'District Detail SY 202324'!$K$1,FALSE)</f>
        <v>3.6539999999999999</v>
      </c>
      <c r="M32" s="45">
        <f>VLOOKUP(A32,DistrictDetail_SY202324,'District Detail SY 202324'!$T$1,FALSE)</f>
        <v>3</v>
      </c>
      <c r="N32" s="45">
        <f t="shared" si="3"/>
        <v>-0.65399999999999991</v>
      </c>
      <c r="O32" s="45">
        <f>VLOOKUP(A32,DistrictDetail_SY202324,'District Detail SY 202324'!$N$1,FALSE)</f>
        <v>1.3450000000000002</v>
      </c>
      <c r="P32" s="45">
        <f>VLOOKUP(A32,DistrictDetail_SY202324,'District Detail SY 202324'!$Y$1,FALSE)</f>
        <v>0</v>
      </c>
      <c r="Q32" s="45">
        <f t="shared" si="4"/>
        <v>-1.3450000000000002</v>
      </c>
      <c r="R32" s="45">
        <f>VLOOKUP(A32,DistrictDetail_SY202324,'District Detail SY 202324'!$M$1,FALSE)</f>
        <v>0.16500000000000004</v>
      </c>
      <c r="S32" s="45">
        <f>VLOOKUP(A32,DistrictDetail_SY202324,'District Detail SY 202324'!$X$1,FALSE)</f>
        <v>0.19500000000000001</v>
      </c>
      <c r="T32" s="45">
        <f t="shared" si="5"/>
        <v>2.9999999999999971E-2</v>
      </c>
      <c r="U32" s="45">
        <f>VLOOKUP(A32,DistrictDetail_SY202324,'District Detail SY 202324'!$L$1,FALSE)</f>
        <v>0.48599999999999999</v>
      </c>
      <c r="V32" s="45">
        <f>VLOOKUP(A32,DistrictDetail_SY202324,'District Detail SY 202324'!$V$1,FALSE)</f>
        <v>0</v>
      </c>
      <c r="W32" s="45">
        <f t="shared" si="6"/>
        <v>-0.48599999999999999</v>
      </c>
      <c r="X32" s="50">
        <f>VLOOKUP(A32,DistrictDetail_SY202324,'District Detail SY 202324'!$S$1,FALSE)</f>
        <v>0</v>
      </c>
      <c r="Y32" s="50">
        <f>VLOOKUP(A32,DistrictDetail_SY202324,'District Detail SY 202324'!$U$1,FALSE)</f>
        <v>0</v>
      </c>
      <c r="Z32" s="50">
        <f>VLOOKUP(A32,DistrictDetail_SY202324,'District Detail SY 202324'!$W$1,FALSE)</f>
        <v>0.53300000000000003</v>
      </c>
      <c r="AA32" s="50">
        <f>VLOOKUP(A32,DistrictDetail_SY202324,'District Detail SY 202324'!$Z$1,FALSE)</f>
        <v>0</v>
      </c>
      <c r="AB32" s="50">
        <f>VLOOKUP(A32,DistrictDetail_SY202324,'District Detail SY 202324'!$AA$1,FALSE)</f>
        <v>0</v>
      </c>
      <c r="AC32" s="50">
        <f>VLOOKUP(A32,DistrictDetail_SY202324,'District Detail SY 202324'!$AB$1,FALSE)</f>
        <v>0</v>
      </c>
      <c r="AD32" s="50">
        <f>VLOOKUP(A32,DistrictDetail_SY202324,'District Detail SY 202324'!$AF$1,FALSE)</f>
        <v>1.353</v>
      </c>
    </row>
    <row r="33" spans="1:30" x14ac:dyDescent="0.25">
      <c r="A33" s="6" t="s">
        <v>92</v>
      </c>
      <c r="B33" t="s">
        <v>93</v>
      </c>
      <c r="C33" s="48">
        <f t="shared" si="7"/>
        <v>2.16</v>
      </c>
      <c r="D33" s="48">
        <f t="shared" si="8"/>
        <v>3.7069999999999999</v>
      </c>
      <c r="E33" s="48">
        <f t="shared" si="1"/>
        <v>1.5469999999999997</v>
      </c>
      <c r="F33" s="45">
        <f>VLOOKUP(A33,DistrictDetail_SY202324,'District Detail SY 202324'!$Q$1,FALSE)</f>
        <v>7.8E-2</v>
      </c>
      <c r="G33" s="45">
        <f>VLOOKUP(A33,DistrictDetail_SY202324,'District Detail SY 202324'!$AD$1,FALSE)</f>
        <v>0</v>
      </c>
      <c r="H33" s="45">
        <f t="shared" si="9"/>
        <v>-7.8E-2</v>
      </c>
      <c r="I33" s="45">
        <f>VLOOKUP(A33,DistrictDetail_SY202324,'District Detail SY 202324'!$P$1,FALSE)</f>
        <v>9.6000000000000002E-2</v>
      </c>
      <c r="J33" s="45">
        <f>VLOOKUP(A33,DistrictDetail_SY202324,'District Detail SY 202324'!$AE$1,FALSE)+VLOOKUP(A33,DistrictDetail_SY202324,'District Detail SY 202324'!$AG$1,FALSE)</f>
        <v>1.617</v>
      </c>
      <c r="K33" s="45">
        <f t="shared" si="2"/>
        <v>1.5209999999999999</v>
      </c>
      <c r="L33" s="45">
        <f>VLOOKUP(A33,DistrictDetail_SY202324,'District Detail SY 202324'!$K$1,FALSE)</f>
        <v>1.1480000000000001</v>
      </c>
      <c r="M33" s="45">
        <f>VLOOKUP(A33,DistrictDetail_SY202324,'District Detail SY 202324'!$T$1,FALSE)</f>
        <v>0</v>
      </c>
      <c r="N33" s="45">
        <f t="shared" si="3"/>
        <v>-1.1480000000000001</v>
      </c>
      <c r="O33" s="45">
        <f>VLOOKUP(A33,DistrictDetail_SY202324,'District Detail SY 202324'!$N$1,FALSE)</f>
        <v>0.53800000000000003</v>
      </c>
      <c r="P33" s="45">
        <f>VLOOKUP(A33,DistrictDetail_SY202324,'District Detail SY 202324'!$Y$1,FALSE)</f>
        <v>0.624</v>
      </c>
      <c r="Q33" s="45">
        <f t="shared" si="4"/>
        <v>8.5999999999999965E-2</v>
      </c>
      <c r="R33" s="45">
        <f>VLOOKUP(A33,DistrictDetail_SY202324,'District Detail SY 202324'!$M$1,FALSE)</f>
        <v>7.4999999999999997E-2</v>
      </c>
      <c r="S33" s="45">
        <f>VLOOKUP(A33,DistrictDetail_SY202324,'District Detail SY 202324'!$X$1,FALSE)</f>
        <v>0.05</v>
      </c>
      <c r="T33" s="45">
        <f t="shared" si="5"/>
        <v>-2.4999999999999994E-2</v>
      </c>
      <c r="U33" s="45">
        <f>VLOOKUP(A33,DistrictDetail_SY202324,'District Detail SY 202324'!$L$1,FALSE)</f>
        <v>0.22500000000000001</v>
      </c>
      <c r="V33" s="45">
        <f>VLOOKUP(A33,DistrictDetail_SY202324,'District Detail SY 202324'!$V$1,FALSE)</f>
        <v>0</v>
      </c>
      <c r="W33" s="45">
        <f t="shared" si="6"/>
        <v>-0.22500000000000001</v>
      </c>
      <c r="X33" s="50">
        <f>VLOOKUP(A33,DistrictDetail_SY202324,'District Detail SY 202324'!$S$1,FALSE)</f>
        <v>0</v>
      </c>
      <c r="Y33" s="50">
        <f>VLOOKUP(A33,DistrictDetail_SY202324,'District Detail SY 202324'!$U$1,FALSE)</f>
        <v>0</v>
      </c>
      <c r="Z33" s="50">
        <f>VLOOKUP(A33,DistrictDetail_SY202324,'District Detail SY 202324'!$W$1,FALSE)</f>
        <v>0</v>
      </c>
      <c r="AA33" s="50">
        <f>VLOOKUP(A33,DistrictDetail_SY202324,'District Detail SY 202324'!$Z$1,FALSE)</f>
        <v>0</v>
      </c>
      <c r="AB33" s="50">
        <f>VLOOKUP(A33,DistrictDetail_SY202324,'District Detail SY 202324'!$AA$1,FALSE)</f>
        <v>0</v>
      </c>
      <c r="AC33" s="50">
        <f>VLOOKUP(A33,DistrictDetail_SY202324,'District Detail SY 202324'!$AB$1,FALSE)</f>
        <v>0</v>
      </c>
      <c r="AD33" s="50">
        <f>VLOOKUP(A33,DistrictDetail_SY202324,'District Detail SY 202324'!$AF$1,FALSE)</f>
        <v>1.4159999999999999</v>
      </c>
    </row>
    <row r="34" spans="1:30" x14ac:dyDescent="0.25">
      <c r="A34" s="6" t="s">
        <v>95</v>
      </c>
      <c r="B34" t="s">
        <v>96</v>
      </c>
      <c r="C34" s="48">
        <f t="shared" si="7"/>
        <v>0.40600000000000003</v>
      </c>
      <c r="D34" s="48">
        <f t="shared" si="8"/>
        <v>0.66100000000000003</v>
      </c>
      <c r="E34" s="48">
        <f t="shared" si="1"/>
        <v>0.255</v>
      </c>
      <c r="F34" s="45">
        <f>VLOOKUP(A34,DistrictDetail_SY202324,'District Detail SY 202324'!$Q$1,FALSE)</f>
        <v>1.4999999999999999E-2</v>
      </c>
      <c r="G34" s="45">
        <f>VLOOKUP(A34,DistrictDetail_SY202324,'District Detail SY 202324'!$AD$1,FALSE)</f>
        <v>0</v>
      </c>
      <c r="H34" s="45">
        <f t="shared" si="9"/>
        <v>-1.4999999999999999E-2</v>
      </c>
      <c r="I34" s="45">
        <f>VLOOKUP(A34,DistrictDetail_SY202324,'District Detail SY 202324'!$P$1,FALSE)</f>
        <v>1.8000000000000002E-2</v>
      </c>
      <c r="J34" s="45">
        <f>VLOOKUP(A34,DistrictDetail_SY202324,'District Detail SY 202324'!$AE$1,FALSE)+VLOOKUP(A34,DistrictDetail_SY202324,'District Detail SY 202324'!$AG$1,FALSE)</f>
        <v>0</v>
      </c>
      <c r="K34" s="45">
        <f t="shared" si="2"/>
        <v>-1.8000000000000002E-2</v>
      </c>
      <c r="L34" s="45">
        <f>VLOOKUP(A34,DistrictDetail_SY202324,'District Detail SY 202324'!$K$1,FALSE)</f>
        <v>0.216</v>
      </c>
      <c r="M34" s="45">
        <f>VLOOKUP(A34,DistrictDetail_SY202324,'District Detail SY 202324'!$T$1,FALSE)</f>
        <v>0</v>
      </c>
      <c r="N34" s="45">
        <f t="shared" si="3"/>
        <v>-0.216</v>
      </c>
      <c r="O34" s="45">
        <f>VLOOKUP(A34,DistrictDetail_SY202324,'District Detail SY 202324'!$N$1,FALSE)</f>
        <v>0.10099999999999999</v>
      </c>
      <c r="P34" s="45">
        <f>VLOOKUP(A34,DistrictDetail_SY202324,'District Detail SY 202324'!$Y$1,FALSE)</f>
        <v>0.33</v>
      </c>
      <c r="Q34" s="45">
        <f t="shared" si="4"/>
        <v>0.22900000000000004</v>
      </c>
      <c r="R34" s="45">
        <f>VLOOKUP(A34,DistrictDetail_SY202324,'District Detail SY 202324'!$M$1,FALSE)</f>
        <v>1.3999999999999999E-2</v>
      </c>
      <c r="S34" s="45">
        <f>VLOOKUP(A34,DistrictDetail_SY202324,'District Detail SY 202324'!$X$1,FALSE)</f>
        <v>0</v>
      </c>
      <c r="T34" s="45">
        <f t="shared" si="5"/>
        <v>-1.3999999999999999E-2</v>
      </c>
      <c r="U34" s="45">
        <f>VLOOKUP(A34,DistrictDetail_SY202324,'District Detail SY 202324'!$L$1,FALSE)</f>
        <v>4.2000000000000003E-2</v>
      </c>
      <c r="V34" s="45">
        <f>VLOOKUP(A34,DistrictDetail_SY202324,'District Detail SY 202324'!$V$1,FALSE)</f>
        <v>0</v>
      </c>
      <c r="W34" s="45">
        <f t="shared" si="6"/>
        <v>-4.2000000000000003E-2</v>
      </c>
      <c r="X34" s="50">
        <f>VLOOKUP(A34,DistrictDetail_SY202324,'District Detail SY 202324'!$S$1,FALSE)</f>
        <v>0</v>
      </c>
      <c r="Y34" s="50">
        <f>VLOOKUP(A34,DistrictDetail_SY202324,'District Detail SY 202324'!$U$1,FALSE)</f>
        <v>0</v>
      </c>
      <c r="Z34" s="50">
        <f>VLOOKUP(A34,DistrictDetail_SY202324,'District Detail SY 202324'!$W$1,FALSE)</f>
        <v>0</v>
      </c>
      <c r="AA34" s="50">
        <f>VLOOKUP(A34,DistrictDetail_SY202324,'District Detail SY 202324'!$Z$1,FALSE)</f>
        <v>0</v>
      </c>
      <c r="AB34" s="50">
        <f>VLOOKUP(A34,DistrictDetail_SY202324,'District Detail SY 202324'!$AA$1,FALSE)</f>
        <v>0</v>
      </c>
      <c r="AC34" s="50">
        <f>VLOOKUP(A34,DistrictDetail_SY202324,'District Detail SY 202324'!$AB$1,FALSE)</f>
        <v>0</v>
      </c>
      <c r="AD34" s="50">
        <f>VLOOKUP(A34,DistrictDetail_SY202324,'District Detail SY 202324'!$AF$1,FALSE)</f>
        <v>0.33100000000000002</v>
      </c>
    </row>
    <row r="35" spans="1:30" x14ac:dyDescent="0.25">
      <c r="A35" s="6" t="s">
        <v>97</v>
      </c>
      <c r="B35" t="s">
        <v>98</v>
      </c>
      <c r="C35" s="48">
        <f t="shared" si="7"/>
        <v>45.478999999999992</v>
      </c>
      <c r="D35" s="48">
        <f t="shared" si="8"/>
        <v>65.756</v>
      </c>
      <c r="E35" s="48">
        <f t="shared" si="1"/>
        <v>20.277000000000008</v>
      </c>
      <c r="F35" s="45">
        <f>VLOOKUP(A35,DistrictDetail_SY202324,'District Detail SY 202324'!$Q$1,FALSE)</f>
        <v>1.163</v>
      </c>
      <c r="G35" s="45">
        <f>VLOOKUP(A35,DistrictDetail_SY202324,'District Detail SY 202324'!$AD$1,FALSE)</f>
        <v>0</v>
      </c>
      <c r="H35" s="45">
        <f t="shared" si="9"/>
        <v>-1.163</v>
      </c>
      <c r="I35" s="45">
        <f>VLOOKUP(A35,DistrictDetail_SY202324,'District Detail SY 202324'!$P$1,FALSE)</f>
        <v>1.9390000000000001</v>
      </c>
      <c r="J35" s="45">
        <f>VLOOKUP(A35,DistrictDetail_SY202324,'District Detail SY 202324'!$AE$1,FALSE)+VLOOKUP(A35,DistrictDetail_SY202324,'District Detail SY 202324'!$AG$1,FALSE)</f>
        <v>16.649999999999999</v>
      </c>
      <c r="K35" s="45">
        <f t="shared" si="2"/>
        <v>14.710999999999999</v>
      </c>
      <c r="L35" s="45">
        <f>VLOOKUP(A35,DistrictDetail_SY202324,'District Detail SY 202324'!$K$1,FALSE)</f>
        <v>27.45</v>
      </c>
      <c r="M35" s="45">
        <f>VLOOKUP(A35,DistrictDetail_SY202324,'District Detail SY 202324'!$T$1,FALSE)</f>
        <v>29.6</v>
      </c>
      <c r="N35" s="45">
        <f t="shared" si="3"/>
        <v>2.1500000000000021</v>
      </c>
      <c r="O35" s="45">
        <f>VLOOKUP(A35,DistrictDetail_SY202324,'District Detail SY 202324'!$N$1,FALSE)</f>
        <v>10.031000000000001</v>
      </c>
      <c r="P35" s="45">
        <f>VLOOKUP(A35,DistrictDetail_SY202324,'District Detail SY 202324'!$Y$1,FALSE)</f>
        <v>0</v>
      </c>
      <c r="Q35" s="45">
        <f t="shared" si="4"/>
        <v>-10.031000000000001</v>
      </c>
      <c r="R35" s="45">
        <f>VLOOKUP(A35,DistrictDetail_SY202324,'District Detail SY 202324'!$M$1,FALSE)</f>
        <v>1.2389999999999999</v>
      </c>
      <c r="S35" s="45">
        <f>VLOOKUP(A35,DistrictDetail_SY202324,'District Detail SY 202324'!$X$1,FALSE)</f>
        <v>2.5580000000000003</v>
      </c>
      <c r="T35" s="45">
        <f t="shared" si="5"/>
        <v>1.3190000000000004</v>
      </c>
      <c r="U35" s="45">
        <f>VLOOKUP(A35,DistrictDetail_SY202324,'District Detail SY 202324'!$L$1,FALSE)</f>
        <v>3.657</v>
      </c>
      <c r="V35" s="45">
        <f>VLOOKUP(A35,DistrictDetail_SY202324,'District Detail SY 202324'!$V$1,FALSE)</f>
        <v>1</v>
      </c>
      <c r="W35" s="45">
        <f t="shared" si="6"/>
        <v>-2.657</v>
      </c>
      <c r="X35" s="50">
        <f>VLOOKUP(A35,DistrictDetail_SY202324,'District Detail SY 202324'!$S$1,FALSE)</f>
        <v>0</v>
      </c>
      <c r="Y35" s="50">
        <f>VLOOKUP(A35,DistrictDetail_SY202324,'District Detail SY 202324'!$U$1,FALSE)</f>
        <v>1.264</v>
      </c>
      <c r="Z35" s="50">
        <f>VLOOKUP(A35,DistrictDetail_SY202324,'District Detail SY 202324'!$W$1,FALSE)</f>
        <v>3.0340000000000003</v>
      </c>
      <c r="AA35" s="50">
        <f>VLOOKUP(A35,DistrictDetail_SY202324,'District Detail SY 202324'!$Z$1,FALSE)</f>
        <v>0.30299999999999999</v>
      </c>
      <c r="AB35" s="50">
        <f>VLOOKUP(A35,DistrictDetail_SY202324,'District Detail SY 202324'!$AA$1,FALSE)</f>
        <v>0</v>
      </c>
      <c r="AC35" s="50">
        <f>VLOOKUP(A35,DistrictDetail_SY202324,'District Detail SY 202324'!$AB$1,FALSE)</f>
        <v>9.5939999999999994</v>
      </c>
      <c r="AD35" s="50">
        <f>VLOOKUP(A35,DistrictDetail_SY202324,'District Detail SY 202324'!$AF$1,FALSE)</f>
        <v>1.7530000000000001</v>
      </c>
    </row>
    <row r="36" spans="1:30" x14ac:dyDescent="0.25">
      <c r="A36" s="20" t="s">
        <v>99</v>
      </c>
      <c r="B36" s="21" t="s">
        <v>100</v>
      </c>
      <c r="C36" s="48">
        <f t="shared" si="7"/>
        <v>61.343000000000011</v>
      </c>
      <c r="D36" s="48">
        <f t="shared" si="8"/>
        <v>110.86499999999998</v>
      </c>
      <c r="E36" s="48">
        <f t="shared" si="1"/>
        <v>49.52199999999997</v>
      </c>
      <c r="F36" s="45">
        <f>VLOOKUP(A36,DistrictDetail_SY202324,'District Detail SY 202324'!$Q$1,FALSE)</f>
        <v>1.502</v>
      </c>
      <c r="G36" s="45">
        <f>VLOOKUP(A36,DistrictDetail_SY202324,'District Detail SY 202324'!$AD$1,FALSE)</f>
        <v>0</v>
      </c>
      <c r="H36" s="45">
        <f t="shared" si="9"/>
        <v>-1.502</v>
      </c>
      <c r="I36" s="45">
        <f>VLOOKUP(A36,DistrictDetail_SY202324,'District Detail SY 202324'!$P$1,FALSE)</f>
        <v>2.6030000000000002</v>
      </c>
      <c r="J36" s="45">
        <f>VLOOKUP(A36,DistrictDetail_SY202324,'District Detail SY 202324'!$AE$1,FALSE)+VLOOKUP(A36,DistrictDetail_SY202324,'District Detail SY 202324'!$AG$1,FALSE)</f>
        <v>33.945999999999998</v>
      </c>
      <c r="K36" s="45">
        <f t="shared" si="2"/>
        <v>31.342999999999996</v>
      </c>
      <c r="L36" s="45">
        <f>VLOOKUP(A36,DistrictDetail_SY202324,'District Detail SY 202324'!$K$1,FALSE)</f>
        <v>37.489000000000004</v>
      </c>
      <c r="M36" s="45">
        <f>VLOOKUP(A36,DistrictDetail_SY202324,'District Detail SY 202324'!$T$1,FALSE)</f>
        <v>37</v>
      </c>
      <c r="N36" s="45">
        <f t="shared" si="3"/>
        <v>-0.48900000000000432</v>
      </c>
      <c r="O36" s="45">
        <f>VLOOKUP(A36,DistrictDetail_SY202324,'District Detail SY 202324'!$N$1,FALSE)</f>
        <v>13.337</v>
      </c>
      <c r="P36" s="45">
        <f>VLOOKUP(A36,DistrictDetail_SY202324,'District Detail SY 202324'!$Y$1,FALSE)</f>
        <v>16.376999999999999</v>
      </c>
      <c r="Q36" s="45">
        <f t="shared" si="4"/>
        <v>3.0399999999999991</v>
      </c>
      <c r="R36" s="45">
        <f>VLOOKUP(A36,DistrictDetail_SY202324,'District Detail SY 202324'!$M$1,FALSE)</f>
        <v>1.6270000000000002</v>
      </c>
      <c r="S36" s="45">
        <f>VLOOKUP(A36,DistrictDetail_SY202324,'District Detail SY 202324'!$X$1,FALSE)</f>
        <v>5.0089999999999995</v>
      </c>
      <c r="T36" s="45">
        <f t="shared" si="5"/>
        <v>3.3819999999999992</v>
      </c>
      <c r="U36" s="45">
        <f>VLOOKUP(A36,DistrictDetail_SY202324,'District Detail SY 202324'!$L$1,FALSE)</f>
        <v>4.7850000000000001</v>
      </c>
      <c r="V36" s="45">
        <f>VLOOKUP(A36,DistrictDetail_SY202324,'District Detail SY 202324'!$V$1,FALSE)</f>
        <v>0</v>
      </c>
      <c r="W36" s="45">
        <f t="shared" si="6"/>
        <v>-4.7850000000000001</v>
      </c>
      <c r="X36" s="50">
        <f>VLOOKUP(A36,DistrictDetail_SY202324,'District Detail SY 202324'!$S$1,FALSE)</f>
        <v>0.71600000000000008</v>
      </c>
      <c r="Y36" s="50">
        <f>VLOOKUP(A36,DistrictDetail_SY202324,'District Detail SY 202324'!$U$1,FALSE)</f>
        <v>4.3650000000000002</v>
      </c>
      <c r="Z36" s="50">
        <f>VLOOKUP(A36,DistrictDetail_SY202324,'District Detail SY 202324'!$W$1,FALSE)</f>
        <v>7.2279999999999998</v>
      </c>
      <c r="AA36" s="50">
        <f>VLOOKUP(A36,DistrictDetail_SY202324,'District Detail SY 202324'!$Z$1,FALSE)</f>
        <v>1.86</v>
      </c>
      <c r="AB36" s="50">
        <f>VLOOKUP(A36,DistrictDetail_SY202324,'District Detail SY 202324'!$AA$1,FALSE)</f>
        <v>0</v>
      </c>
      <c r="AC36" s="50">
        <f>VLOOKUP(A36,DistrictDetail_SY202324,'District Detail SY 202324'!$AB$1,FALSE)</f>
        <v>0</v>
      </c>
      <c r="AD36" s="50">
        <f>VLOOKUP(A36,DistrictDetail_SY202324,'District Detail SY 202324'!$AF$1,FALSE)</f>
        <v>4.3639999999999999</v>
      </c>
    </row>
    <row r="37" spans="1:30" x14ac:dyDescent="0.25">
      <c r="A37" s="6" t="s">
        <v>101</v>
      </c>
      <c r="B37" t="s">
        <v>102</v>
      </c>
      <c r="C37" s="48">
        <f t="shared" si="7"/>
        <v>13.989000000000001</v>
      </c>
      <c r="D37" s="48">
        <f t="shared" si="8"/>
        <v>18.131</v>
      </c>
      <c r="E37" s="48">
        <f t="shared" si="1"/>
        <v>4.1419999999999995</v>
      </c>
      <c r="F37" s="45">
        <f>VLOOKUP(A37,DistrictDetail_SY202324,'District Detail SY 202324'!$Q$1,FALSE)</f>
        <v>0.36799999999999999</v>
      </c>
      <c r="G37" s="45">
        <f>VLOOKUP(A37,DistrictDetail_SY202324,'District Detail SY 202324'!$AD$1,FALSE)</f>
        <v>0</v>
      </c>
      <c r="H37" s="45">
        <f t="shared" si="9"/>
        <v>-0.36799999999999999</v>
      </c>
      <c r="I37" s="45">
        <f>VLOOKUP(A37,DistrictDetail_SY202324,'District Detail SY 202324'!$P$1,FALSE)</f>
        <v>0.59799999999999998</v>
      </c>
      <c r="J37" s="45">
        <f>VLOOKUP(A37,DistrictDetail_SY202324,'District Detail SY 202324'!$AE$1,FALSE)+VLOOKUP(A37,DistrictDetail_SY202324,'District Detail SY 202324'!$AG$1,FALSE)</f>
        <v>1.716</v>
      </c>
      <c r="K37" s="45">
        <f t="shared" si="2"/>
        <v>1.1179999999999999</v>
      </c>
      <c r="L37" s="45">
        <f>VLOOKUP(A37,DistrictDetail_SY202324,'District Detail SY 202324'!$K$1,FALSE)</f>
        <v>8.3610000000000007</v>
      </c>
      <c r="M37" s="45">
        <f>VLOOKUP(A37,DistrictDetail_SY202324,'District Detail SY 202324'!$T$1,FALSE)</f>
        <v>9.5</v>
      </c>
      <c r="N37" s="45">
        <f t="shared" si="3"/>
        <v>1.1389999999999993</v>
      </c>
      <c r="O37" s="45">
        <f>VLOOKUP(A37,DistrictDetail_SY202324,'District Detail SY 202324'!$N$1,FALSE)</f>
        <v>3.1259999999999999</v>
      </c>
      <c r="P37" s="45">
        <f>VLOOKUP(A37,DistrictDetail_SY202324,'District Detail SY 202324'!$Y$1,FALSE)</f>
        <v>0</v>
      </c>
      <c r="Q37" s="45">
        <f t="shared" si="4"/>
        <v>-3.1259999999999999</v>
      </c>
      <c r="R37" s="45">
        <f>VLOOKUP(A37,DistrictDetail_SY202324,'District Detail SY 202324'!$M$1,FALSE)</f>
        <v>0.38800000000000001</v>
      </c>
      <c r="S37" s="45">
        <f>VLOOKUP(A37,DistrictDetail_SY202324,'District Detail SY 202324'!$X$1,FALSE)</f>
        <v>0.28100000000000003</v>
      </c>
      <c r="T37" s="45">
        <f t="shared" si="5"/>
        <v>-0.10699999999999998</v>
      </c>
      <c r="U37" s="45">
        <f>VLOOKUP(A37,DistrictDetail_SY202324,'District Detail SY 202324'!$L$1,FALSE)</f>
        <v>1.1480000000000001</v>
      </c>
      <c r="V37" s="45">
        <f>VLOOKUP(A37,DistrictDetail_SY202324,'District Detail SY 202324'!$V$1,FALSE)</f>
        <v>0</v>
      </c>
      <c r="W37" s="45">
        <f t="shared" si="6"/>
        <v>-1.1480000000000001</v>
      </c>
      <c r="X37" s="50">
        <f>VLOOKUP(A37,DistrictDetail_SY202324,'District Detail SY 202324'!$S$1,FALSE)</f>
        <v>0</v>
      </c>
      <c r="Y37" s="50">
        <f>VLOOKUP(A37,DistrictDetail_SY202324,'District Detail SY 202324'!$U$1,FALSE)</f>
        <v>0.28200000000000003</v>
      </c>
      <c r="Z37" s="50">
        <f>VLOOKUP(A37,DistrictDetail_SY202324,'District Detail SY 202324'!$W$1,FALSE)</f>
        <v>0.56299999999999994</v>
      </c>
      <c r="AA37" s="50">
        <f>VLOOKUP(A37,DistrictDetail_SY202324,'District Detail SY 202324'!$Z$1,FALSE)</f>
        <v>0</v>
      </c>
      <c r="AB37" s="50">
        <f>VLOOKUP(A37,DistrictDetail_SY202324,'District Detail SY 202324'!$AA$1,FALSE)</f>
        <v>0</v>
      </c>
      <c r="AC37" s="50">
        <f>VLOOKUP(A37,DistrictDetail_SY202324,'District Detail SY 202324'!$AB$1,FALSE)</f>
        <v>0</v>
      </c>
      <c r="AD37" s="50">
        <f>VLOOKUP(A37,DistrictDetail_SY202324,'District Detail SY 202324'!$AF$1,FALSE)</f>
        <v>5.7889999999999997</v>
      </c>
    </row>
    <row r="38" spans="1:30" x14ac:dyDescent="0.25">
      <c r="A38" s="6" t="s">
        <v>103</v>
      </c>
      <c r="B38" t="s">
        <v>104</v>
      </c>
      <c r="C38" s="48">
        <f t="shared" si="7"/>
        <v>12.984999999999999</v>
      </c>
      <c r="D38" s="48">
        <f t="shared" si="8"/>
        <v>17.760000000000002</v>
      </c>
      <c r="E38" s="48">
        <f t="shared" si="1"/>
        <v>4.7750000000000021</v>
      </c>
      <c r="F38" s="45">
        <f>VLOOKUP(A38,DistrictDetail_SY202324,'District Detail SY 202324'!$Q$1,FALSE)</f>
        <v>0.309</v>
      </c>
      <c r="G38" s="45">
        <f>VLOOKUP(A38,DistrictDetail_SY202324,'District Detail SY 202324'!$AD$1,FALSE)</f>
        <v>3.4070000000000005</v>
      </c>
      <c r="H38" s="45">
        <f t="shared" si="9"/>
        <v>3.0980000000000003</v>
      </c>
      <c r="I38" s="45">
        <f>VLOOKUP(A38,DistrictDetail_SY202324,'District Detail SY 202324'!$P$1,FALSE)</f>
        <v>0.55000000000000004</v>
      </c>
      <c r="J38" s="45">
        <f>VLOOKUP(A38,DistrictDetail_SY202324,'District Detail SY 202324'!$AE$1,FALSE)+VLOOKUP(A38,DistrictDetail_SY202324,'District Detail SY 202324'!$AG$1,FALSE)</f>
        <v>3.5159999999999996</v>
      </c>
      <c r="K38" s="45">
        <f t="shared" si="2"/>
        <v>2.9659999999999993</v>
      </c>
      <c r="L38" s="45">
        <f>VLOOKUP(A38,DistrictDetail_SY202324,'District Detail SY 202324'!$K$1,FALSE)</f>
        <v>7.9580000000000002</v>
      </c>
      <c r="M38" s="45">
        <f>VLOOKUP(A38,DistrictDetail_SY202324,'District Detail SY 202324'!$T$1,FALSE)</f>
        <v>5</v>
      </c>
      <c r="N38" s="45">
        <f t="shared" si="3"/>
        <v>-2.9580000000000002</v>
      </c>
      <c r="O38" s="45">
        <f>VLOOKUP(A38,DistrictDetail_SY202324,'District Detail SY 202324'!$N$1,FALSE)</f>
        <v>2.8359999999999999</v>
      </c>
      <c r="P38" s="45">
        <f>VLOOKUP(A38,DistrictDetail_SY202324,'District Detail SY 202324'!$Y$1,FALSE)</f>
        <v>2</v>
      </c>
      <c r="Q38" s="45">
        <f t="shared" si="4"/>
        <v>-0.83599999999999985</v>
      </c>
      <c r="R38" s="45">
        <f>VLOOKUP(A38,DistrictDetail_SY202324,'District Detail SY 202324'!$M$1,FALSE)</f>
        <v>0.33700000000000002</v>
      </c>
      <c r="S38" s="45">
        <f>VLOOKUP(A38,DistrictDetail_SY202324,'District Detail SY 202324'!$X$1,FALSE)</f>
        <v>0.25900000000000001</v>
      </c>
      <c r="T38" s="45">
        <f t="shared" si="5"/>
        <v>-7.8000000000000014E-2</v>
      </c>
      <c r="U38" s="45">
        <f>VLOOKUP(A38,DistrictDetail_SY202324,'District Detail SY 202324'!$L$1,FALSE)</f>
        <v>0.99499999999999988</v>
      </c>
      <c r="V38" s="45">
        <f>VLOOKUP(A38,DistrictDetail_SY202324,'District Detail SY 202324'!$V$1,FALSE)</f>
        <v>0</v>
      </c>
      <c r="W38" s="45">
        <f t="shared" si="6"/>
        <v>-0.99499999999999988</v>
      </c>
      <c r="X38" s="50">
        <f>VLOOKUP(A38,DistrictDetail_SY202324,'District Detail SY 202324'!$S$1,FALSE)</f>
        <v>0.06</v>
      </c>
      <c r="Y38" s="50">
        <f>VLOOKUP(A38,DistrictDetail_SY202324,'District Detail SY 202324'!$U$1,FALSE)</f>
        <v>0</v>
      </c>
      <c r="Z38" s="50">
        <f>VLOOKUP(A38,DistrictDetail_SY202324,'District Detail SY 202324'!$W$1,FALSE)</f>
        <v>0.19400000000000001</v>
      </c>
      <c r="AA38" s="50">
        <f>VLOOKUP(A38,DistrictDetail_SY202324,'District Detail SY 202324'!$Z$1,FALSE)</f>
        <v>0</v>
      </c>
      <c r="AB38" s="50">
        <f>VLOOKUP(A38,DistrictDetail_SY202324,'District Detail SY 202324'!$AA$1,FALSE)</f>
        <v>0</v>
      </c>
      <c r="AC38" s="50">
        <f>VLOOKUP(A38,DistrictDetail_SY202324,'District Detail SY 202324'!$AB$1,FALSE)</f>
        <v>0.80099999999999993</v>
      </c>
      <c r="AD38" s="50">
        <f>VLOOKUP(A38,DistrictDetail_SY202324,'District Detail SY 202324'!$AF$1,FALSE)</f>
        <v>2.5230000000000001</v>
      </c>
    </row>
    <row r="39" spans="1:30" x14ac:dyDescent="0.25">
      <c r="A39" s="6" t="s">
        <v>105</v>
      </c>
      <c r="B39" t="s">
        <v>106</v>
      </c>
      <c r="C39" s="48">
        <f t="shared" si="7"/>
        <v>22.199999999999996</v>
      </c>
      <c r="D39" s="48">
        <f t="shared" si="8"/>
        <v>34.516999999999996</v>
      </c>
      <c r="E39" s="48">
        <f t="shared" si="1"/>
        <v>12.317</v>
      </c>
      <c r="F39" s="45">
        <f>VLOOKUP(A39,DistrictDetail_SY202324,'District Detail SY 202324'!$Q$1,FALSE)</f>
        <v>0.58399999999999996</v>
      </c>
      <c r="G39" s="45">
        <f>VLOOKUP(A39,DistrictDetail_SY202324,'District Detail SY 202324'!$AD$1,FALSE)</f>
        <v>0</v>
      </c>
      <c r="H39" s="45">
        <f t="shared" si="9"/>
        <v>-0.58399999999999996</v>
      </c>
      <c r="I39" s="45">
        <f>VLOOKUP(A39,DistrictDetail_SY202324,'District Detail SY 202324'!$P$1,FALSE)</f>
        <v>0.95000000000000007</v>
      </c>
      <c r="J39" s="45">
        <f>VLOOKUP(A39,DistrictDetail_SY202324,'District Detail SY 202324'!$AE$1,FALSE)+VLOOKUP(A39,DistrictDetail_SY202324,'District Detail SY 202324'!$AG$1,FALSE)</f>
        <v>7.0969999999999995</v>
      </c>
      <c r="K39" s="45">
        <f t="shared" si="2"/>
        <v>6.1469999999999994</v>
      </c>
      <c r="L39" s="45">
        <f>VLOOKUP(A39,DistrictDetail_SY202324,'District Detail SY 202324'!$K$1,FALSE)</f>
        <v>13.286999999999999</v>
      </c>
      <c r="M39" s="45">
        <f>VLOOKUP(A39,DistrictDetail_SY202324,'District Detail SY 202324'!$T$1,FALSE)</f>
        <v>13.41</v>
      </c>
      <c r="N39" s="45">
        <f t="shared" si="3"/>
        <v>0.12300000000000111</v>
      </c>
      <c r="O39" s="45">
        <f>VLOOKUP(A39,DistrictDetail_SY202324,'District Detail SY 202324'!$N$1,FALSE)</f>
        <v>4.9409999999999998</v>
      </c>
      <c r="P39" s="45">
        <f>VLOOKUP(A39,DistrictDetail_SY202324,'District Detail SY 202324'!$Y$1,FALSE)</f>
        <v>4</v>
      </c>
      <c r="Q39" s="45">
        <f t="shared" si="4"/>
        <v>-0.94099999999999984</v>
      </c>
      <c r="R39" s="45">
        <f>VLOOKUP(A39,DistrictDetail_SY202324,'District Detail SY 202324'!$M$1,FALSE)</f>
        <v>0.61699999999999999</v>
      </c>
      <c r="S39" s="45">
        <f>VLOOKUP(A39,DistrictDetail_SY202324,'District Detail SY 202324'!$X$1,FALSE)</f>
        <v>1.296</v>
      </c>
      <c r="T39" s="45">
        <f t="shared" si="5"/>
        <v>0.67900000000000005</v>
      </c>
      <c r="U39" s="45">
        <f>VLOOKUP(A39,DistrictDetail_SY202324,'District Detail SY 202324'!$L$1,FALSE)</f>
        <v>1.821</v>
      </c>
      <c r="V39" s="45">
        <f>VLOOKUP(A39,DistrictDetail_SY202324,'District Detail SY 202324'!$V$1,FALSE)</f>
        <v>0</v>
      </c>
      <c r="W39" s="45">
        <f t="shared" si="6"/>
        <v>-1.821</v>
      </c>
      <c r="X39" s="50">
        <f>VLOOKUP(A39,DistrictDetail_SY202324,'District Detail SY 202324'!$S$1,FALSE)</f>
        <v>0</v>
      </c>
      <c r="Y39" s="50">
        <f>VLOOKUP(A39,DistrictDetail_SY202324,'District Detail SY 202324'!$U$1,FALSE)</f>
        <v>0.99</v>
      </c>
      <c r="Z39" s="50">
        <f>VLOOKUP(A39,DistrictDetail_SY202324,'District Detail SY 202324'!$W$1,FALSE)</f>
        <v>2.4620000000000002</v>
      </c>
      <c r="AA39" s="50">
        <f>VLOOKUP(A39,DistrictDetail_SY202324,'District Detail SY 202324'!$Z$1,FALSE)</f>
        <v>0.61499999999999999</v>
      </c>
      <c r="AB39" s="50">
        <f>VLOOKUP(A39,DistrictDetail_SY202324,'District Detail SY 202324'!$AA$1,FALSE)</f>
        <v>0</v>
      </c>
      <c r="AC39" s="50">
        <f>VLOOKUP(A39,DistrictDetail_SY202324,'District Detail SY 202324'!$AB$1,FALSE)</f>
        <v>0</v>
      </c>
      <c r="AD39" s="50">
        <f>VLOOKUP(A39,DistrictDetail_SY202324,'District Detail SY 202324'!$AF$1,FALSE)</f>
        <v>4.6470000000000002</v>
      </c>
    </row>
    <row r="40" spans="1:30" x14ac:dyDescent="0.25">
      <c r="A40" s="6" t="s">
        <v>107</v>
      </c>
      <c r="B40" t="s">
        <v>108</v>
      </c>
      <c r="C40" s="48">
        <f t="shared" si="7"/>
        <v>2.9969999999999999</v>
      </c>
      <c r="D40" s="48">
        <f t="shared" si="8"/>
        <v>3.7629999999999999</v>
      </c>
      <c r="E40" s="48">
        <f t="shared" si="1"/>
        <v>0.76600000000000001</v>
      </c>
      <c r="F40" s="45">
        <f>VLOOKUP(A40,DistrictDetail_SY202324,'District Detail SY 202324'!$Q$1,FALSE)</f>
        <v>7.1999999999999995E-2</v>
      </c>
      <c r="G40" s="45">
        <f>VLOOKUP(A40,DistrictDetail_SY202324,'District Detail SY 202324'!$AD$1,FALSE)</f>
        <v>0</v>
      </c>
      <c r="H40" s="45">
        <f t="shared" si="9"/>
        <v>-7.1999999999999995E-2</v>
      </c>
      <c r="I40" s="45">
        <f>VLOOKUP(A40,DistrictDetail_SY202324,'District Detail SY 202324'!$P$1,FALSE)</f>
        <v>0.127</v>
      </c>
      <c r="J40" s="45">
        <f>VLOOKUP(A40,DistrictDetail_SY202324,'District Detail SY 202324'!$AE$1,FALSE)+VLOOKUP(A40,DistrictDetail_SY202324,'District Detail SY 202324'!$AG$1,FALSE)</f>
        <v>0.13</v>
      </c>
      <c r="K40" s="45">
        <f t="shared" si="2"/>
        <v>3.0000000000000027E-3</v>
      </c>
      <c r="L40" s="45">
        <f>VLOOKUP(A40,DistrictDetail_SY202324,'District Detail SY 202324'!$K$1,FALSE)</f>
        <v>1.8340000000000001</v>
      </c>
      <c r="M40" s="45">
        <f>VLOOKUP(A40,DistrictDetail_SY202324,'District Detail SY 202324'!$T$1,FALSE)</f>
        <v>1.4</v>
      </c>
      <c r="N40" s="45">
        <f t="shared" si="3"/>
        <v>-0.43400000000000016</v>
      </c>
      <c r="O40" s="45">
        <f>VLOOKUP(A40,DistrictDetail_SY202324,'District Detail SY 202324'!$N$1,FALSE)</f>
        <v>0.65600000000000003</v>
      </c>
      <c r="P40" s="45">
        <f>VLOOKUP(A40,DistrictDetail_SY202324,'District Detail SY 202324'!$Y$1,FALSE)</f>
        <v>1.1990000000000001</v>
      </c>
      <c r="Q40" s="45">
        <f t="shared" si="4"/>
        <v>0.54300000000000004</v>
      </c>
      <c r="R40" s="45">
        <f>VLOOKUP(A40,DistrictDetail_SY202324,'District Detail SY 202324'!$M$1,FALSE)</f>
        <v>7.8E-2</v>
      </c>
      <c r="S40" s="45">
        <f>VLOOKUP(A40,DistrictDetail_SY202324,'District Detail SY 202324'!$X$1,FALSE)</f>
        <v>0.22800000000000001</v>
      </c>
      <c r="T40" s="45">
        <f t="shared" si="5"/>
        <v>0.15000000000000002</v>
      </c>
      <c r="U40" s="45">
        <f>VLOOKUP(A40,DistrictDetail_SY202324,'District Detail SY 202324'!$L$1,FALSE)</f>
        <v>0.23</v>
      </c>
      <c r="V40" s="45">
        <f>VLOOKUP(A40,DistrictDetail_SY202324,'District Detail SY 202324'!$V$1,FALSE)</f>
        <v>0</v>
      </c>
      <c r="W40" s="45">
        <f t="shared" si="6"/>
        <v>-0.23</v>
      </c>
      <c r="X40" s="50">
        <f>VLOOKUP(A40,DistrictDetail_SY202324,'District Detail SY 202324'!$S$1,FALSE)</f>
        <v>3.1E-2</v>
      </c>
      <c r="Y40" s="50">
        <f>VLOOKUP(A40,DistrictDetail_SY202324,'District Detail SY 202324'!$U$1,FALSE)</f>
        <v>0.16399999999999998</v>
      </c>
      <c r="Z40" s="50">
        <f>VLOOKUP(A40,DistrictDetail_SY202324,'District Detail SY 202324'!$W$1,FALSE)</f>
        <v>0.36899999999999999</v>
      </c>
      <c r="AA40" s="50">
        <f>VLOOKUP(A40,DistrictDetail_SY202324,'District Detail SY 202324'!$Z$1,FALSE)</f>
        <v>3.7000000000000005E-2</v>
      </c>
      <c r="AB40" s="50">
        <f>VLOOKUP(A40,DistrictDetail_SY202324,'District Detail SY 202324'!$AA$1,FALSE)</f>
        <v>0</v>
      </c>
      <c r="AC40" s="50">
        <f>VLOOKUP(A40,DistrictDetail_SY202324,'District Detail SY 202324'!$AB$1,FALSE)</f>
        <v>0</v>
      </c>
      <c r="AD40" s="50">
        <f>VLOOKUP(A40,DistrictDetail_SY202324,'District Detail SY 202324'!$AF$1,FALSE)</f>
        <v>0.20500000000000002</v>
      </c>
    </row>
    <row r="41" spans="1:30" x14ac:dyDescent="0.25">
      <c r="A41" s="6" t="s">
        <v>109</v>
      </c>
      <c r="B41" t="s">
        <v>709</v>
      </c>
      <c r="C41" s="48">
        <f t="shared" si="7"/>
        <v>2.9790000000000001</v>
      </c>
      <c r="D41" s="48">
        <f t="shared" si="8"/>
        <v>4.4279999999999999</v>
      </c>
      <c r="E41" s="48">
        <f t="shared" si="1"/>
        <v>1.4489999999999998</v>
      </c>
      <c r="F41" s="45">
        <f>VLOOKUP(A41,DistrictDetail_SY202324,'District Detail SY 202324'!$Q$1,FALSE)</f>
        <v>7.2999999999999995E-2</v>
      </c>
      <c r="G41" s="45">
        <f>VLOOKUP(A41,DistrictDetail_SY202324,'District Detail SY 202324'!$AD$1,FALSE)</f>
        <v>0</v>
      </c>
      <c r="H41" s="45">
        <f t="shared" si="9"/>
        <v>-7.2999999999999995E-2</v>
      </c>
      <c r="I41" s="45">
        <f>VLOOKUP(A41,DistrictDetail_SY202324,'District Detail SY 202324'!$P$1,FALSE)</f>
        <v>0.127</v>
      </c>
      <c r="J41" s="45">
        <f>VLOOKUP(A41,DistrictDetail_SY202324,'District Detail SY 202324'!$AE$1,FALSE)+VLOOKUP(A41,DistrictDetail_SY202324,'District Detail SY 202324'!$AG$1,FALSE)</f>
        <v>0</v>
      </c>
      <c r="K41" s="45">
        <f t="shared" si="2"/>
        <v>-0.127</v>
      </c>
      <c r="L41" s="45">
        <f>VLOOKUP(A41,DistrictDetail_SY202324,'District Detail SY 202324'!$K$1,FALSE)</f>
        <v>1.8210000000000002</v>
      </c>
      <c r="M41" s="45">
        <f>VLOOKUP(A41,DistrictDetail_SY202324,'District Detail SY 202324'!$T$1,FALSE)</f>
        <v>4</v>
      </c>
      <c r="N41" s="45">
        <f t="shared" si="3"/>
        <v>2.1789999999999998</v>
      </c>
      <c r="O41" s="45">
        <f>VLOOKUP(A41,DistrictDetail_SY202324,'District Detail SY 202324'!$N$1,FALSE)</f>
        <v>0.64800000000000002</v>
      </c>
      <c r="P41" s="45">
        <f>VLOOKUP(A41,DistrictDetail_SY202324,'District Detail SY 202324'!$Y$1,FALSE)</f>
        <v>0</v>
      </c>
      <c r="Q41" s="45">
        <f t="shared" si="4"/>
        <v>-0.64800000000000002</v>
      </c>
      <c r="R41" s="45">
        <f>VLOOKUP(A41,DistrictDetail_SY202324,'District Detail SY 202324'!$M$1,FALSE)</f>
        <v>7.8E-2</v>
      </c>
      <c r="S41" s="45">
        <f>VLOOKUP(A41,DistrictDetail_SY202324,'District Detail SY 202324'!$X$1,FALSE)</f>
        <v>0.10299999999999999</v>
      </c>
      <c r="T41" s="45">
        <f t="shared" si="5"/>
        <v>2.4999999999999994E-2</v>
      </c>
      <c r="U41" s="45">
        <f>VLOOKUP(A41,DistrictDetail_SY202324,'District Detail SY 202324'!$L$1,FALSE)</f>
        <v>0.23200000000000001</v>
      </c>
      <c r="V41" s="45">
        <f>VLOOKUP(A41,DistrictDetail_SY202324,'District Detail SY 202324'!$V$1,FALSE)</f>
        <v>0</v>
      </c>
      <c r="W41" s="45">
        <f t="shared" si="6"/>
        <v>-0.23200000000000001</v>
      </c>
      <c r="X41" s="50">
        <f>VLOOKUP(A41,DistrictDetail_SY202324,'District Detail SY 202324'!$S$1,FALSE)</f>
        <v>0</v>
      </c>
      <c r="Y41" s="50">
        <f>VLOOKUP(A41,DistrictDetail_SY202324,'District Detail SY 202324'!$U$1,FALSE)</f>
        <v>0.10299999999999999</v>
      </c>
      <c r="Z41" s="50">
        <f>VLOOKUP(A41,DistrictDetail_SY202324,'District Detail SY 202324'!$W$1,FALSE)</f>
        <v>0.128</v>
      </c>
      <c r="AA41" s="50">
        <f>VLOOKUP(A41,DistrictDetail_SY202324,'District Detail SY 202324'!$Z$1,FALSE)</f>
        <v>0</v>
      </c>
      <c r="AB41" s="50">
        <f>VLOOKUP(A41,DistrictDetail_SY202324,'District Detail SY 202324'!$AA$1,FALSE)</f>
        <v>0</v>
      </c>
      <c r="AC41" s="50">
        <f>VLOOKUP(A41,DistrictDetail_SY202324,'District Detail SY 202324'!$AB$1,FALSE)</f>
        <v>0</v>
      </c>
      <c r="AD41" s="50">
        <f>VLOOKUP(A41,DistrictDetail_SY202324,'District Detail SY 202324'!$AF$1,FALSE)</f>
        <v>9.4E-2</v>
      </c>
    </row>
    <row r="42" spans="1:30" x14ac:dyDescent="0.25">
      <c r="A42" s="6" t="s">
        <v>112</v>
      </c>
      <c r="B42" t="s">
        <v>113</v>
      </c>
      <c r="C42" s="48">
        <f t="shared" si="7"/>
        <v>3.0070000000000001</v>
      </c>
      <c r="D42" s="48">
        <f t="shared" si="8"/>
        <v>4.7689999999999992</v>
      </c>
      <c r="E42" s="48">
        <f t="shared" si="1"/>
        <v>1.7619999999999991</v>
      </c>
      <c r="F42" s="45">
        <f>VLOOKUP(A42,DistrictDetail_SY202324,'District Detail SY 202324'!$Q$1,FALSE)</f>
        <v>7.8E-2</v>
      </c>
      <c r="G42" s="45">
        <f>VLOOKUP(A42,DistrictDetail_SY202324,'District Detail SY 202324'!$AD$1,FALSE)</f>
        <v>0</v>
      </c>
      <c r="H42" s="45">
        <f t="shared" si="9"/>
        <v>-7.8E-2</v>
      </c>
      <c r="I42" s="45">
        <f>VLOOKUP(A42,DistrictDetail_SY202324,'District Detail SY 202324'!$P$1,FALSE)</f>
        <v>0.128</v>
      </c>
      <c r="J42" s="45">
        <f>VLOOKUP(A42,DistrictDetail_SY202324,'District Detail SY 202324'!$AE$1,FALSE)+VLOOKUP(A42,DistrictDetail_SY202324,'District Detail SY 202324'!$AG$1,FALSE)</f>
        <v>0.998</v>
      </c>
      <c r="K42" s="45">
        <f t="shared" si="2"/>
        <v>0.87</v>
      </c>
      <c r="L42" s="45">
        <f>VLOOKUP(A42,DistrictDetail_SY202324,'District Detail SY 202324'!$K$1,FALSE)</f>
        <v>1.802</v>
      </c>
      <c r="M42" s="45">
        <f>VLOOKUP(A42,DistrictDetail_SY202324,'District Detail SY 202324'!$T$1,FALSE)</f>
        <v>2.2999999999999998</v>
      </c>
      <c r="N42" s="45">
        <f t="shared" si="3"/>
        <v>0.49799999999999978</v>
      </c>
      <c r="O42" s="45">
        <f>VLOOKUP(A42,DistrictDetail_SY202324,'District Detail SY 202324'!$N$1,FALSE)</f>
        <v>0.67200000000000004</v>
      </c>
      <c r="P42" s="45">
        <f>VLOOKUP(A42,DistrictDetail_SY202324,'District Detail SY 202324'!$Y$1,FALSE)</f>
        <v>0.9</v>
      </c>
      <c r="Q42" s="45">
        <f t="shared" si="4"/>
        <v>0.22799999999999998</v>
      </c>
      <c r="R42" s="45">
        <f>VLOOKUP(A42,DistrictDetail_SY202324,'District Detail SY 202324'!$M$1,FALSE)</f>
        <v>8.299999999999999E-2</v>
      </c>
      <c r="S42" s="45">
        <f>VLOOKUP(A42,DistrictDetail_SY202324,'District Detail SY 202324'!$X$1,FALSE)</f>
        <v>0</v>
      </c>
      <c r="T42" s="45">
        <f t="shared" si="5"/>
        <v>-8.299999999999999E-2</v>
      </c>
      <c r="U42" s="45">
        <f>VLOOKUP(A42,DistrictDetail_SY202324,'District Detail SY 202324'!$L$1,FALSE)</f>
        <v>0.24399999999999997</v>
      </c>
      <c r="V42" s="45">
        <f>VLOOKUP(A42,DistrictDetail_SY202324,'District Detail SY 202324'!$V$1,FALSE)</f>
        <v>0</v>
      </c>
      <c r="W42" s="45">
        <f t="shared" si="6"/>
        <v>-0.24399999999999997</v>
      </c>
      <c r="X42" s="50">
        <f>VLOOKUP(A42,DistrictDetail_SY202324,'District Detail SY 202324'!$S$1,FALSE)</f>
        <v>0</v>
      </c>
      <c r="Y42" s="50">
        <f>VLOOKUP(A42,DistrictDetail_SY202324,'District Detail SY 202324'!$U$1,FALSE)</f>
        <v>0.154</v>
      </c>
      <c r="Z42" s="50">
        <f>VLOOKUP(A42,DistrictDetail_SY202324,'District Detail SY 202324'!$W$1,FALSE)</f>
        <v>0.41700000000000004</v>
      </c>
      <c r="AA42" s="50">
        <f>VLOOKUP(A42,DistrictDetail_SY202324,'District Detail SY 202324'!$Z$1,FALSE)</f>
        <v>0</v>
      </c>
      <c r="AB42" s="50">
        <f>VLOOKUP(A42,DistrictDetail_SY202324,'District Detail SY 202324'!$AA$1,FALSE)</f>
        <v>0</v>
      </c>
      <c r="AC42" s="50">
        <f>VLOOKUP(A42,DistrictDetail_SY202324,'District Detail SY 202324'!$AB$1,FALSE)</f>
        <v>0</v>
      </c>
      <c r="AD42" s="50">
        <f>VLOOKUP(A42,DistrictDetail_SY202324,'District Detail SY 202324'!$AF$1,FALSE)</f>
        <v>0</v>
      </c>
    </row>
    <row r="43" spans="1:30" x14ac:dyDescent="0.25">
      <c r="A43" s="6" t="s">
        <v>114</v>
      </c>
      <c r="B43" t="s">
        <v>115</v>
      </c>
      <c r="C43" s="48">
        <f t="shared" si="7"/>
        <v>10.178000000000001</v>
      </c>
      <c r="D43" s="48">
        <f t="shared" si="8"/>
        <v>11.331</v>
      </c>
      <c r="E43" s="48">
        <f t="shared" si="1"/>
        <v>1.1529999999999987</v>
      </c>
      <c r="F43" s="45">
        <f>VLOOKUP(A43,DistrictDetail_SY202324,'District Detail SY 202324'!$Q$1,FALSE)</f>
        <v>0.26200000000000001</v>
      </c>
      <c r="G43" s="45">
        <f>VLOOKUP(A43,DistrictDetail_SY202324,'District Detail SY 202324'!$AD$1,FALSE)</f>
        <v>0</v>
      </c>
      <c r="H43" s="45">
        <f t="shared" si="9"/>
        <v>-0.26200000000000001</v>
      </c>
      <c r="I43" s="45">
        <f>VLOOKUP(A43,DistrictDetail_SY202324,'District Detail SY 202324'!$P$1,FALSE)</f>
        <v>0.435</v>
      </c>
      <c r="J43" s="45">
        <f>VLOOKUP(A43,DistrictDetail_SY202324,'District Detail SY 202324'!$AE$1,FALSE)+VLOOKUP(A43,DistrictDetail_SY202324,'District Detail SY 202324'!$AG$1,FALSE)</f>
        <v>1.71</v>
      </c>
      <c r="K43" s="45">
        <f t="shared" si="2"/>
        <v>1.2749999999999999</v>
      </c>
      <c r="L43" s="45">
        <f>VLOOKUP(A43,DistrictDetail_SY202324,'District Detail SY 202324'!$K$1,FALSE)</f>
        <v>6.117</v>
      </c>
      <c r="M43" s="45">
        <f>VLOOKUP(A43,DistrictDetail_SY202324,'District Detail SY 202324'!$T$1,FALSE)</f>
        <v>3.1</v>
      </c>
      <c r="N43" s="45">
        <f t="shared" si="3"/>
        <v>-3.0169999999999999</v>
      </c>
      <c r="O43" s="45">
        <f>VLOOKUP(A43,DistrictDetail_SY202324,'District Detail SY 202324'!$N$1,FALSE)</f>
        <v>2.2629999999999999</v>
      </c>
      <c r="P43" s="45">
        <f>VLOOKUP(A43,DistrictDetail_SY202324,'District Detail SY 202324'!$Y$1,FALSE)</f>
        <v>1</v>
      </c>
      <c r="Q43" s="45">
        <f t="shared" si="4"/>
        <v>-1.2629999999999999</v>
      </c>
      <c r="R43" s="45">
        <f>VLOOKUP(A43,DistrictDetail_SY202324,'District Detail SY 202324'!$M$1,FALSE)</f>
        <v>0.27900000000000003</v>
      </c>
      <c r="S43" s="45">
        <f>VLOOKUP(A43,DistrictDetail_SY202324,'District Detail SY 202324'!$X$1,FALSE)</f>
        <v>0.66700000000000004</v>
      </c>
      <c r="T43" s="45">
        <f t="shared" si="5"/>
        <v>0.38800000000000001</v>
      </c>
      <c r="U43" s="45">
        <f>VLOOKUP(A43,DistrictDetail_SY202324,'District Detail SY 202324'!$L$1,FALSE)</f>
        <v>0.82200000000000006</v>
      </c>
      <c r="V43" s="45">
        <f>VLOOKUP(A43,DistrictDetail_SY202324,'District Detail SY 202324'!$V$1,FALSE)</f>
        <v>0</v>
      </c>
      <c r="W43" s="45">
        <f t="shared" si="6"/>
        <v>-0.82200000000000006</v>
      </c>
      <c r="X43" s="50">
        <f>VLOOKUP(A43,DistrictDetail_SY202324,'District Detail SY 202324'!$S$1,FALSE)</f>
        <v>0</v>
      </c>
      <c r="Y43" s="50">
        <f>VLOOKUP(A43,DistrictDetail_SY202324,'District Detail SY 202324'!$U$1,FALSE)</f>
        <v>1.2090000000000001</v>
      </c>
      <c r="Z43" s="50">
        <f>VLOOKUP(A43,DistrictDetail_SY202324,'District Detail SY 202324'!$W$1,FALSE)</f>
        <v>1.2570000000000001</v>
      </c>
      <c r="AA43" s="50">
        <f>VLOOKUP(A43,DistrictDetail_SY202324,'District Detail SY 202324'!$Z$1,FALSE)</f>
        <v>0</v>
      </c>
      <c r="AB43" s="50">
        <f>VLOOKUP(A43,DistrictDetail_SY202324,'District Detail SY 202324'!$AA$1,FALSE)</f>
        <v>0</v>
      </c>
      <c r="AC43" s="50">
        <f>VLOOKUP(A43,DistrictDetail_SY202324,'District Detail SY 202324'!$AB$1,FALSE)</f>
        <v>0</v>
      </c>
      <c r="AD43" s="50">
        <f>VLOOKUP(A43,DistrictDetail_SY202324,'District Detail SY 202324'!$AF$1,FALSE)</f>
        <v>2.3879999999999999</v>
      </c>
    </row>
    <row r="44" spans="1:30" x14ac:dyDescent="0.25">
      <c r="A44" s="6" t="s">
        <v>116</v>
      </c>
      <c r="B44" t="s">
        <v>117</v>
      </c>
      <c r="C44" s="48">
        <f t="shared" si="7"/>
        <v>4.069</v>
      </c>
      <c r="D44" s="48">
        <f t="shared" si="8"/>
        <v>3.3559999999999999</v>
      </c>
      <c r="E44" s="48">
        <f t="shared" si="1"/>
        <v>-0.71300000000000008</v>
      </c>
      <c r="F44" s="45">
        <f>VLOOKUP(A44,DistrictDetail_SY202324,'District Detail SY 202324'!$Q$1,FALSE)</f>
        <v>0.10100000000000001</v>
      </c>
      <c r="G44" s="45">
        <f>VLOOKUP(A44,DistrictDetail_SY202324,'District Detail SY 202324'!$AD$1,FALSE)</f>
        <v>0</v>
      </c>
      <c r="H44" s="45">
        <f t="shared" si="9"/>
        <v>-0.10100000000000001</v>
      </c>
      <c r="I44" s="45">
        <f>VLOOKUP(A44,DistrictDetail_SY202324,'District Detail SY 202324'!$P$1,FALSE)</f>
        <v>0.17299999999999999</v>
      </c>
      <c r="J44" s="45">
        <f>VLOOKUP(A44,DistrictDetail_SY202324,'District Detail SY 202324'!$AE$1,FALSE)+VLOOKUP(A44,DistrictDetail_SY202324,'District Detail SY 202324'!$AG$1,FALSE)</f>
        <v>0</v>
      </c>
      <c r="K44" s="45">
        <f t="shared" si="2"/>
        <v>-0.17299999999999999</v>
      </c>
      <c r="L44" s="45">
        <f>VLOOKUP(A44,DistrictDetail_SY202324,'District Detail SY 202324'!$K$1,FALSE)</f>
        <v>2.4649999999999999</v>
      </c>
      <c r="M44" s="45">
        <f>VLOOKUP(A44,DistrictDetail_SY202324,'District Detail SY 202324'!$T$1,FALSE)</f>
        <v>2</v>
      </c>
      <c r="N44" s="45">
        <f t="shared" si="3"/>
        <v>-0.46499999999999986</v>
      </c>
      <c r="O44" s="45">
        <f>VLOOKUP(A44,DistrictDetail_SY202324,'District Detail SY 202324'!$N$1,FALSE)</f>
        <v>0.90100000000000002</v>
      </c>
      <c r="P44" s="45">
        <f>VLOOKUP(A44,DistrictDetail_SY202324,'District Detail SY 202324'!$Y$1,FALSE)</f>
        <v>0</v>
      </c>
      <c r="Q44" s="45">
        <f t="shared" si="4"/>
        <v>-0.90100000000000002</v>
      </c>
      <c r="R44" s="45">
        <f>VLOOKUP(A44,DistrictDetail_SY202324,'District Detail SY 202324'!$M$1,FALSE)</f>
        <v>0.108</v>
      </c>
      <c r="S44" s="45">
        <f>VLOOKUP(A44,DistrictDetail_SY202324,'District Detail SY 202324'!$X$1,FALSE)</f>
        <v>0.11700000000000001</v>
      </c>
      <c r="T44" s="45">
        <f t="shared" si="5"/>
        <v>9.000000000000008E-3</v>
      </c>
      <c r="U44" s="45">
        <f>VLOOKUP(A44,DistrictDetail_SY202324,'District Detail SY 202324'!$L$1,FALSE)</f>
        <v>0.32100000000000006</v>
      </c>
      <c r="V44" s="45">
        <f>VLOOKUP(A44,DistrictDetail_SY202324,'District Detail SY 202324'!$V$1,FALSE)</f>
        <v>1</v>
      </c>
      <c r="W44" s="45">
        <f t="shared" si="6"/>
        <v>0.67899999999999994</v>
      </c>
      <c r="X44" s="50">
        <f>VLOOKUP(A44,DistrictDetail_SY202324,'District Detail SY 202324'!$S$1,FALSE)</f>
        <v>0</v>
      </c>
      <c r="Y44" s="50">
        <f>VLOOKUP(A44,DistrictDetail_SY202324,'District Detail SY 202324'!$U$1,FALSE)</f>
        <v>0</v>
      </c>
      <c r="Z44" s="50">
        <f>VLOOKUP(A44,DistrictDetail_SY202324,'District Detail SY 202324'!$W$1,FALSE)</f>
        <v>0</v>
      </c>
      <c r="AA44" s="50">
        <f>VLOOKUP(A44,DistrictDetail_SY202324,'District Detail SY 202324'!$Z$1,FALSE)</f>
        <v>0</v>
      </c>
      <c r="AB44" s="50">
        <f>VLOOKUP(A44,DistrictDetail_SY202324,'District Detail SY 202324'!$AA$1,FALSE)</f>
        <v>0</v>
      </c>
      <c r="AC44" s="50">
        <f>VLOOKUP(A44,DistrictDetail_SY202324,'District Detail SY 202324'!$AB$1,FALSE)</f>
        <v>0</v>
      </c>
      <c r="AD44" s="50">
        <f>VLOOKUP(A44,DistrictDetail_SY202324,'District Detail SY 202324'!$AF$1,FALSE)</f>
        <v>0.23899999999999999</v>
      </c>
    </row>
    <row r="45" spans="1:30" x14ac:dyDescent="0.25">
      <c r="A45" s="20" t="s">
        <v>118</v>
      </c>
      <c r="B45" s="21" t="s">
        <v>119</v>
      </c>
      <c r="C45" s="48">
        <f t="shared" si="7"/>
        <v>48.099999999999994</v>
      </c>
      <c r="D45" s="48">
        <f t="shared" si="8"/>
        <v>89.82</v>
      </c>
      <c r="E45" s="48">
        <f t="shared" si="1"/>
        <v>41.72</v>
      </c>
      <c r="F45" s="45">
        <f>VLOOKUP(A45,DistrictDetail_SY202324,'District Detail SY 202324'!$Q$1,FALSE)</f>
        <v>1.448</v>
      </c>
      <c r="G45" s="45">
        <f>VLOOKUP(A45,DistrictDetail_SY202324,'District Detail SY 202324'!$AD$1,FALSE)</f>
        <v>0</v>
      </c>
      <c r="H45" s="45">
        <f t="shared" si="9"/>
        <v>-1.448</v>
      </c>
      <c r="I45" s="45">
        <f>VLOOKUP(A45,DistrictDetail_SY202324,'District Detail SY 202324'!$P$1,FALSE)</f>
        <v>2.0869999999999997</v>
      </c>
      <c r="J45" s="45">
        <f>VLOOKUP(A45,DistrictDetail_SY202324,'District Detail SY 202324'!$AE$1,FALSE)+VLOOKUP(A45,DistrictDetail_SY202324,'District Detail SY 202324'!$AG$1,FALSE)</f>
        <v>27.963000000000001</v>
      </c>
      <c r="K45" s="45">
        <f t="shared" si="2"/>
        <v>25.876000000000001</v>
      </c>
      <c r="L45" s="45">
        <f>VLOOKUP(A45,DistrictDetail_SY202324,'District Detail SY 202324'!$K$1,FALSE)</f>
        <v>27.902999999999999</v>
      </c>
      <c r="M45" s="45">
        <f>VLOOKUP(A45,DistrictDetail_SY202324,'District Detail SY 202324'!$T$1,FALSE)</f>
        <v>29.438000000000002</v>
      </c>
      <c r="N45" s="45">
        <f t="shared" si="3"/>
        <v>1.5350000000000037</v>
      </c>
      <c r="O45" s="45">
        <f>VLOOKUP(A45,DistrictDetail_SY202324,'District Detail SY 202324'!$N$1,FALSE)</f>
        <v>10.849</v>
      </c>
      <c r="P45" s="45">
        <f>VLOOKUP(A45,DistrictDetail_SY202324,'District Detail SY 202324'!$Y$1,FALSE)</f>
        <v>9.0679999999999996</v>
      </c>
      <c r="Q45" s="45">
        <f t="shared" si="4"/>
        <v>-1.7810000000000006</v>
      </c>
      <c r="R45" s="45">
        <f>VLOOKUP(A45,DistrictDetail_SY202324,'District Detail SY 202324'!$M$1,FALSE)</f>
        <v>1.47</v>
      </c>
      <c r="S45" s="45">
        <f>VLOOKUP(A45,DistrictDetail_SY202324,'District Detail SY 202324'!$X$1,FALSE)</f>
        <v>1.026</v>
      </c>
      <c r="T45" s="45">
        <f t="shared" si="5"/>
        <v>-0.44399999999999995</v>
      </c>
      <c r="U45" s="45">
        <f>VLOOKUP(A45,DistrictDetail_SY202324,'District Detail SY 202324'!$L$1,FALSE)</f>
        <v>4.343</v>
      </c>
      <c r="V45" s="45">
        <f>VLOOKUP(A45,DistrictDetail_SY202324,'District Detail SY 202324'!$V$1,FALSE)</f>
        <v>0.34200000000000003</v>
      </c>
      <c r="W45" s="45">
        <f t="shared" si="6"/>
        <v>-4.0010000000000003</v>
      </c>
      <c r="X45" s="50">
        <f>VLOOKUP(A45,DistrictDetail_SY202324,'District Detail SY 202324'!$S$1,FALSE)</f>
        <v>0</v>
      </c>
      <c r="Y45" s="50">
        <f>VLOOKUP(A45,DistrictDetail_SY202324,'District Detail SY 202324'!$U$1,FALSE)</f>
        <v>2.395</v>
      </c>
      <c r="Z45" s="50">
        <f>VLOOKUP(A45,DistrictDetail_SY202324,'District Detail SY 202324'!$W$1,FALSE)</f>
        <v>3.0790000000000002</v>
      </c>
      <c r="AA45" s="50">
        <f>VLOOKUP(A45,DistrictDetail_SY202324,'District Detail SY 202324'!$Z$1,FALSE)</f>
        <v>1.5390000000000001</v>
      </c>
      <c r="AB45" s="50">
        <f>VLOOKUP(A45,DistrictDetail_SY202324,'District Detail SY 202324'!$AA$1,FALSE)</f>
        <v>0</v>
      </c>
      <c r="AC45" s="50">
        <f>VLOOKUP(A45,DistrictDetail_SY202324,'District Detail SY 202324'!$AB$1,FALSE)</f>
        <v>1</v>
      </c>
      <c r="AD45" s="50">
        <f>VLOOKUP(A45,DistrictDetail_SY202324,'District Detail SY 202324'!$AF$1,FALSE)</f>
        <v>13.969999999999999</v>
      </c>
    </row>
    <row r="46" spans="1:30" x14ac:dyDescent="0.25">
      <c r="A46" s="6" t="s">
        <v>120</v>
      </c>
      <c r="B46" t="s">
        <v>121</v>
      </c>
      <c r="C46" s="48">
        <f t="shared" si="7"/>
        <v>2.3679999999999999</v>
      </c>
      <c r="D46" s="48">
        <f t="shared" si="8"/>
        <v>3.077</v>
      </c>
      <c r="E46" s="48">
        <f t="shared" si="1"/>
        <v>0.70900000000000007</v>
      </c>
      <c r="F46" s="45">
        <f>VLOOKUP(A46,DistrictDetail_SY202324,'District Detail SY 202324'!$Q$1,FALSE)</f>
        <v>5.7000000000000002E-2</v>
      </c>
      <c r="G46" s="45">
        <f>VLOOKUP(A46,DistrictDetail_SY202324,'District Detail SY 202324'!$AD$1,FALSE)</f>
        <v>0</v>
      </c>
      <c r="H46" s="45">
        <f t="shared" si="9"/>
        <v>-5.7000000000000002E-2</v>
      </c>
      <c r="I46" s="45">
        <f>VLOOKUP(A46,DistrictDetail_SY202324,'District Detail SY 202324'!$P$1,FALSE)</f>
        <v>0.10100000000000001</v>
      </c>
      <c r="J46" s="45">
        <f>VLOOKUP(A46,DistrictDetail_SY202324,'District Detail SY 202324'!$AE$1,FALSE)+VLOOKUP(A46,DistrictDetail_SY202324,'District Detail SY 202324'!$AG$1,FALSE)</f>
        <v>0.66600000000000004</v>
      </c>
      <c r="K46" s="45">
        <f t="shared" si="2"/>
        <v>0.56500000000000006</v>
      </c>
      <c r="L46" s="45">
        <f>VLOOKUP(A46,DistrictDetail_SY202324,'District Detail SY 202324'!$K$1,FALSE)</f>
        <v>1.45</v>
      </c>
      <c r="M46" s="45">
        <f>VLOOKUP(A46,DistrictDetail_SY202324,'District Detail SY 202324'!$T$1,FALSE)</f>
        <v>0.89999999999999991</v>
      </c>
      <c r="N46" s="45">
        <f t="shared" si="3"/>
        <v>-0.55000000000000004</v>
      </c>
      <c r="O46" s="45">
        <f>VLOOKUP(A46,DistrictDetail_SY202324,'District Detail SY 202324'!$N$1,FALSE)</f>
        <v>0.5169999999999999</v>
      </c>
      <c r="P46" s="45">
        <f>VLOOKUP(A46,DistrictDetail_SY202324,'District Detail SY 202324'!$Y$1,FALSE)</f>
        <v>1.1000000000000001</v>
      </c>
      <c r="Q46" s="45">
        <f t="shared" si="4"/>
        <v>0.58300000000000018</v>
      </c>
      <c r="R46" s="45">
        <f>VLOOKUP(A46,DistrictDetail_SY202324,'District Detail SY 202324'!$M$1,FALSE)</f>
        <v>6.0999999999999999E-2</v>
      </c>
      <c r="S46" s="45">
        <f>VLOOKUP(A46,DistrictDetail_SY202324,'District Detail SY 202324'!$X$1,FALSE)</f>
        <v>0.12999999999999998</v>
      </c>
      <c r="T46" s="45">
        <f t="shared" si="5"/>
        <v>6.8999999999999978E-2</v>
      </c>
      <c r="U46" s="45">
        <f>VLOOKUP(A46,DistrictDetail_SY202324,'District Detail SY 202324'!$L$1,FALSE)</f>
        <v>0.182</v>
      </c>
      <c r="V46" s="45">
        <f>VLOOKUP(A46,DistrictDetail_SY202324,'District Detail SY 202324'!$V$1,FALSE)</f>
        <v>7.0000000000000001E-3</v>
      </c>
      <c r="W46" s="45">
        <f t="shared" si="6"/>
        <v>-0.17499999999999999</v>
      </c>
      <c r="X46" s="50">
        <f>VLOOKUP(A46,DistrictDetail_SY202324,'District Detail SY 202324'!$S$1,FALSE)</f>
        <v>0</v>
      </c>
      <c r="Y46" s="50">
        <f>VLOOKUP(A46,DistrictDetail_SY202324,'District Detail SY 202324'!$U$1,FALSE)</f>
        <v>3.6999999999999998E-2</v>
      </c>
      <c r="Z46" s="50">
        <f>VLOOKUP(A46,DistrictDetail_SY202324,'District Detail SY 202324'!$W$1,FALSE)</f>
        <v>0.20800000000000002</v>
      </c>
      <c r="AA46" s="50">
        <f>VLOOKUP(A46,DistrictDetail_SY202324,'District Detail SY 202324'!$Z$1,FALSE)</f>
        <v>2.9000000000000001E-2</v>
      </c>
      <c r="AB46" s="50">
        <f>VLOOKUP(A46,DistrictDetail_SY202324,'District Detail SY 202324'!$AA$1,FALSE)</f>
        <v>0</v>
      </c>
      <c r="AC46" s="50">
        <f>VLOOKUP(A46,DistrictDetail_SY202324,'District Detail SY 202324'!$AB$1,FALSE)</f>
        <v>0</v>
      </c>
      <c r="AD46" s="50">
        <f>VLOOKUP(A46,DistrictDetail_SY202324,'District Detail SY 202324'!$AF$1,FALSE)</f>
        <v>0</v>
      </c>
    </row>
    <row r="47" spans="1:30" x14ac:dyDescent="0.25">
      <c r="A47" s="6" t="s">
        <v>122</v>
      </c>
      <c r="B47" t="s">
        <v>123</v>
      </c>
      <c r="C47" s="48">
        <f t="shared" si="7"/>
        <v>6.4790000000000001</v>
      </c>
      <c r="D47" s="48">
        <f t="shared" si="8"/>
        <v>8.9209999999999994</v>
      </c>
      <c r="E47" s="48">
        <f t="shared" si="1"/>
        <v>2.4419999999999993</v>
      </c>
      <c r="F47" s="45">
        <f>VLOOKUP(A47,DistrictDetail_SY202324,'District Detail SY 202324'!$Q$1,FALSE)</f>
        <v>0.16200000000000001</v>
      </c>
      <c r="G47" s="45">
        <f>VLOOKUP(A47,DistrictDetail_SY202324,'District Detail SY 202324'!$AD$1,FALSE)</f>
        <v>0</v>
      </c>
      <c r="H47" s="45">
        <f t="shared" si="9"/>
        <v>-0.16200000000000001</v>
      </c>
      <c r="I47" s="45">
        <f>VLOOKUP(A47,DistrictDetail_SY202324,'District Detail SY 202324'!$P$1,FALSE)</f>
        <v>0.27500000000000002</v>
      </c>
      <c r="J47" s="45">
        <f>VLOOKUP(A47,DistrictDetail_SY202324,'District Detail SY 202324'!$AE$1,FALSE)+VLOOKUP(A47,DistrictDetail_SY202324,'District Detail SY 202324'!$AG$1,FALSE)</f>
        <v>1.137</v>
      </c>
      <c r="K47" s="45">
        <f t="shared" si="2"/>
        <v>0.86199999999999999</v>
      </c>
      <c r="L47" s="45">
        <f>VLOOKUP(A47,DistrictDetail_SY202324,'District Detail SY 202324'!$K$1,FALSE)</f>
        <v>3.9239999999999999</v>
      </c>
      <c r="M47" s="45">
        <f>VLOOKUP(A47,DistrictDetail_SY202324,'District Detail SY 202324'!$T$1,FALSE)</f>
        <v>2.86</v>
      </c>
      <c r="N47" s="45">
        <f t="shared" si="3"/>
        <v>-1.0640000000000001</v>
      </c>
      <c r="O47" s="45">
        <f>VLOOKUP(A47,DistrictDetail_SY202324,'District Detail SY 202324'!$N$1,FALSE)</f>
        <v>1.4289999999999998</v>
      </c>
      <c r="P47" s="45">
        <f>VLOOKUP(A47,DistrictDetail_SY202324,'District Detail SY 202324'!$Y$1,FALSE)</f>
        <v>0</v>
      </c>
      <c r="Q47" s="45">
        <f t="shared" si="4"/>
        <v>-1.4289999999999998</v>
      </c>
      <c r="R47" s="45">
        <f>VLOOKUP(A47,DistrictDetail_SY202324,'District Detail SY 202324'!$M$1,FALSE)</f>
        <v>0.17499999999999999</v>
      </c>
      <c r="S47" s="45">
        <f>VLOOKUP(A47,DistrictDetail_SY202324,'District Detail SY 202324'!$X$1,FALSE)</f>
        <v>0.60099999999999998</v>
      </c>
      <c r="T47" s="45">
        <f t="shared" si="5"/>
        <v>0.42599999999999999</v>
      </c>
      <c r="U47" s="45">
        <f>VLOOKUP(A47,DistrictDetail_SY202324,'District Detail SY 202324'!$L$1,FALSE)</f>
        <v>0.51400000000000001</v>
      </c>
      <c r="V47" s="45">
        <f>VLOOKUP(A47,DistrictDetail_SY202324,'District Detail SY 202324'!$V$1,FALSE)</f>
        <v>1</v>
      </c>
      <c r="W47" s="45">
        <f t="shared" si="6"/>
        <v>0.48599999999999999</v>
      </c>
      <c r="X47" s="50">
        <f>VLOOKUP(A47,DistrictDetail_SY202324,'District Detail SY 202324'!$S$1,FALSE)</f>
        <v>0</v>
      </c>
      <c r="Y47" s="50">
        <f>VLOOKUP(A47,DistrictDetail_SY202324,'District Detail SY 202324'!$U$1,FALSE)</f>
        <v>0</v>
      </c>
      <c r="Z47" s="50">
        <f>VLOOKUP(A47,DistrictDetail_SY202324,'District Detail SY 202324'!$W$1,FALSE)</f>
        <v>0.3</v>
      </c>
      <c r="AA47" s="50">
        <f>VLOOKUP(A47,DistrictDetail_SY202324,'District Detail SY 202324'!$Z$1,FALSE)</f>
        <v>0</v>
      </c>
      <c r="AB47" s="50">
        <f>VLOOKUP(A47,DistrictDetail_SY202324,'District Detail SY 202324'!$AA$1,FALSE)</f>
        <v>0</v>
      </c>
      <c r="AC47" s="50">
        <f>VLOOKUP(A47,DistrictDetail_SY202324,'District Detail SY 202324'!$AB$1,FALSE)</f>
        <v>0</v>
      </c>
      <c r="AD47" s="50">
        <f>VLOOKUP(A47,DistrictDetail_SY202324,'District Detail SY 202324'!$AF$1,FALSE)</f>
        <v>3.0229999999999997</v>
      </c>
    </row>
    <row r="48" spans="1:30" x14ac:dyDescent="0.25">
      <c r="A48" s="6" t="s">
        <v>124</v>
      </c>
      <c r="B48" t="s">
        <v>125</v>
      </c>
      <c r="C48" s="48">
        <f t="shared" si="7"/>
        <v>0.64100000000000001</v>
      </c>
      <c r="D48" s="48">
        <f t="shared" si="8"/>
        <v>0.626</v>
      </c>
      <c r="E48" s="48">
        <f t="shared" si="1"/>
        <v>-1.5000000000000013E-2</v>
      </c>
      <c r="F48" s="45">
        <f>VLOOKUP(A48,DistrictDetail_SY202324,'District Detail SY 202324'!$Q$1,FALSE)</f>
        <v>0.02</v>
      </c>
      <c r="G48" s="45">
        <f>VLOOKUP(A48,DistrictDetail_SY202324,'District Detail SY 202324'!$AD$1,FALSE)</f>
        <v>0</v>
      </c>
      <c r="H48" s="45">
        <f t="shared" si="9"/>
        <v>-0.02</v>
      </c>
      <c r="I48" s="45">
        <f>VLOOKUP(A48,DistrictDetail_SY202324,'District Detail SY 202324'!$P$1,FALSE)</f>
        <v>2.7999999999999997E-2</v>
      </c>
      <c r="J48" s="45">
        <f>VLOOKUP(A48,DistrictDetail_SY202324,'District Detail SY 202324'!$AE$1,FALSE)+VLOOKUP(A48,DistrictDetail_SY202324,'District Detail SY 202324'!$AG$1,FALSE)</f>
        <v>0</v>
      </c>
      <c r="K48" s="45">
        <f t="shared" si="2"/>
        <v>-2.7999999999999997E-2</v>
      </c>
      <c r="L48" s="45">
        <f>VLOOKUP(A48,DistrictDetail_SY202324,'District Detail SY 202324'!$K$1,FALSE)</f>
        <v>0.37</v>
      </c>
      <c r="M48" s="45">
        <f>VLOOKUP(A48,DistrictDetail_SY202324,'District Detail SY 202324'!$T$1,FALSE)</f>
        <v>0.4</v>
      </c>
      <c r="N48" s="45">
        <f t="shared" si="3"/>
        <v>3.0000000000000027E-2</v>
      </c>
      <c r="O48" s="45">
        <f>VLOOKUP(A48,DistrictDetail_SY202324,'District Detail SY 202324'!$N$1,FALSE)</f>
        <v>0.14400000000000002</v>
      </c>
      <c r="P48" s="45">
        <f>VLOOKUP(A48,DistrictDetail_SY202324,'District Detail SY 202324'!$Y$1,FALSE)</f>
        <v>0</v>
      </c>
      <c r="Q48" s="45">
        <f t="shared" si="4"/>
        <v>-0.14400000000000002</v>
      </c>
      <c r="R48" s="45">
        <f>VLOOKUP(A48,DistrictDetail_SY202324,'District Detail SY 202324'!$M$1,FALSE)</f>
        <v>0.02</v>
      </c>
      <c r="S48" s="45">
        <f>VLOOKUP(A48,DistrictDetail_SY202324,'District Detail SY 202324'!$X$1,FALSE)</f>
        <v>0.109</v>
      </c>
      <c r="T48" s="45">
        <f t="shared" si="5"/>
        <v>8.8999999999999996E-2</v>
      </c>
      <c r="U48" s="45">
        <f>VLOOKUP(A48,DistrictDetail_SY202324,'District Detail SY 202324'!$L$1,FALSE)</f>
        <v>5.8999999999999997E-2</v>
      </c>
      <c r="V48" s="45">
        <f>VLOOKUP(A48,DistrictDetail_SY202324,'District Detail SY 202324'!$V$1,FALSE)</f>
        <v>0</v>
      </c>
      <c r="W48" s="45">
        <f t="shared" si="6"/>
        <v>-5.8999999999999997E-2</v>
      </c>
      <c r="X48" s="50">
        <f>VLOOKUP(A48,DistrictDetail_SY202324,'District Detail SY 202324'!$S$1,FALSE)</f>
        <v>0</v>
      </c>
      <c r="Y48" s="50">
        <f>VLOOKUP(A48,DistrictDetail_SY202324,'District Detail SY 202324'!$U$1,FALSE)</f>
        <v>8.0000000000000002E-3</v>
      </c>
      <c r="Z48" s="50">
        <f>VLOOKUP(A48,DistrictDetail_SY202324,'District Detail SY 202324'!$W$1,FALSE)</f>
        <v>0.109</v>
      </c>
      <c r="AA48" s="50">
        <f>VLOOKUP(A48,DistrictDetail_SY202324,'District Detail SY 202324'!$Z$1,FALSE)</f>
        <v>0</v>
      </c>
      <c r="AB48" s="50">
        <f>VLOOKUP(A48,DistrictDetail_SY202324,'District Detail SY 202324'!$AA$1,FALSE)</f>
        <v>0</v>
      </c>
      <c r="AC48" s="50">
        <f>VLOOKUP(A48,DistrictDetail_SY202324,'District Detail SY 202324'!$AB$1,FALSE)</f>
        <v>0</v>
      </c>
      <c r="AD48" s="50">
        <f>VLOOKUP(A48,DistrictDetail_SY202324,'District Detail SY 202324'!$AF$1,FALSE)</f>
        <v>0</v>
      </c>
    </row>
    <row r="49" spans="1:30" x14ac:dyDescent="0.25">
      <c r="A49" s="6" t="s">
        <v>126</v>
      </c>
      <c r="B49" t="s">
        <v>127</v>
      </c>
      <c r="C49" s="48">
        <f t="shared" si="7"/>
        <v>0.51200000000000001</v>
      </c>
      <c r="D49" s="48">
        <f t="shared" si="8"/>
        <v>0.72499999999999998</v>
      </c>
      <c r="E49" s="48">
        <f t="shared" si="1"/>
        <v>0.21299999999999997</v>
      </c>
      <c r="F49" s="45">
        <f>VLOOKUP(A49,DistrictDetail_SY202324,'District Detail SY 202324'!$Q$1,FALSE)</f>
        <v>1.0999999999999999E-2</v>
      </c>
      <c r="G49" s="45">
        <f>VLOOKUP(A49,DistrictDetail_SY202324,'District Detail SY 202324'!$AD$1,FALSE)</f>
        <v>0</v>
      </c>
      <c r="H49" s="45">
        <f t="shared" si="9"/>
        <v>-1.0999999999999999E-2</v>
      </c>
      <c r="I49" s="45">
        <f>VLOOKUP(A49,DistrictDetail_SY202324,'District Detail SY 202324'!$P$1,FALSE)</f>
        <v>2.1000000000000001E-2</v>
      </c>
      <c r="J49" s="45">
        <f>VLOOKUP(A49,DistrictDetail_SY202324,'District Detail SY 202324'!$AE$1,FALSE)+VLOOKUP(A49,DistrictDetail_SY202324,'District Detail SY 202324'!$AG$1,FALSE)</f>
        <v>0</v>
      </c>
      <c r="K49" s="45">
        <f t="shared" si="2"/>
        <v>-2.1000000000000001E-2</v>
      </c>
      <c r="L49" s="45">
        <f>VLOOKUP(A49,DistrictDetail_SY202324,'District Detail SY 202324'!$K$1,FALSE)</f>
        <v>0.31900000000000001</v>
      </c>
      <c r="M49" s="45">
        <f>VLOOKUP(A49,DistrictDetail_SY202324,'District Detail SY 202324'!$T$1,FALSE)</f>
        <v>0.35</v>
      </c>
      <c r="N49" s="45">
        <f t="shared" si="3"/>
        <v>3.0999999999999972E-2</v>
      </c>
      <c r="O49" s="45">
        <f>VLOOKUP(A49,DistrictDetail_SY202324,'District Detail SY 202324'!$N$1,FALSE)</f>
        <v>0.11199999999999999</v>
      </c>
      <c r="P49" s="45">
        <f>VLOOKUP(A49,DistrictDetail_SY202324,'District Detail SY 202324'!$Y$1,FALSE)</f>
        <v>0.312</v>
      </c>
      <c r="Q49" s="45">
        <f t="shared" si="4"/>
        <v>0.2</v>
      </c>
      <c r="R49" s="45">
        <f>VLOOKUP(A49,DistrictDetail_SY202324,'District Detail SY 202324'!$M$1,FALSE)</f>
        <v>1.2999999999999999E-2</v>
      </c>
      <c r="S49" s="45">
        <f>VLOOKUP(A49,DistrictDetail_SY202324,'District Detail SY 202324'!$X$1,FALSE)</f>
        <v>0.03</v>
      </c>
      <c r="T49" s="45">
        <f t="shared" si="5"/>
        <v>1.7000000000000001E-2</v>
      </c>
      <c r="U49" s="45">
        <f>VLOOKUP(A49,DistrictDetail_SY202324,'District Detail SY 202324'!$L$1,FALSE)</f>
        <v>3.6000000000000004E-2</v>
      </c>
      <c r="V49" s="45">
        <f>VLOOKUP(A49,DistrictDetail_SY202324,'District Detail SY 202324'!$V$1,FALSE)</f>
        <v>0</v>
      </c>
      <c r="W49" s="45">
        <f t="shared" si="6"/>
        <v>-3.6000000000000004E-2</v>
      </c>
      <c r="X49" s="50">
        <f>VLOOKUP(A49,DistrictDetail_SY202324,'District Detail SY 202324'!$S$1,FALSE)</f>
        <v>0</v>
      </c>
      <c r="Y49" s="50">
        <f>VLOOKUP(A49,DistrictDetail_SY202324,'District Detail SY 202324'!$U$1,FALSE)</f>
        <v>0</v>
      </c>
      <c r="Z49" s="50">
        <f>VLOOKUP(A49,DistrictDetail_SY202324,'District Detail SY 202324'!$W$1,FALSE)</f>
        <v>3.3000000000000002E-2</v>
      </c>
      <c r="AA49" s="50">
        <f>VLOOKUP(A49,DistrictDetail_SY202324,'District Detail SY 202324'!$Z$1,FALSE)</f>
        <v>0</v>
      </c>
      <c r="AB49" s="50">
        <f>VLOOKUP(A49,DistrictDetail_SY202324,'District Detail SY 202324'!$AA$1,FALSE)</f>
        <v>0</v>
      </c>
      <c r="AC49" s="50">
        <f>VLOOKUP(A49,DistrictDetail_SY202324,'District Detail SY 202324'!$AB$1,FALSE)</f>
        <v>0</v>
      </c>
      <c r="AD49" s="50">
        <f>VLOOKUP(A49,DistrictDetail_SY202324,'District Detail SY 202324'!$AF$1,FALSE)</f>
        <v>0</v>
      </c>
    </row>
    <row r="50" spans="1:30" x14ac:dyDescent="0.25">
      <c r="A50" s="6" t="s">
        <v>128</v>
      </c>
      <c r="B50" t="s">
        <v>129</v>
      </c>
      <c r="C50" s="48">
        <f t="shared" si="7"/>
        <v>3.4350000000000005</v>
      </c>
      <c r="D50" s="48">
        <f t="shared" si="8"/>
        <v>3.23</v>
      </c>
      <c r="E50" s="48">
        <f t="shared" si="1"/>
        <v>-0.20500000000000052</v>
      </c>
      <c r="F50" s="45">
        <f>VLOOKUP(A50,DistrictDetail_SY202324,'District Detail SY 202324'!$Q$1,FALSE)</f>
        <v>8.7999999999999995E-2</v>
      </c>
      <c r="G50" s="45">
        <f>VLOOKUP(A50,DistrictDetail_SY202324,'District Detail SY 202324'!$AD$1,FALSE)</f>
        <v>0</v>
      </c>
      <c r="H50" s="45">
        <f t="shared" si="9"/>
        <v>-8.7999999999999995E-2</v>
      </c>
      <c r="I50" s="45">
        <f>VLOOKUP(A50,DistrictDetail_SY202324,'District Detail SY 202324'!$P$1,FALSE)</f>
        <v>0.14700000000000002</v>
      </c>
      <c r="J50" s="45">
        <f>VLOOKUP(A50,DistrictDetail_SY202324,'District Detail SY 202324'!$AE$1,FALSE)+VLOOKUP(A50,DistrictDetail_SY202324,'District Detail SY 202324'!$AG$1,FALSE)</f>
        <v>0</v>
      </c>
      <c r="K50" s="45">
        <f t="shared" si="2"/>
        <v>-0.14700000000000002</v>
      </c>
      <c r="L50" s="45">
        <f>VLOOKUP(A50,DistrictDetail_SY202324,'District Detail SY 202324'!$K$1,FALSE)</f>
        <v>2.06</v>
      </c>
      <c r="M50" s="45">
        <f>VLOOKUP(A50,DistrictDetail_SY202324,'District Detail SY 202324'!$T$1,FALSE)</f>
        <v>1</v>
      </c>
      <c r="N50" s="45">
        <f t="shared" si="3"/>
        <v>-1.06</v>
      </c>
      <c r="O50" s="45">
        <f>VLOOKUP(A50,DistrictDetail_SY202324,'District Detail SY 202324'!$N$1,FALSE)</f>
        <v>0.77</v>
      </c>
      <c r="P50" s="45">
        <f>VLOOKUP(A50,DistrictDetail_SY202324,'District Detail SY 202324'!$Y$1,FALSE)</f>
        <v>1</v>
      </c>
      <c r="Q50" s="45">
        <f t="shared" si="4"/>
        <v>0.22999999999999998</v>
      </c>
      <c r="R50" s="45">
        <f>VLOOKUP(A50,DistrictDetail_SY202324,'District Detail SY 202324'!$M$1,FALSE)</f>
        <v>9.4E-2</v>
      </c>
      <c r="S50" s="45">
        <f>VLOOKUP(A50,DistrictDetail_SY202324,'District Detail SY 202324'!$X$1,FALSE)</f>
        <v>0.5</v>
      </c>
      <c r="T50" s="45">
        <f t="shared" si="5"/>
        <v>0.40600000000000003</v>
      </c>
      <c r="U50" s="45">
        <f>VLOOKUP(A50,DistrictDetail_SY202324,'District Detail SY 202324'!$L$1,FALSE)</f>
        <v>0.27600000000000002</v>
      </c>
      <c r="V50" s="45">
        <f>VLOOKUP(A50,DistrictDetail_SY202324,'District Detail SY 202324'!$V$1,FALSE)</f>
        <v>0</v>
      </c>
      <c r="W50" s="45">
        <f t="shared" si="6"/>
        <v>-0.27600000000000002</v>
      </c>
      <c r="X50" s="50">
        <f>VLOOKUP(A50,DistrictDetail_SY202324,'District Detail SY 202324'!$S$1,FALSE)</f>
        <v>0</v>
      </c>
      <c r="Y50" s="50">
        <f>VLOOKUP(A50,DistrictDetail_SY202324,'District Detail SY 202324'!$U$1,FALSE)</f>
        <v>0</v>
      </c>
      <c r="Z50" s="50">
        <f>VLOOKUP(A50,DistrictDetail_SY202324,'District Detail SY 202324'!$W$1,FALSE)</f>
        <v>0</v>
      </c>
      <c r="AA50" s="50">
        <f>VLOOKUP(A50,DistrictDetail_SY202324,'District Detail SY 202324'!$Z$1,FALSE)</f>
        <v>0</v>
      </c>
      <c r="AB50" s="50">
        <f>VLOOKUP(A50,DistrictDetail_SY202324,'District Detail SY 202324'!$AA$1,FALSE)</f>
        <v>0</v>
      </c>
      <c r="AC50" s="50">
        <f>VLOOKUP(A50,DistrictDetail_SY202324,'District Detail SY 202324'!$AB$1,FALSE)</f>
        <v>0</v>
      </c>
      <c r="AD50" s="50">
        <f>VLOOKUP(A50,DistrictDetail_SY202324,'District Detail SY 202324'!$AF$1,FALSE)</f>
        <v>0.73</v>
      </c>
    </row>
    <row r="51" spans="1:30" x14ac:dyDescent="0.25">
      <c r="A51" s="6" t="s">
        <v>130</v>
      </c>
      <c r="B51" t="s">
        <v>131</v>
      </c>
      <c r="C51" s="48">
        <f t="shared" si="7"/>
        <v>7.319</v>
      </c>
      <c r="D51" s="48">
        <f t="shared" si="8"/>
        <v>8.7129999999999992</v>
      </c>
      <c r="E51" s="48">
        <f t="shared" si="1"/>
        <v>1.3939999999999992</v>
      </c>
      <c r="F51" s="45">
        <f>VLOOKUP(A51,DistrictDetail_SY202324,'District Detail SY 202324'!$Q$1,FALSE)</f>
        <v>0.18</v>
      </c>
      <c r="G51" s="45">
        <f>VLOOKUP(A51,DistrictDetail_SY202324,'District Detail SY 202324'!$AD$1,FALSE)</f>
        <v>0</v>
      </c>
      <c r="H51" s="45">
        <f t="shared" si="9"/>
        <v>-0.18</v>
      </c>
      <c r="I51" s="45">
        <f>VLOOKUP(A51,DistrictDetail_SY202324,'District Detail SY 202324'!$P$1,FALSE)</f>
        <v>0.31099999999999994</v>
      </c>
      <c r="J51" s="45">
        <f>VLOOKUP(A51,DistrictDetail_SY202324,'District Detail SY 202324'!$AE$1,FALSE)+VLOOKUP(A51,DistrictDetail_SY202324,'District Detail SY 202324'!$AG$1,FALSE)</f>
        <v>0.76900000000000002</v>
      </c>
      <c r="K51" s="45">
        <f t="shared" si="2"/>
        <v>0.45800000000000007</v>
      </c>
      <c r="L51" s="45">
        <f>VLOOKUP(A51,DistrictDetail_SY202324,'District Detail SY 202324'!$K$1,FALSE)</f>
        <v>4.4550000000000001</v>
      </c>
      <c r="M51" s="45">
        <f>VLOOKUP(A51,DistrictDetail_SY202324,'District Detail SY 202324'!$T$1,FALSE)</f>
        <v>5</v>
      </c>
      <c r="N51" s="45">
        <f t="shared" si="3"/>
        <v>0.54499999999999993</v>
      </c>
      <c r="O51" s="45">
        <f>VLOOKUP(A51,DistrictDetail_SY202324,'District Detail SY 202324'!$N$1,FALSE)</f>
        <v>1.6080000000000001</v>
      </c>
      <c r="P51" s="45">
        <f>VLOOKUP(A51,DistrictDetail_SY202324,'District Detail SY 202324'!$Y$1,FALSE)</f>
        <v>2</v>
      </c>
      <c r="Q51" s="45">
        <f t="shared" si="4"/>
        <v>0.3919999999999999</v>
      </c>
      <c r="R51" s="45">
        <f>VLOOKUP(A51,DistrictDetail_SY202324,'District Detail SY 202324'!$M$1,FALSE)</f>
        <v>0.19400000000000001</v>
      </c>
      <c r="S51" s="45">
        <f>VLOOKUP(A51,DistrictDetail_SY202324,'District Detail SY 202324'!$X$1,FALSE)</f>
        <v>0</v>
      </c>
      <c r="T51" s="45">
        <f t="shared" si="5"/>
        <v>-0.19400000000000001</v>
      </c>
      <c r="U51" s="45">
        <f>VLOOKUP(A51,DistrictDetail_SY202324,'District Detail SY 202324'!$L$1,FALSE)</f>
        <v>0.57100000000000006</v>
      </c>
      <c r="V51" s="45">
        <f>VLOOKUP(A51,DistrictDetail_SY202324,'District Detail SY 202324'!$V$1,FALSE)</f>
        <v>0</v>
      </c>
      <c r="W51" s="45">
        <f t="shared" si="6"/>
        <v>-0.57100000000000006</v>
      </c>
      <c r="X51" s="50">
        <f>VLOOKUP(A51,DistrictDetail_SY202324,'District Detail SY 202324'!$S$1,FALSE)</f>
        <v>0</v>
      </c>
      <c r="Y51" s="50">
        <f>VLOOKUP(A51,DistrictDetail_SY202324,'District Detail SY 202324'!$U$1,FALSE)</f>
        <v>0</v>
      </c>
      <c r="Z51" s="50">
        <f>VLOOKUP(A51,DistrictDetail_SY202324,'District Detail SY 202324'!$W$1,FALSE)</f>
        <v>0.71500000000000008</v>
      </c>
      <c r="AA51" s="50">
        <f>VLOOKUP(A51,DistrictDetail_SY202324,'District Detail SY 202324'!$Z$1,FALSE)</f>
        <v>0.22900000000000001</v>
      </c>
      <c r="AB51" s="50">
        <f>VLOOKUP(A51,DistrictDetail_SY202324,'District Detail SY 202324'!$AA$1,FALSE)</f>
        <v>0</v>
      </c>
      <c r="AC51" s="50">
        <f>VLOOKUP(A51,DistrictDetail_SY202324,'District Detail SY 202324'!$AB$1,FALSE)</f>
        <v>0</v>
      </c>
      <c r="AD51" s="50">
        <f>VLOOKUP(A51,DistrictDetail_SY202324,'District Detail SY 202324'!$AF$1,FALSE)</f>
        <v>0</v>
      </c>
    </row>
    <row r="52" spans="1:30" x14ac:dyDescent="0.25">
      <c r="A52" s="6" t="s">
        <v>132</v>
      </c>
      <c r="B52" t="s">
        <v>133</v>
      </c>
      <c r="C52" s="48">
        <f t="shared" si="7"/>
        <v>2.3370000000000002</v>
      </c>
      <c r="D52" s="48">
        <f t="shared" si="8"/>
        <v>3.1550000000000002</v>
      </c>
      <c r="E52" s="48">
        <f t="shared" si="1"/>
        <v>0.81800000000000006</v>
      </c>
      <c r="F52" s="45">
        <f>VLOOKUP(A52,DistrictDetail_SY202324,'District Detail SY 202324'!$Q$1,FALSE)</f>
        <v>6.5000000000000002E-2</v>
      </c>
      <c r="G52" s="45">
        <f>VLOOKUP(A52,DistrictDetail_SY202324,'District Detail SY 202324'!$AD$1,FALSE)</f>
        <v>0</v>
      </c>
      <c r="H52" s="45">
        <f t="shared" si="9"/>
        <v>-6.5000000000000002E-2</v>
      </c>
      <c r="I52" s="45">
        <f>VLOOKUP(A52,DistrictDetail_SY202324,'District Detail SY 202324'!$P$1,FALSE)</f>
        <v>0.1</v>
      </c>
      <c r="J52" s="45">
        <f>VLOOKUP(A52,DistrictDetail_SY202324,'District Detail SY 202324'!$AE$1,FALSE)+VLOOKUP(A52,DistrictDetail_SY202324,'District Detail SY 202324'!$AG$1,FALSE)</f>
        <v>0.315</v>
      </c>
      <c r="K52" s="45">
        <f t="shared" si="2"/>
        <v>0.215</v>
      </c>
      <c r="L52" s="45">
        <f>VLOOKUP(A52,DistrictDetail_SY202324,'District Detail SY 202324'!$K$1,FALSE)</f>
        <v>1.379</v>
      </c>
      <c r="M52" s="45">
        <f>VLOOKUP(A52,DistrictDetail_SY202324,'District Detail SY 202324'!$T$1,FALSE)</f>
        <v>0.66200000000000003</v>
      </c>
      <c r="N52" s="45">
        <f t="shared" si="3"/>
        <v>-0.71699999999999997</v>
      </c>
      <c r="O52" s="45">
        <f>VLOOKUP(A52,DistrictDetail_SY202324,'District Detail SY 202324'!$N$1,FALSE)</f>
        <v>0.52600000000000002</v>
      </c>
      <c r="P52" s="45">
        <f>VLOOKUP(A52,DistrictDetail_SY202324,'District Detail SY 202324'!$Y$1,FALSE)</f>
        <v>0</v>
      </c>
      <c r="Q52" s="45">
        <f t="shared" si="4"/>
        <v>-0.52600000000000002</v>
      </c>
      <c r="R52" s="45">
        <f>VLOOKUP(A52,DistrictDetail_SY202324,'District Detail SY 202324'!$M$1,FALSE)</f>
        <v>6.8000000000000005E-2</v>
      </c>
      <c r="S52" s="45">
        <f>VLOOKUP(A52,DistrictDetail_SY202324,'District Detail SY 202324'!$X$1,FALSE)</f>
        <v>0</v>
      </c>
      <c r="T52" s="45">
        <f t="shared" si="5"/>
        <v>-6.8000000000000005E-2</v>
      </c>
      <c r="U52" s="45">
        <f>VLOOKUP(A52,DistrictDetail_SY202324,'District Detail SY 202324'!$L$1,FALSE)</f>
        <v>0.19900000000000001</v>
      </c>
      <c r="V52" s="45">
        <f>VLOOKUP(A52,DistrictDetail_SY202324,'District Detail SY 202324'!$V$1,FALSE)</f>
        <v>0</v>
      </c>
      <c r="W52" s="45">
        <f t="shared" si="6"/>
        <v>-0.19900000000000001</v>
      </c>
      <c r="X52" s="50">
        <f>VLOOKUP(A52,DistrictDetail_SY202324,'District Detail SY 202324'!$S$1,FALSE)</f>
        <v>0</v>
      </c>
      <c r="Y52" s="50">
        <f>VLOOKUP(A52,DistrictDetail_SY202324,'District Detail SY 202324'!$U$1,FALSE)</f>
        <v>0</v>
      </c>
      <c r="Z52" s="50">
        <f>VLOOKUP(A52,DistrictDetail_SY202324,'District Detail SY 202324'!$W$1,FALSE)</f>
        <v>0</v>
      </c>
      <c r="AA52" s="50">
        <f>VLOOKUP(A52,DistrictDetail_SY202324,'District Detail SY 202324'!$Z$1,FALSE)</f>
        <v>0</v>
      </c>
      <c r="AB52" s="50">
        <f>VLOOKUP(A52,DistrictDetail_SY202324,'District Detail SY 202324'!$AA$1,FALSE)</f>
        <v>0</v>
      </c>
      <c r="AC52" s="50">
        <f>VLOOKUP(A52,DistrictDetail_SY202324,'District Detail SY 202324'!$AB$1,FALSE)</f>
        <v>0</v>
      </c>
      <c r="AD52" s="50">
        <f>VLOOKUP(A52,DistrictDetail_SY202324,'District Detail SY 202324'!$AF$1,FALSE)</f>
        <v>2.1779999999999999</v>
      </c>
    </row>
    <row r="53" spans="1:30" x14ac:dyDescent="0.25">
      <c r="A53" s="6" t="s">
        <v>134</v>
      </c>
      <c r="B53" t="s">
        <v>135</v>
      </c>
      <c r="C53" s="48">
        <f t="shared" si="7"/>
        <v>1.859</v>
      </c>
      <c r="D53" s="48">
        <f t="shared" si="8"/>
        <v>2.3600000000000003</v>
      </c>
      <c r="E53" s="48">
        <f t="shared" si="1"/>
        <v>0.50100000000000033</v>
      </c>
      <c r="F53" s="45">
        <f>VLOOKUP(A53,DistrictDetail_SY202324,'District Detail SY 202324'!$Q$1,FALSE)</f>
        <v>7.0000000000000007E-2</v>
      </c>
      <c r="G53" s="45">
        <f>VLOOKUP(A53,DistrictDetail_SY202324,'District Detail SY 202324'!$AD$1,FALSE)</f>
        <v>0</v>
      </c>
      <c r="H53" s="45">
        <f t="shared" si="9"/>
        <v>-7.0000000000000007E-2</v>
      </c>
      <c r="I53" s="45">
        <f>VLOOKUP(A53,DistrictDetail_SY202324,'District Detail SY 202324'!$P$1,FALSE)</f>
        <v>8.3000000000000004E-2</v>
      </c>
      <c r="J53" s="45">
        <f>VLOOKUP(A53,DistrictDetail_SY202324,'District Detail SY 202324'!$AE$1,FALSE)+VLOOKUP(A53,DistrictDetail_SY202324,'District Detail SY 202324'!$AG$1,FALSE)</f>
        <v>1.56</v>
      </c>
      <c r="K53" s="45">
        <f t="shared" si="2"/>
        <v>1.4770000000000001</v>
      </c>
      <c r="L53" s="45">
        <f>VLOOKUP(A53,DistrictDetail_SY202324,'District Detail SY 202324'!$K$1,FALSE)</f>
        <v>0.97699999999999998</v>
      </c>
      <c r="M53" s="45">
        <f>VLOOKUP(A53,DistrictDetail_SY202324,'District Detail SY 202324'!$T$1,FALSE)</f>
        <v>0.8</v>
      </c>
      <c r="N53" s="45">
        <f t="shared" si="3"/>
        <v>-0.17699999999999994</v>
      </c>
      <c r="O53" s="45">
        <f>VLOOKUP(A53,DistrictDetail_SY202324,'District Detail SY 202324'!$N$1,FALSE)</f>
        <v>0.46199999999999997</v>
      </c>
      <c r="P53" s="45">
        <f>VLOOKUP(A53,DistrictDetail_SY202324,'District Detail SY 202324'!$Y$1,FALSE)</f>
        <v>0</v>
      </c>
      <c r="Q53" s="45">
        <f t="shared" si="4"/>
        <v>-0.46199999999999997</v>
      </c>
      <c r="R53" s="45">
        <f>VLOOKUP(A53,DistrictDetail_SY202324,'District Detail SY 202324'!$M$1,FALSE)</f>
        <v>6.7000000000000004E-2</v>
      </c>
      <c r="S53" s="45">
        <f>VLOOKUP(A53,DistrictDetail_SY202324,'District Detail SY 202324'!$X$1,FALSE)</f>
        <v>0</v>
      </c>
      <c r="T53" s="45">
        <f t="shared" si="5"/>
        <v>-6.7000000000000004E-2</v>
      </c>
      <c r="U53" s="45">
        <f>VLOOKUP(A53,DistrictDetail_SY202324,'District Detail SY 202324'!$L$1,FALSE)</f>
        <v>0.2</v>
      </c>
      <c r="V53" s="45">
        <f>VLOOKUP(A53,DistrictDetail_SY202324,'District Detail SY 202324'!$V$1,FALSE)</f>
        <v>0</v>
      </c>
      <c r="W53" s="45">
        <f t="shared" si="6"/>
        <v>-0.2</v>
      </c>
      <c r="X53" s="50">
        <f>VLOOKUP(A53,DistrictDetail_SY202324,'District Detail SY 202324'!$S$1,FALSE)</f>
        <v>0</v>
      </c>
      <c r="Y53" s="50">
        <f>VLOOKUP(A53,DistrictDetail_SY202324,'District Detail SY 202324'!$U$1,FALSE)</f>
        <v>0</v>
      </c>
      <c r="Z53" s="50">
        <f>VLOOKUP(A53,DistrictDetail_SY202324,'District Detail SY 202324'!$W$1,FALSE)</f>
        <v>0</v>
      </c>
      <c r="AA53" s="50">
        <f>VLOOKUP(A53,DistrictDetail_SY202324,'District Detail SY 202324'!$Z$1,FALSE)</f>
        <v>0</v>
      </c>
      <c r="AB53" s="50">
        <f>VLOOKUP(A53,DistrictDetail_SY202324,'District Detail SY 202324'!$AA$1,FALSE)</f>
        <v>0</v>
      </c>
      <c r="AC53" s="50">
        <f>VLOOKUP(A53,DistrictDetail_SY202324,'District Detail SY 202324'!$AB$1,FALSE)</f>
        <v>0</v>
      </c>
      <c r="AD53" s="50">
        <f>VLOOKUP(A53,DistrictDetail_SY202324,'District Detail SY 202324'!$AF$1,FALSE)</f>
        <v>0</v>
      </c>
    </row>
    <row r="54" spans="1:30" x14ac:dyDescent="0.25">
      <c r="A54" s="6" t="s">
        <v>136</v>
      </c>
      <c r="B54" t="s">
        <v>137</v>
      </c>
      <c r="C54" s="48">
        <f t="shared" si="7"/>
        <v>0.77200000000000013</v>
      </c>
      <c r="D54" s="48">
        <f t="shared" si="8"/>
        <v>1.9950000000000001</v>
      </c>
      <c r="E54" s="48">
        <f t="shared" si="1"/>
        <v>1.2229999999999999</v>
      </c>
      <c r="F54" s="45">
        <f>VLOOKUP(A54,DistrictDetail_SY202324,'District Detail SY 202324'!$Q$1,FALSE)</f>
        <v>3.6999999999999998E-2</v>
      </c>
      <c r="G54" s="45">
        <f>VLOOKUP(A54,DistrictDetail_SY202324,'District Detail SY 202324'!$AD$1,FALSE)</f>
        <v>0.60599999999999998</v>
      </c>
      <c r="H54" s="45">
        <f t="shared" si="9"/>
        <v>0.56899999999999995</v>
      </c>
      <c r="I54" s="45">
        <f>VLOOKUP(A54,DistrictDetail_SY202324,'District Detail SY 202324'!$P$1,FALSE)</f>
        <v>3.5999999999999997E-2</v>
      </c>
      <c r="J54" s="45">
        <f>VLOOKUP(A54,DistrictDetail_SY202324,'District Detail SY 202324'!$AE$1,FALSE)+VLOOKUP(A54,DistrictDetail_SY202324,'District Detail SY 202324'!$AG$1,FALSE)</f>
        <v>0.47099999999999997</v>
      </c>
      <c r="K54" s="45">
        <f t="shared" si="2"/>
        <v>0.435</v>
      </c>
      <c r="L54" s="45">
        <f>VLOOKUP(A54,DistrictDetail_SY202324,'District Detail SY 202324'!$K$1,FALSE)</f>
        <v>0.375</v>
      </c>
      <c r="M54" s="45">
        <f>VLOOKUP(A54,DistrictDetail_SY202324,'District Detail SY 202324'!$T$1,FALSE)</f>
        <v>0.85</v>
      </c>
      <c r="N54" s="45">
        <f t="shared" si="3"/>
        <v>0.47499999999999998</v>
      </c>
      <c r="O54" s="45">
        <f>VLOOKUP(A54,DistrictDetail_SY202324,'District Detail SY 202324'!$N$1,FALSE)</f>
        <v>0.189</v>
      </c>
      <c r="P54" s="45">
        <f>VLOOKUP(A54,DistrictDetail_SY202324,'District Detail SY 202324'!$Y$1,FALSE)</f>
        <v>0</v>
      </c>
      <c r="Q54" s="45">
        <f t="shared" si="4"/>
        <v>-0.189</v>
      </c>
      <c r="R54" s="45">
        <f>VLOOKUP(A54,DistrictDetail_SY202324,'District Detail SY 202324'!$M$1,FALSE)</f>
        <v>3.4000000000000002E-2</v>
      </c>
      <c r="S54" s="45">
        <f>VLOOKUP(A54,DistrictDetail_SY202324,'District Detail SY 202324'!$X$1,FALSE)</f>
        <v>0</v>
      </c>
      <c r="T54" s="45">
        <f t="shared" si="5"/>
        <v>-3.4000000000000002E-2</v>
      </c>
      <c r="U54" s="45">
        <f>VLOOKUP(A54,DistrictDetail_SY202324,'District Detail SY 202324'!$L$1,FALSE)</f>
        <v>0.10100000000000001</v>
      </c>
      <c r="V54" s="45">
        <f>VLOOKUP(A54,DistrictDetail_SY202324,'District Detail SY 202324'!$V$1,FALSE)</f>
        <v>0</v>
      </c>
      <c r="W54" s="45">
        <f t="shared" si="6"/>
        <v>-0.10100000000000001</v>
      </c>
      <c r="X54" s="50">
        <f>VLOOKUP(A54,DistrictDetail_SY202324,'District Detail SY 202324'!$S$1,FALSE)</f>
        <v>0</v>
      </c>
      <c r="Y54" s="50">
        <f>VLOOKUP(A54,DistrictDetail_SY202324,'District Detail SY 202324'!$U$1,FALSE)</f>
        <v>0</v>
      </c>
      <c r="Z54" s="50">
        <f>VLOOKUP(A54,DistrictDetail_SY202324,'District Detail SY 202324'!$W$1,FALSE)</f>
        <v>0</v>
      </c>
      <c r="AA54" s="50">
        <f>VLOOKUP(A54,DistrictDetail_SY202324,'District Detail SY 202324'!$Z$1,FALSE)</f>
        <v>0</v>
      </c>
      <c r="AB54" s="50">
        <f>VLOOKUP(A54,DistrictDetail_SY202324,'District Detail SY 202324'!$AA$1,FALSE)</f>
        <v>0</v>
      </c>
      <c r="AC54" s="50">
        <f>VLOOKUP(A54,DistrictDetail_SY202324,'District Detail SY 202324'!$AB$1,FALSE)</f>
        <v>6.8000000000000005E-2</v>
      </c>
      <c r="AD54" s="50">
        <f>VLOOKUP(A54,DistrictDetail_SY202324,'District Detail SY 202324'!$AF$1,FALSE)</f>
        <v>0</v>
      </c>
    </row>
    <row r="55" spans="1:30" x14ac:dyDescent="0.25">
      <c r="A55" s="6" t="s">
        <v>138</v>
      </c>
      <c r="B55" t="s">
        <v>139</v>
      </c>
      <c r="C55" s="48">
        <f t="shared" si="7"/>
        <v>0.92500000000000016</v>
      </c>
      <c r="D55" s="48">
        <f t="shared" si="8"/>
        <v>0.72600000000000009</v>
      </c>
      <c r="E55" s="48">
        <f t="shared" si="1"/>
        <v>-0.19900000000000007</v>
      </c>
      <c r="F55" s="45">
        <f>VLOOKUP(A55,DistrictDetail_SY202324,'District Detail SY 202324'!$Q$1,FALSE)</f>
        <v>1.7999999999999999E-2</v>
      </c>
      <c r="G55" s="45">
        <f>VLOOKUP(A55,DistrictDetail_SY202324,'District Detail SY 202324'!$AD$1,FALSE)</f>
        <v>0</v>
      </c>
      <c r="H55" s="45">
        <f t="shared" si="9"/>
        <v>-1.7999999999999999E-2</v>
      </c>
      <c r="I55" s="45">
        <f>VLOOKUP(A55,DistrictDetail_SY202324,'District Detail SY 202324'!$P$1,FALSE)</f>
        <v>3.9E-2</v>
      </c>
      <c r="J55" s="45">
        <f>VLOOKUP(A55,DistrictDetail_SY202324,'District Detail SY 202324'!$AE$1,FALSE)+VLOOKUP(A55,DistrictDetail_SY202324,'District Detail SY 202324'!$AG$1,FALSE)</f>
        <v>0</v>
      </c>
      <c r="K55" s="45">
        <f t="shared" si="2"/>
        <v>-3.9E-2</v>
      </c>
      <c r="L55" s="45">
        <f>VLOOKUP(A55,DistrictDetail_SY202324,'District Detail SY 202324'!$K$1,FALSE)</f>
        <v>0.58800000000000008</v>
      </c>
      <c r="M55" s="45">
        <f>VLOOKUP(A55,DistrictDetail_SY202324,'District Detail SY 202324'!$T$1,FALSE)</f>
        <v>0</v>
      </c>
      <c r="N55" s="45">
        <f t="shared" si="3"/>
        <v>-0.58800000000000008</v>
      </c>
      <c r="O55" s="45">
        <f>VLOOKUP(A55,DistrictDetail_SY202324,'District Detail SY 202324'!$N$1,FALSE)</f>
        <v>0.19799999999999998</v>
      </c>
      <c r="P55" s="45">
        <f>VLOOKUP(A55,DistrictDetail_SY202324,'District Detail SY 202324'!$Y$1,FALSE)</f>
        <v>0.28999999999999998</v>
      </c>
      <c r="Q55" s="45">
        <f t="shared" si="4"/>
        <v>9.1999999999999998E-2</v>
      </c>
      <c r="R55" s="45">
        <f>VLOOKUP(A55,DistrictDetail_SY202324,'District Detail SY 202324'!$M$1,FALSE)</f>
        <v>0.02</v>
      </c>
      <c r="S55" s="45">
        <f>VLOOKUP(A55,DistrictDetail_SY202324,'District Detail SY 202324'!$X$1,FALSE)</f>
        <v>0.26200000000000001</v>
      </c>
      <c r="T55" s="45">
        <f t="shared" si="5"/>
        <v>0.24200000000000002</v>
      </c>
      <c r="U55" s="45">
        <f>VLOOKUP(A55,DistrictDetail_SY202324,'District Detail SY 202324'!$L$1,FALSE)</f>
        <v>6.2E-2</v>
      </c>
      <c r="V55" s="45">
        <f>VLOOKUP(A55,DistrictDetail_SY202324,'District Detail SY 202324'!$V$1,FALSE)</f>
        <v>0</v>
      </c>
      <c r="W55" s="45">
        <f t="shared" si="6"/>
        <v>-6.2E-2</v>
      </c>
      <c r="X55" s="50">
        <f>VLOOKUP(A55,DistrictDetail_SY202324,'District Detail SY 202324'!$S$1,FALSE)</f>
        <v>0</v>
      </c>
      <c r="Y55" s="50">
        <f>VLOOKUP(A55,DistrictDetail_SY202324,'District Detail SY 202324'!$U$1,FALSE)</f>
        <v>1.7999999999999999E-2</v>
      </c>
      <c r="Z55" s="50">
        <f>VLOOKUP(A55,DistrictDetail_SY202324,'District Detail SY 202324'!$W$1,FALSE)</f>
        <v>1.2999999999999999E-2</v>
      </c>
      <c r="AA55" s="50">
        <f>VLOOKUP(A55,DistrictDetail_SY202324,'District Detail SY 202324'!$Z$1,FALSE)</f>
        <v>0</v>
      </c>
      <c r="AB55" s="50">
        <f>VLOOKUP(A55,DistrictDetail_SY202324,'District Detail SY 202324'!$AA$1,FALSE)</f>
        <v>0</v>
      </c>
      <c r="AC55" s="50">
        <f>VLOOKUP(A55,DistrictDetail_SY202324,'District Detail SY 202324'!$AB$1,FALSE)</f>
        <v>3.9E-2</v>
      </c>
      <c r="AD55" s="50">
        <f>VLOOKUP(A55,DistrictDetail_SY202324,'District Detail SY 202324'!$AF$1,FALSE)</f>
        <v>0.104</v>
      </c>
    </row>
    <row r="56" spans="1:30" x14ac:dyDescent="0.25">
      <c r="A56" s="6" t="s">
        <v>140</v>
      </c>
      <c r="B56" t="s">
        <v>141</v>
      </c>
      <c r="C56" s="48">
        <f t="shared" si="7"/>
        <v>4.4390000000000001</v>
      </c>
      <c r="D56" s="48">
        <f t="shared" si="8"/>
        <v>5.7</v>
      </c>
      <c r="E56" s="48">
        <f t="shared" si="1"/>
        <v>1.2610000000000001</v>
      </c>
      <c r="F56" s="45">
        <f>VLOOKUP(A56,DistrictDetail_SY202324,'District Detail SY 202324'!$Q$1,FALSE)</f>
        <v>0.112</v>
      </c>
      <c r="G56" s="45">
        <f>VLOOKUP(A56,DistrictDetail_SY202324,'District Detail SY 202324'!$AD$1,FALSE)</f>
        <v>0</v>
      </c>
      <c r="H56" s="45">
        <f t="shared" si="9"/>
        <v>-0.112</v>
      </c>
      <c r="I56" s="45">
        <f>VLOOKUP(A56,DistrictDetail_SY202324,'District Detail SY 202324'!$P$1,FALSE)</f>
        <v>0.189</v>
      </c>
      <c r="J56" s="45">
        <f>VLOOKUP(A56,DistrictDetail_SY202324,'District Detail SY 202324'!$AE$1,FALSE)+VLOOKUP(A56,DistrictDetail_SY202324,'District Detail SY 202324'!$AG$1,FALSE)</f>
        <v>0.53300000000000003</v>
      </c>
      <c r="K56" s="45">
        <f t="shared" si="2"/>
        <v>0.34400000000000003</v>
      </c>
      <c r="L56" s="45">
        <f>VLOOKUP(A56,DistrictDetail_SY202324,'District Detail SY 202324'!$K$1,FALSE)</f>
        <v>2.6830000000000003</v>
      </c>
      <c r="M56" s="45">
        <f>VLOOKUP(A56,DistrictDetail_SY202324,'District Detail SY 202324'!$T$1,FALSE)</f>
        <v>3</v>
      </c>
      <c r="N56" s="45">
        <f t="shared" si="3"/>
        <v>0.31699999999999973</v>
      </c>
      <c r="O56" s="45">
        <f>VLOOKUP(A56,DistrictDetail_SY202324,'District Detail SY 202324'!$N$1,FALSE)</f>
        <v>0.98299999999999987</v>
      </c>
      <c r="P56" s="45">
        <f>VLOOKUP(A56,DistrictDetail_SY202324,'District Detail SY 202324'!$Y$1,FALSE)</f>
        <v>1</v>
      </c>
      <c r="Q56" s="45">
        <f t="shared" si="4"/>
        <v>1.7000000000000126E-2</v>
      </c>
      <c r="R56" s="45">
        <f>VLOOKUP(A56,DistrictDetail_SY202324,'District Detail SY 202324'!$M$1,FALSE)</f>
        <v>0.11900000000000001</v>
      </c>
      <c r="S56" s="45">
        <f>VLOOKUP(A56,DistrictDetail_SY202324,'District Detail SY 202324'!$X$1,FALSE)</f>
        <v>0.8</v>
      </c>
      <c r="T56" s="45">
        <f t="shared" si="5"/>
        <v>0.68100000000000005</v>
      </c>
      <c r="U56" s="45">
        <f>VLOOKUP(A56,DistrictDetail_SY202324,'District Detail SY 202324'!$L$1,FALSE)</f>
        <v>0.35299999999999998</v>
      </c>
      <c r="V56" s="45">
        <f>VLOOKUP(A56,DistrictDetail_SY202324,'District Detail SY 202324'!$V$1,FALSE)</f>
        <v>0</v>
      </c>
      <c r="W56" s="45">
        <f t="shared" si="6"/>
        <v>-0.35299999999999998</v>
      </c>
      <c r="X56" s="50">
        <f>VLOOKUP(A56,DistrictDetail_SY202324,'District Detail SY 202324'!$S$1,FALSE)</f>
        <v>0</v>
      </c>
      <c r="Y56" s="50">
        <f>VLOOKUP(A56,DistrictDetail_SY202324,'District Detail SY 202324'!$U$1,FALSE)</f>
        <v>0</v>
      </c>
      <c r="Z56" s="50">
        <f>VLOOKUP(A56,DistrictDetail_SY202324,'District Detail SY 202324'!$W$1,FALSE)</f>
        <v>0.36699999999999994</v>
      </c>
      <c r="AA56" s="50">
        <f>VLOOKUP(A56,DistrictDetail_SY202324,'District Detail SY 202324'!$Z$1,FALSE)</f>
        <v>0</v>
      </c>
      <c r="AB56" s="50">
        <f>VLOOKUP(A56,DistrictDetail_SY202324,'District Detail SY 202324'!$AA$1,FALSE)</f>
        <v>0</v>
      </c>
      <c r="AC56" s="50">
        <f>VLOOKUP(A56,DistrictDetail_SY202324,'District Detail SY 202324'!$AB$1,FALSE)</f>
        <v>0</v>
      </c>
      <c r="AD56" s="50">
        <f>VLOOKUP(A56,DistrictDetail_SY202324,'District Detail SY 202324'!$AF$1,FALSE)</f>
        <v>0</v>
      </c>
    </row>
    <row r="57" spans="1:30" x14ac:dyDescent="0.25">
      <c r="A57" s="6" t="s">
        <v>142</v>
      </c>
      <c r="B57" t="s">
        <v>143</v>
      </c>
      <c r="C57" s="48">
        <f t="shared" si="7"/>
        <v>0.99600000000000011</v>
      </c>
      <c r="D57" s="48">
        <f t="shared" si="8"/>
        <v>0.625</v>
      </c>
      <c r="E57" s="48">
        <f t="shared" si="1"/>
        <v>-0.37100000000000011</v>
      </c>
      <c r="F57" s="45">
        <f>VLOOKUP(A57,DistrictDetail_SY202324,'District Detail SY 202324'!$Q$1,FALSE)</f>
        <v>2.5000000000000001E-2</v>
      </c>
      <c r="G57" s="45">
        <f>VLOOKUP(A57,DistrictDetail_SY202324,'District Detail SY 202324'!$AD$1,FALSE)</f>
        <v>0</v>
      </c>
      <c r="H57" s="45">
        <f t="shared" si="9"/>
        <v>-2.5000000000000001E-2</v>
      </c>
      <c r="I57" s="45">
        <f>VLOOKUP(A57,DistrictDetail_SY202324,'District Detail SY 202324'!$P$1,FALSE)</f>
        <v>4.2000000000000003E-2</v>
      </c>
      <c r="J57" s="45">
        <f>VLOOKUP(A57,DistrictDetail_SY202324,'District Detail SY 202324'!$AE$1,FALSE)+VLOOKUP(A57,DistrictDetail_SY202324,'District Detail SY 202324'!$AG$1,FALSE)</f>
        <v>0.28699999999999998</v>
      </c>
      <c r="K57" s="45">
        <f t="shared" si="2"/>
        <v>0.24499999999999997</v>
      </c>
      <c r="L57" s="45">
        <f>VLOOKUP(A57,DistrictDetail_SY202324,'District Detail SY 202324'!$K$1,FALSE)</f>
        <v>0.61</v>
      </c>
      <c r="M57" s="45">
        <f>VLOOKUP(A57,DistrictDetail_SY202324,'District Detail SY 202324'!$T$1,FALSE)</f>
        <v>0</v>
      </c>
      <c r="N57" s="45">
        <f t="shared" si="3"/>
        <v>-0.61</v>
      </c>
      <c r="O57" s="45">
        <f>VLOOKUP(A57,DistrictDetail_SY202324,'District Detail SY 202324'!$N$1,FALSE)</f>
        <v>0.215</v>
      </c>
      <c r="P57" s="45">
        <f>VLOOKUP(A57,DistrictDetail_SY202324,'District Detail SY 202324'!$Y$1,FALSE)</f>
        <v>0</v>
      </c>
      <c r="Q57" s="45">
        <f t="shared" si="4"/>
        <v>-0.215</v>
      </c>
      <c r="R57" s="45">
        <f>VLOOKUP(A57,DistrictDetail_SY202324,'District Detail SY 202324'!$M$1,FALSE)</f>
        <v>2.5999999999999999E-2</v>
      </c>
      <c r="S57" s="45">
        <f>VLOOKUP(A57,DistrictDetail_SY202324,'District Detail SY 202324'!$X$1,FALSE)</f>
        <v>5.4000000000000006E-2</v>
      </c>
      <c r="T57" s="45">
        <f t="shared" si="5"/>
        <v>2.8000000000000008E-2</v>
      </c>
      <c r="U57" s="45">
        <f>VLOOKUP(A57,DistrictDetail_SY202324,'District Detail SY 202324'!$L$1,FALSE)</f>
        <v>7.8E-2</v>
      </c>
      <c r="V57" s="45">
        <f>VLOOKUP(A57,DistrictDetail_SY202324,'District Detail SY 202324'!$V$1,FALSE)</f>
        <v>1.4999999999999999E-2</v>
      </c>
      <c r="W57" s="45">
        <f t="shared" si="6"/>
        <v>-6.3E-2</v>
      </c>
      <c r="X57" s="50">
        <f>VLOOKUP(A57,DistrictDetail_SY202324,'District Detail SY 202324'!$S$1,FALSE)</f>
        <v>6.0000000000000001E-3</v>
      </c>
      <c r="Y57" s="50">
        <f>VLOOKUP(A57,DistrictDetail_SY202324,'District Detail SY 202324'!$U$1,FALSE)</f>
        <v>1.4999999999999999E-2</v>
      </c>
      <c r="Z57" s="50">
        <f>VLOOKUP(A57,DistrictDetail_SY202324,'District Detail SY 202324'!$W$1,FALSE)</f>
        <v>1.6E-2</v>
      </c>
      <c r="AA57" s="50">
        <f>VLOOKUP(A57,DistrictDetail_SY202324,'District Detail SY 202324'!$Z$1,FALSE)</f>
        <v>1.4999999999999999E-2</v>
      </c>
      <c r="AB57" s="50">
        <f>VLOOKUP(A57,DistrictDetail_SY202324,'District Detail SY 202324'!$AA$1,FALSE)</f>
        <v>0</v>
      </c>
      <c r="AC57" s="50">
        <f>VLOOKUP(A57,DistrictDetail_SY202324,'District Detail SY 202324'!$AB$1,FALSE)</f>
        <v>0</v>
      </c>
      <c r="AD57" s="50">
        <f>VLOOKUP(A57,DistrictDetail_SY202324,'District Detail SY 202324'!$AF$1,FALSE)</f>
        <v>0.217</v>
      </c>
    </row>
    <row r="58" spans="1:30" x14ac:dyDescent="0.25">
      <c r="A58" s="6" t="s">
        <v>144</v>
      </c>
      <c r="B58" t="s">
        <v>145</v>
      </c>
      <c r="C58" s="48">
        <f t="shared" si="7"/>
        <v>0.39300000000000002</v>
      </c>
      <c r="D58" s="48">
        <f t="shared" si="8"/>
        <v>0</v>
      </c>
      <c r="E58" s="48">
        <f t="shared" si="1"/>
        <v>-0.39300000000000002</v>
      </c>
      <c r="F58" s="45">
        <f>VLOOKUP(A58,DistrictDetail_SY202324,'District Detail SY 202324'!$Q$1,FALSE)</f>
        <v>8.9999999999999993E-3</v>
      </c>
      <c r="G58" s="45">
        <f>VLOOKUP(A58,DistrictDetail_SY202324,'District Detail SY 202324'!$AD$1,FALSE)</f>
        <v>0</v>
      </c>
      <c r="H58" s="45">
        <f t="shared" si="9"/>
        <v>-8.9999999999999993E-3</v>
      </c>
      <c r="I58" s="45">
        <f>VLOOKUP(A58,DistrictDetail_SY202324,'District Detail SY 202324'!$P$1,FALSE)</f>
        <v>1.6E-2</v>
      </c>
      <c r="J58" s="45">
        <f>VLOOKUP(A58,DistrictDetail_SY202324,'District Detail SY 202324'!$AE$1,FALSE)+VLOOKUP(A58,DistrictDetail_SY202324,'District Detail SY 202324'!$AG$1,FALSE)</f>
        <v>0</v>
      </c>
      <c r="K58" s="45">
        <f t="shared" si="2"/>
        <v>-1.6E-2</v>
      </c>
      <c r="L58" s="45">
        <f>VLOOKUP(A58,DistrictDetail_SY202324,'District Detail SY 202324'!$K$1,FALSE)</f>
        <v>0.245</v>
      </c>
      <c r="M58" s="45">
        <f>VLOOKUP(A58,DistrictDetail_SY202324,'District Detail SY 202324'!$T$1,FALSE)</f>
        <v>0</v>
      </c>
      <c r="N58" s="45">
        <f t="shared" si="3"/>
        <v>-0.245</v>
      </c>
      <c r="O58" s="45">
        <f>VLOOKUP(A58,DistrictDetail_SY202324,'District Detail SY 202324'!$N$1,FALSE)</f>
        <v>8.4999999999999992E-2</v>
      </c>
      <c r="P58" s="45">
        <f>VLOOKUP(A58,DistrictDetail_SY202324,'District Detail SY 202324'!$Y$1,FALSE)</f>
        <v>0</v>
      </c>
      <c r="Q58" s="45">
        <f t="shared" si="4"/>
        <v>-8.4999999999999992E-2</v>
      </c>
      <c r="R58" s="45">
        <f>VLOOKUP(A58,DistrictDetail_SY202324,'District Detail SY 202324'!$M$1,FALSE)</f>
        <v>1.0000000000000002E-2</v>
      </c>
      <c r="S58" s="45">
        <f>VLOOKUP(A58,DistrictDetail_SY202324,'District Detail SY 202324'!$X$1,FALSE)</f>
        <v>0</v>
      </c>
      <c r="T58" s="45">
        <f t="shared" si="5"/>
        <v>-1.0000000000000002E-2</v>
      </c>
      <c r="U58" s="45">
        <f>VLOOKUP(A58,DistrictDetail_SY202324,'District Detail SY 202324'!$L$1,FALSE)</f>
        <v>2.8000000000000001E-2</v>
      </c>
      <c r="V58" s="45">
        <f>VLOOKUP(A58,DistrictDetail_SY202324,'District Detail SY 202324'!$V$1,FALSE)</f>
        <v>0</v>
      </c>
      <c r="W58" s="45">
        <f t="shared" si="6"/>
        <v>-2.8000000000000001E-2</v>
      </c>
      <c r="X58" s="50">
        <f>VLOOKUP(A58,DistrictDetail_SY202324,'District Detail SY 202324'!$S$1,FALSE)</f>
        <v>0</v>
      </c>
      <c r="Y58" s="50">
        <f>VLOOKUP(A58,DistrictDetail_SY202324,'District Detail SY 202324'!$U$1,FALSE)</f>
        <v>0</v>
      </c>
      <c r="Z58" s="50">
        <f>VLOOKUP(A58,DistrictDetail_SY202324,'District Detail SY 202324'!$W$1,FALSE)</f>
        <v>0</v>
      </c>
      <c r="AA58" s="50">
        <f>VLOOKUP(A58,DistrictDetail_SY202324,'District Detail SY 202324'!$Z$1,FALSE)</f>
        <v>0</v>
      </c>
      <c r="AB58" s="50">
        <f>VLOOKUP(A58,DistrictDetail_SY202324,'District Detail SY 202324'!$AA$1,FALSE)</f>
        <v>0</v>
      </c>
      <c r="AC58" s="50">
        <f>VLOOKUP(A58,DistrictDetail_SY202324,'District Detail SY 202324'!$AB$1,FALSE)</f>
        <v>0</v>
      </c>
      <c r="AD58" s="50">
        <f>VLOOKUP(A58,DistrictDetail_SY202324,'District Detail SY 202324'!$AF$1,FALSE)</f>
        <v>0</v>
      </c>
    </row>
    <row r="59" spans="1:30" x14ac:dyDescent="0.25">
      <c r="A59" s="6" t="s">
        <v>146</v>
      </c>
      <c r="B59" t="s">
        <v>147</v>
      </c>
      <c r="C59" s="48">
        <f t="shared" si="7"/>
        <v>0.78600000000000014</v>
      </c>
      <c r="D59" s="48">
        <f t="shared" si="8"/>
        <v>0.5</v>
      </c>
      <c r="E59" s="48">
        <f t="shared" si="1"/>
        <v>-0.28600000000000014</v>
      </c>
      <c r="F59" s="45">
        <f>VLOOKUP(A59,DistrictDetail_SY202324,'District Detail SY 202324'!$Q$1,FALSE)</f>
        <v>1.9E-2</v>
      </c>
      <c r="G59" s="45">
        <f>VLOOKUP(A59,DistrictDetail_SY202324,'District Detail SY 202324'!$AD$1,FALSE)</f>
        <v>0</v>
      </c>
      <c r="H59" s="45">
        <f t="shared" si="9"/>
        <v>-1.9E-2</v>
      </c>
      <c r="I59" s="45">
        <f>VLOOKUP(A59,DistrictDetail_SY202324,'District Detail SY 202324'!$P$1,FALSE)</f>
        <v>3.4000000000000002E-2</v>
      </c>
      <c r="J59" s="45">
        <f>VLOOKUP(A59,DistrictDetail_SY202324,'District Detail SY 202324'!$AE$1,FALSE)+VLOOKUP(A59,DistrictDetail_SY202324,'District Detail SY 202324'!$AG$1,FALSE)</f>
        <v>0</v>
      </c>
      <c r="K59" s="45">
        <f t="shared" si="2"/>
        <v>-3.4000000000000002E-2</v>
      </c>
      <c r="L59" s="45">
        <f>VLOOKUP(A59,DistrictDetail_SY202324,'District Detail SY 202324'!$K$1,FALSE)</f>
        <v>0.48100000000000004</v>
      </c>
      <c r="M59" s="45">
        <f>VLOOKUP(A59,DistrictDetail_SY202324,'District Detail SY 202324'!$T$1,FALSE)</f>
        <v>0.5</v>
      </c>
      <c r="N59" s="45">
        <f t="shared" si="3"/>
        <v>1.8999999999999961E-2</v>
      </c>
      <c r="O59" s="45">
        <f>VLOOKUP(A59,DistrictDetail_SY202324,'District Detail SY 202324'!$N$1,FALSE)</f>
        <v>0.17200000000000001</v>
      </c>
      <c r="P59" s="45">
        <f>VLOOKUP(A59,DistrictDetail_SY202324,'District Detail SY 202324'!$Y$1,FALSE)</f>
        <v>0</v>
      </c>
      <c r="Q59" s="45">
        <f t="shared" si="4"/>
        <v>-0.17200000000000001</v>
      </c>
      <c r="R59" s="45">
        <f>VLOOKUP(A59,DistrictDetail_SY202324,'District Detail SY 202324'!$M$1,FALSE)</f>
        <v>2.0000000000000004E-2</v>
      </c>
      <c r="S59" s="45">
        <f>VLOOKUP(A59,DistrictDetail_SY202324,'District Detail SY 202324'!$X$1,FALSE)</f>
        <v>0</v>
      </c>
      <c r="T59" s="45">
        <f t="shared" si="5"/>
        <v>-2.0000000000000004E-2</v>
      </c>
      <c r="U59" s="45">
        <f>VLOOKUP(A59,DistrictDetail_SY202324,'District Detail SY 202324'!$L$1,FALSE)</f>
        <v>6.0000000000000005E-2</v>
      </c>
      <c r="V59" s="45">
        <f>VLOOKUP(A59,DistrictDetail_SY202324,'District Detail SY 202324'!$V$1,FALSE)</f>
        <v>0</v>
      </c>
      <c r="W59" s="45">
        <f t="shared" si="6"/>
        <v>-6.0000000000000005E-2</v>
      </c>
      <c r="X59" s="50">
        <f>VLOOKUP(A59,DistrictDetail_SY202324,'District Detail SY 202324'!$S$1,FALSE)</f>
        <v>0</v>
      </c>
      <c r="Y59" s="50">
        <f>VLOOKUP(A59,DistrictDetail_SY202324,'District Detail SY 202324'!$U$1,FALSE)</f>
        <v>0</v>
      </c>
      <c r="Z59" s="50">
        <f>VLOOKUP(A59,DistrictDetail_SY202324,'District Detail SY 202324'!$W$1,FALSE)</f>
        <v>0</v>
      </c>
      <c r="AA59" s="50">
        <f>VLOOKUP(A59,DistrictDetail_SY202324,'District Detail SY 202324'!$Z$1,FALSE)</f>
        <v>0</v>
      </c>
      <c r="AB59" s="50">
        <f>VLOOKUP(A59,DistrictDetail_SY202324,'District Detail SY 202324'!$AA$1,FALSE)</f>
        <v>0</v>
      </c>
      <c r="AC59" s="50">
        <f>VLOOKUP(A59,DistrictDetail_SY202324,'District Detail SY 202324'!$AB$1,FALSE)</f>
        <v>0</v>
      </c>
      <c r="AD59" s="50">
        <f>VLOOKUP(A59,DistrictDetail_SY202324,'District Detail SY 202324'!$AF$1,FALSE)</f>
        <v>0</v>
      </c>
    </row>
    <row r="60" spans="1:30" x14ac:dyDescent="0.25">
      <c r="A60" s="6" t="s">
        <v>148</v>
      </c>
      <c r="B60" t="s">
        <v>149</v>
      </c>
      <c r="C60" s="48">
        <f t="shared" si="7"/>
        <v>1.2</v>
      </c>
      <c r="D60" s="48">
        <f t="shared" si="8"/>
        <v>1.8720000000000001</v>
      </c>
      <c r="E60" s="48">
        <f t="shared" si="1"/>
        <v>0.67200000000000015</v>
      </c>
      <c r="F60" s="45">
        <f>VLOOKUP(A60,DistrictDetail_SY202324,'District Detail SY 202324'!$Q$1,FALSE)</f>
        <v>2.9000000000000001E-2</v>
      </c>
      <c r="G60" s="45">
        <f>VLOOKUP(A60,DistrictDetail_SY202324,'District Detail SY 202324'!$AD$1,FALSE)</f>
        <v>0</v>
      </c>
      <c r="H60" s="45">
        <f t="shared" si="9"/>
        <v>-2.9000000000000001E-2</v>
      </c>
      <c r="I60" s="45">
        <f>VLOOKUP(A60,DistrictDetail_SY202324,'District Detail SY 202324'!$P$1,FALSE)</f>
        <v>0.05</v>
      </c>
      <c r="J60" s="45">
        <f>VLOOKUP(A60,DistrictDetail_SY202324,'District Detail SY 202324'!$AE$1,FALSE)+VLOOKUP(A60,DistrictDetail_SY202324,'District Detail SY 202324'!$AG$1,FALSE)</f>
        <v>1.6160000000000001</v>
      </c>
      <c r="K60" s="45">
        <f t="shared" si="2"/>
        <v>1.5660000000000001</v>
      </c>
      <c r="L60" s="45">
        <f>VLOOKUP(A60,DistrictDetail_SY202324,'District Detail SY 202324'!$K$1,FALSE)</f>
        <v>0.73699999999999999</v>
      </c>
      <c r="M60" s="45">
        <f>VLOOKUP(A60,DistrictDetail_SY202324,'District Detail SY 202324'!$T$1,FALSE)</f>
        <v>0</v>
      </c>
      <c r="N60" s="45">
        <f t="shared" si="3"/>
        <v>-0.73699999999999999</v>
      </c>
      <c r="O60" s="45">
        <f>VLOOKUP(A60,DistrictDetail_SY202324,'District Detail SY 202324'!$N$1,FALSE)</f>
        <v>0.26100000000000001</v>
      </c>
      <c r="P60" s="45">
        <f>VLOOKUP(A60,DistrictDetail_SY202324,'District Detail SY 202324'!$Y$1,FALSE)</f>
        <v>0</v>
      </c>
      <c r="Q60" s="45">
        <f t="shared" si="4"/>
        <v>-0.26100000000000001</v>
      </c>
      <c r="R60" s="45">
        <f>VLOOKUP(A60,DistrictDetail_SY202324,'District Detail SY 202324'!$M$1,FALSE)</f>
        <v>3.1E-2</v>
      </c>
      <c r="S60" s="45">
        <f>VLOOKUP(A60,DistrictDetail_SY202324,'District Detail SY 202324'!$X$1,FALSE)</f>
        <v>0</v>
      </c>
      <c r="T60" s="45">
        <f t="shared" si="5"/>
        <v>-3.1E-2</v>
      </c>
      <c r="U60" s="45">
        <f>VLOOKUP(A60,DistrictDetail_SY202324,'District Detail SY 202324'!$L$1,FALSE)</f>
        <v>9.1999999999999998E-2</v>
      </c>
      <c r="V60" s="45">
        <f>VLOOKUP(A60,DistrictDetail_SY202324,'District Detail SY 202324'!$V$1,FALSE)</f>
        <v>0</v>
      </c>
      <c r="W60" s="45">
        <f t="shared" si="6"/>
        <v>-9.1999999999999998E-2</v>
      </c>
      <c r="X60" s="50">
        <f>VLOOKUP(A60,DistrictDetail_SY202324,'District Detail SY 202324'!$S$1,FALSE)</f>
        <v>0</v>
      </c>
      <c r="Y60" s="50">
        <f>VLOOKUP(A60,DistrictDetail_SY202324,'District Detail SY 202324'!$U$1,FALSE)</f>
        <v>0.15</v>
      </c>
      <c r="Z60" s="50">
        <f>VLOOKUP(A60,DistrictDetail_SY202324,'District Detail SY 202324'!$W$1,FALSE)</f>
        <v>7.3999999999999996E-2</v>
      </c>
      <c r="AA60" s="50">
        <f>VLOOKUP(A60,DistrictDetail_SY202324,'District Detail SY 202324'!$Z$1,FALSE)</f>
        <v>3.2000000000000001E-2</v>
      </c>
      <c r="AB60" s="50">
        <f>VLOOKUP(A60,DistrictDetail_SY202324,'District Detail SY 202324'!$AA$1,FALSE)</f>
        <v>0</v>
      </c>
      <c r="AC60" s="50">
        <f>VLOOKUP(A60,DistrictDetail_SY202324,'District Detail SY 202324'!$AB$1,FALSE)</f>
        <v>0</v>
      </c>
      <c r="AD60" s="50">
        <f>VLOOKUP(A60,DistrictDetail_SY202324,'District Detail SY 202324'!$AF$1,FALSE)</f>
        <v>0</v>
      </c>
    </row>
    <row r="61" spans="1:30" x14ac:dyDescent="0.25">
      <c r="A61" s="6" t="s">
        <v>150</v>
      </c>
      <c r="B61" t="s">
        <v>151</v>
      </c>
      <c r="C61" s="48">
        <f t="shared" si="7"/>
        <v>0.189</v>
      </c>
      <c r="D61" s="48">
        <f t="shared" si="8"/>
        <v>5.5E-2</v>
      </c>
      <c r="E61" s="48">
        <f t="shared" si="1"/>
        <v>-0.13400000000000001</v>
      </c>
      <c r="F61" s="45">
        <f>VLOOKUP(A61,DistrictDetail_SY202324,'District Detail SY 202324'!$Q$1,FALSE)</f>
        <v>8.9999999999999993E-3</v>
      </c>
      <c r="G61" s="45">
        <f>VLOOKUP(A61,DistrictDetail_SY202324,'District Detail SY 202324'!$AD$1,FALSE)</f>
        <v>0</v>
      </c>
      <c r="H61" s="45">
        <f t="shared" si="9"/>
        <v>-8.9999999999999993E-3</v>
      </c>
      <c r="I61" s="45">
        <f>VLOOKUP(A61,DistrictDetail_SY202324,'District Detail SY 202324'!$P$1,FALSE)</f>
        <v>8.9999999999999993E-3</v>
      </c>
      <c r="J61" s="45">
        <f>VLOOKUP(A61,DistrictDetail_SY202324,'District Detail SY 202324'!$AE$1,FALSE)+VLOOKUP(A61,DistrictDetail_SY202324,'District Detail SY 202324'!$AG$1,FALSE)</f>
        <v>0</v>
      </c>
      <c r="K61" s="45">
        <f t="shared" si="2"/>
        <v>-8.9999999999999993E-3</v>
      </c>
      <c r="L61" s="45">
        <f>VLOOKUP(A61,DistrictDetail_SY202324,'District Detail SY 202324'!$K$1,FALSE)</f>
        <v>9.1999999999999998E-2</v>
      </c>
      <c r="M61" s="45">
        <f>VLOOKUP(A61,DistrictDetail_SY202324,'District Detail SY 202324'!$T$1,FALSE)</f>
        <v>0</v>
      </c>
      <c r="N61" s="45">
        <f t="shared" si="3"/>
        <v>-9.1999999999999998E-2</v>
      </c>
      <c r="O61" s="45">
        <f>VLOOKUP(A61,DistrictDetail_SY202324,'District Detail SY 202324'!$N$1,FALSE)</f>
        <v>4.5999999999999999E-2</v>
      </c>
      <c r="P61" s="45">
        <f>VLOOKUP(A61,DistrictDetail_SY202324,'District Detail SY 202324'!$Y$1,FALSE)</f>
        <v>5.5E-2</v>
      </c>
      <c r="Q61" s="45">
        <f t="shared" si="4"/>
        <v>9.0000000000000011E-3</v>
      </c>
      <c r="R61" s="45">
        <f>VLOOKUP(A61,DistrictDetail_SY202324,'District Detail SY 202324'!$M$1,FALSE)</f>
        <v>8.0000000000000002E-3</v>
      </c>
      <c r="S61" s="45">
        <f>VLOOKUP(A61,DistrictDetail_SY202324,'District Detail SY 202324'!$X$1,FALSE)</f>
        <v>0</v>
      </c>
      <c r="T61" s="45">
        <f t="shared" si="5"/>
        <v>-8.0000000000000002E-3</v>
      </c>
      <c r="U61" s="45">
        <f>VLOOKUP(A61,DistrictDetail_SY202324,'District Detail SY 202324'!$L$1,FALSE)</f>
        <v>2.5000000000000001E-2</v>
      </c>
      <c r="V61" s="45">
        <f>VLOOKUP(A61,DistrictDetail_SY202324,'District Detail SY 202324'!$V$1,FALSE)</f>
        <v>0</v>
      </c>
      <c r="W61" s="45">
        <f t="shared" si="6"/>
        <v>-2.5000000000000001E-2</v>
      </c>
      <c r="X61" s="50">
        <f>VLOOKUP(A61,DistrictDetail_SY202324,'District Detail SY 202324'!$S$1,FALSE)</f>
        <v>0</v>
      </c>
      <c r="Y61" s="50">
        <f>VLOOKUP(A61,DistrictDetail_SY202324,'District Detail SY 202324'!$U$1,FALSE)</f>
        <v>0</v>
      </c>
      <c r="Z61" s="50">
        <f>VLOOKUP(A61,DistrictDetail_SY202324,'District Detail SY 202324'!$W$1,FALSE)</f>
        <v>0</v>
      </c>
      <c r="AA61" s="50">
        <f>VLOOKUP(A61,DistrictDetail_SY202324,'District Detail SY 202324'!$Z$1,FALSE)</f>
        <v>0</v>
      </c>
      <c r="AB61" s="50">
        <f>VLOOKUP(A61,DistrictDetail_SY202324,'District Detail SY 202324'!$AA$1,FALSE)</f>
        <v>0</v>
      </c>
      <c r="AC61" s="50">
        <f>VLOOKUP(A61,DistrictDetail_SY202324,'District Detail SY 202324'!$AB$1,FALSE)</f>
        <v>0</v>
      </c>
      <c r="AD61" s="50">
        <f>VLOOKUP(A61,DistrictDetail_SY202324,'District Detail SY 202324'!$AF$1,FALSE)</f>
        <v>0</v>
      </c>
    </row>
    <row r="62" spans="1:30" x14ac:dyDescent="0.25">
      <c r="A62" s="6" t="s">
        <v>152</v>
      </c>
      <c r="B62" t="s">
        <v>153</v>
      </c>
      <c r="C62" s="48">
        <f t="shared" si="7"/>
        <v>2.0270000000000001</v>
      </c>
      <c r="D62" s="48">
        <f t="shared" si="8"/>
        <v>3.4940000000000002</v>
      </c>
      <c r="E62" s="48">
        <f t="shared" si="1"/>
        <v>1.4670000000000001</v>
      </c>
      <c r="F62" s="45">
        <f>VLOOKUP(A62,DistrictDetail_SY202324,'District Detail SY 202324'!$Q$1,FALSE)</f>
        <v>5.3999999999999999E-2</v>
      </c>
      <c r="G62" s="45">
        <f>VLOOKUP(A62,DistrictDetail_SY202324,'District Detail SY 202324'!$AD$1,FALSE)</f>
        <v>0</v>
      </c>
      <c r="H62" s="45">
        <f t="shared" si="9"/>
        <v>-5.3999999999999999E-2</v>
      </c>
      <c r="I62" s="45">
        <f>VLOOKUP(A62,DistrictDetail_SY202324,'District Detail SY 202324'!$P$1,FALSE)</f>
        <v>8.7000000000000008E-2</v>
      </c>
      <c r="J62" s="45">
        <f>VLOOKUP(A62,DistrictDetail_SY202324,'District Detail SY 202324'!$AE$1,FALSE)+VLOOKUP(A62,DistrictDetail_SY202324,'District Detail SY 202324'!$AG$1,FALSE)</f>
        <v>1.8240000000000001</v>
      </c>
      <c r="K62" s="45">
        <f t="shared" si="2"/>
        <v>1.7370000000000001</v>
      </c>
      <c r="L62" s="45">
        <f>VLOOKUP(A62,DistrictDetail_SY202324,'District Detail SY 202324'!$K$1,FALSE)</f>
        <v>1.2040000000000002</v>
      </c>
      <c r="M62" s="45">
        <f>VLOOKUP(A62,DistrictDetail_SY202324,'District Detail SY 202324'!$T$1,FALSE)</f>
        <v>1</v>
      </c>
      <c r="N62" s="45">
        <f t="shared" si="3"/>
        <v>-0.20400000000000018</v>
      </c>
      <c r="O62" s="45">
        <f>VLOOKUP(A62,DistrictDetail_SY202324,'District Detail SY 202324'!$N$1,FALSE)</f>
        <v>0.45700000000000002</v>
      </c>
      <c r="P62" s="45">
        <f>VLOOKUP(A62,DistrictDetail_SY202324,'District Detail SY 202324'!$Y$1,FALSE)</f>
        <v>0.56000000000000005</v>
      </c>
      <c r="Q62" s="45">
        <f t="shared" si="4"/>
        <v>0.10300000000000004</v>
      </c>
      <c r="R62" s="45">
        <f>VLOOKUP(A62,DistrictDetail_SY202324,'District Detail SY 202324'!$M$1,FALSE)</f>
        <v>5.7000000000000002E-2</v>
      </c>
      <c r="S62" s="45">
        <f>VLOOKUP(A62,DistrictDetail_SY202324,'District Detail SY 202324'!$X$1,FALSE)</f>
        <v>0</v>
      </c>
      <c r="T62" s="45">
        <f t="shared" si="5"/>
        <v>-5.7000000000000002E-2</v>
      </c>
      <c r="U62" s="45">
        <f>VLOOKUP(A62,DistrictDetail_SY202324,'District Detail SY 202324'!$L$1,FALSE)</f>
        <v>0.16800000000000001</v>
      </c>
      <c r="V62" s="45">
        <f>VLOOKUP(A62,DistrictDetail_SY202324,'District Detail SY 202324'!$V$1,FALSE)</f>
        <v>0</v>
      </c>
      <c r="W62" s="45">
        <f t="shared" si="6"/>
        <v>-0.16800000000000001</v>
      </c>
      <c r="X62" s="50">
        <f>VLOOKUP(A62,DistrictDetail_SY202324,'District Detail SY 202324'!$S$1,FALSE)</f>
        <v>0</v>
      </c>
      <c r="Y62" s="50">
        <f>VLOOKUP(A62,DistrictDetail_SY202324,'District Detail SY 202324'!$U$1,FALSE)</f>
        <v>0</v>
      </c>
      <c r="Z62" s="50">
        <f>VLOOKUP(A62,DistrictDetail_SY202324,'District Detail SY 202324'!$W$1,FALSE)</f>
        <v>0</v>
      </c>
      <c r="AA62" s="50">
        <f>VLOOKUP(A62,DistrictDetail_SY202324,'District Detail SY 202324'!$Z$1,FALSE)</f>
        <v>0</v>
      </c>
      <c r="AB62" s="50">
        <f>VLOOKUP(A62,DistrictDetail_SY202324,'District Detail SY 202324'!$AA$1,FALSE)</f>
        <v>0</v>
      </c>
      <c r="AC62" s="50">
        <f>VLOOKUP(A62,DistrictDetail_SY202324,'District Detail SY 202324'!$AB$1,FALSE)</f>
        <v>0</v>
      </c>
      <c r="AD62" s="50">
        <f>VLOOKUP(A62,DistrictDetail_SY202324,'District Detail SY 202324'!$AF$1,FALSE)</f>
        <v>0.11</v>
      </c>
    </row>
    <row r="63" spans="1:30" x14ac:dyDescent="0.25">
      <c r="A63" s="6" t="s">
        <v>154</v>
      </c>
      <c r="B63" t="s">
        <v>155</v>
      </c>
      <c r="C63" s="48">
        <f t="shared" si="7"/>
        <v>2.569</v>
      </c>
      <c r="D63" s="48">
        <f t="shared" si="8"/>
        <v>2.76</v>
      </c>
      <c r="E63" s="48">
        <f t="shared" si="1"/>
        <v>0.19099999999999984</v>
      </c>
      <c r="F63" s="45">
        <f>VLOOKUP(A63,DistrictDetail_SY202324,'District Detail SY 202324'!$Q$1,FALSE)</f>
        <v>7.3999999999999996E-2</v>
      </c>
      <c r="G63" s="45">
        <f>VLOOKUP(A63,DistrictDetail_SY202324,'District Detail SY 202324'!$AD$1,FALSE)</f>
        <v>0.72699999999999998</v>
      </c>
      <c r="H63" s="45">
        <f t="shared" si="9"/>
        <v>0.65300000000000002</v>
      </c>
      <c r="I63" s="45">
        <f>VLOOKUP(A63,DistrictDetail_SY202324,'District Detail SY 202324'!$P$1,FALSE)</f>
        <v>0.11099999999999999</v>
      </c>
      <c r="J63" s="45">
        <f>VLOOKUP(A63,DistrictDetail_SY202324,'District Detail SY 202324'!$AE$1,FALSE)+VLOOKUP(A63,DistrictDetail_SY202324,'District Detail SY 202324'!$AG$1,FALSE)</f>
        <v>0</v>
      </c>
      <c r="K63" s="45">
        <f t="shared" si="2"/>
        <v>-0.11099999999999999</v>
      </c>
      <c r="L63" s="45">
        <f>VLOOKUP(A63,DistrictDetail_SY202324,'District Detail SY 202324'!$K$1,FALSE)</f>
        <v>1.5129999999999999</v>
      </c>
      <c r="M63" s="45">
        <f>VLOOKUP(A63,DistrictDetail_SY202324,'District Detail SY 202324'!$T$1,FALSE)</f>
        <v>0.73</v>
      </c>
      <c r="N63" s="45">
        <f t="shared" si="3"/>
        <v>-0.78299999999999992</v>
      </c>
      <c r="O63" s="45">
        <f>VLOOKUP(A63,DistrictDetail_SY202324,'District Detail SY 202324'!$N$1,FALSE)</f>
        <v>0.57000000000000006</v>
      </c>
      <c r="P63" s="45">
        <f>VLOOKUP(A63,DistrictDetail_SY202324,'District Detail SY 202324'!$Y$1,FALSE)</f>
        <v>0.76900000000000002</v>
      </c>
      <c r="Q63" s="45">
        <f t="shared" si="4"/>
        <v>0.19899999999999995</v>
      </c>
      <c r="R63" s="45">
        <f>VLOOKUP(A63,DistrictDetail_SY202324,'District Detail SY 202324'!$M$1,FALSE)</f>
        <v>7.6000000000000012E-2</v>
      </c>
      <c r="S63" s="45">
        <f>VLOOKUP(A63,DistrictDetail_SY202324,'District Detail SY 202324'!$X$1,FALSE)</f>
        <v>0</v>
      </c>
      <c r="T63" s="45">
        <f t="shared" si="5"/>
        <v>-7.6000000000000012E-2</v>
      </c>
      <c r="U63" s="45">
        <f>VLOOKUP(A63,DistrictDetail_SY202324,'District Detail SY 202324'!$L$1,FALSE)</f>
        <v>0.22500000000000003</v>
      </c>
      <c r="V63" s="45">
        <f>VLOOKUP(A63,DistrictDetail_SY202324,'District Detail SY 202324'!$V$1,FALSE)</f>
        <v>0</v>
      </c>
      <c r="W63" s="45">
        <f t="shared" si="6"/>
        <v>-0.22500000000000003</v>
      </c>
      <c r="X63" s="50">
        <f>VLOOKUP(A63,DistrictDetail_SY202324,'District Detail SY 202324'!$S$1,FALSE)</f>
        <v>0</v>
      </c>
      <c r="Y63" s="50">
        <f>VLOOKUP(A63,DistrictDetail_SY202324,'District Detail SY 202324'!$U$1,FALSE)</f>
        <v>0</v>
      </c>
      <c r="Z63" s="50">
        <f>VLOOKUP(A63,DistrictDetail_SY202324,'District Detail SY 202324'!$W$1,FALSE)</f>
        <v>0</v>
      </c>
      <c r="AA63" s="50">
        <f>VLOOKUP(A63,DistrictDetail_SY202324,'District Detail SY 202324'!$Z$1,FALSE)</f>
        <v>0</v>
      </c>
      <c r="AB63" s="50">
        <f>VLOOKUP(A63,DistrictDetail_SY202324,'District Detail SY 202324'!$AA$1,FALSE)</f>
        <v>0</v>
      </c>
      <c r="AC63" s="50">
        <f>VLOOKUP(A63,DistrictDetail_SY202324,'District Detail SY 202324'!$AB$1,FALSE)</f>
        <v>0</v>
      </c>
      <c r="AD63" s="50">
        <f>VLOOKUP(A63,DistrictDetail_SY202324,'District Detail SY 202324'!$AF$1,FALSE)</f>
        <v>0.53400000000000003</v>
      </c>
    </row>
    <row r="64" spans="1:30" x14ac:dyDescent="0.25">
      <c r="A64" s="6" t="s">
        <v>156</v>
      </c>
      <c r="B64" t="s">
        <v>157</v>
      </c>
      <c r="C64" s="48">
        <f t="shared" si="7"/>
        <v>1.4990000000000001</v>
      </c>
      <c r="D64" s="48">
        <f t="shared" si="8"/>
        <v>1.5489999999999999</v>
      </c>
      <c r="E64" s="48">
        <f t="shared" si="1"/>
        <v>4.9999999999999822E-2</v>
      </c>
      <c r="F64" s="45">
        <f>VLOOKUP(A64,DistrictDetail_SY202324,'District Detail SY 202324'!$Q$1,FALSE)</f>
        <v>3.9E-2</v>
      </c>
      <c r="G64" s="45">
        <f>VLOOKUP(A64,DistrictDetail_SY202324,'District Detail SY 202324'!$AD$1,FALSE)</f>
        <v>0</v>
      </c>
      <c r="H64" s="45">
        <f t="shared" si="9"/>
        <v>-3.9E-2</v>
      </c>
      <c r="I64" s="45">
        <f>VLOOKUP(A64,DistrictDetail_SY202324,'District Detail SY 202324'!$P$1,FALSE)</f>
        <v>6.4000000000000001E-2</v>
      </c>
      <c r="J64" s="45">
        <f>VLOOKUP(A64,DistrictDetail_SY202324,'District Detail SY 202324'!$AE$1,FALSE)+VLOOKUP(A64,DistrictDetail_SY202324,'District Detail SY 202324'!$AG$1,FALSE)</f>
        <v>0.54899999999999993</v>
      </c>
      <c r="K64" s="45">
        <f t="shared" si="2"/>
        <v>0.48499999999999993</v>
      </c>
      <c r="L64" s="45">
        <f>VLOOKUP(A64,DistrictDetail_SY202324,'District Detail SY 202324'!$K$1,FALSE)</f>
        <v>0.89600000000000013</v>
      </c>
      <c r="M64" s="45">
        <f>VLOOKUP(A64,DistrictDetail_SY202324,'District Detail SY 202324'!$T$1,FALSE)</f>
        <v>1</v>
      </c>
      <c r="N64" s="45">
        <f t="shared" si="3"/>
        <v>0.10399999999999987</v>
      </c>
      <c r="O64" s="45">
        <f>VLOOKUP(A64,DistrictDetail_SY202324,'District Detail SY 202324'!$N$1,FALSE)</f>
        <v>0.33500000000000002</v>
      </c>
      <c r="P64" s="45">
        <f>VLOOKUP(A64,DistrictDetail_SY202324,'District Detail SY 202324'!$Y$1,FALSE)</f>
        <v>0</v>
      </c>
      <c r="Q64" s="45">
        <f t="shared" si="4"/>
        <v>-0.33500000000000002</v>
      </c>
      <c r="R64" s="45">
        <f>VLOOKUP(A64,DistrictDetail_SY202324,'District Detail SY 202324'!$M$1,FALSE)</f>
        <v>4.1999999999999996E-2</v>
      </c>
      <c r="S64" s="45">
        <f>VLOOKUP(A64,DistrictDetail_SY202324,'District Detail SY 202324'!$X$1,FALSE)</f>
        <v>0</v>
      </c>
      <c r="T64" s="45">
        <f t="shared" si="5"/>
        <v>-4.1999999999999996E-2</v>
      </c>
      <c r="U64" s="45">
        <f>VLOOKUP(A64,DistrictDetail_SY202324,'District Detail SY 202324'!$L$1,FALSE)</f>
        <v>0.123</v>
      </c>
      <c r="V64" s="45">
        <f>VLOOKUP(A64,DistrictDetail_SY202324,'District Detail SY 202324'!$V$1,FALSE)</f>
        <v>0</v>
      </c>
      <c r="W64" s="45">
        <f t="shared" si="6"/>
        <v>-0.123</v>
      </c>
      <c r="X64" s="50">
        <f>VLOOKUP(A64,DistrictDetail_SY202324,'District Detail SY 202324'!$S$1,FALSE)</f>
        <v>0</v>
      </c>
      <c r="Y64" s="50">
        <f>VLOOKUP(A64,DistrictDetail_SY202324,'District Detail SY 202324'!$U$1,FALSE)</f>
        <v>0</v>
      </c>
      <c r="Z64" s="50">
        <f>VLOOKUP(A64,DistrictDetail_SY202324,'District Detail SY 202324'!$W$1,FALSE)</f>
        <v>0</v>
      </c>
      <c r="AA64" s="50">
        <f>VLOOKUP(A64,DistrictDetail_SY202324,'District Detail SY 202324'!$Z$1,FALSE)</f>
        <v>0</v>
      </c>
      <c r="AB64" s="50">
        <f>VLOOKUP(A64,DistrictDetail_SY202324,'District Detail SY 202324'!$AA$1,FALSE)</f>
        <v>0</v>
      </c>
      <c r="AC64" s="50">
        <f>VLOOKUP(A64,DistrictDetail_SY202324,'District Detail SY 202324'!$AB$1,FALSE)</f>
        <v>0</v>
      </c>
      <c r="AD64" s="50">
        <f>VLOOKUP(A64,DistrictDetail_SY202324,'District Detail SY 202324'!$AF$1,FALSE)</f>
        <v>0</v>
      </c>
    </row>
    <row r="65" spans="1:30" x14ac:dyDescent="0.25">
      <c r="A65" s="6" t="s">
        <v>158</v>
      </c>
      <c r="B65" t="s">
        <v>159</v>
      </c>
      <c r="C65" s="48">
        <f t="shared" si="7"/>
        <v>8.895999999999999</v>
      </c>
      <c r="D65" s="48">
        <f t="shared" si="8"/>
        <v>10.461</v>
      </c>
      <c r="E65" s="48">
        <f t="shared" si="1"/>
        <v>1.5650000000000013</v>
      </c>
      <c r="F65" s="45">
        <f>VLOOKUP(A65,DistrictDetail_SY202324,'District Detail SY 202324'!$Q$1,FALSE)</f>
        <v>0.218</v>
      </c>
      <c r="G65" s="45">
        <f>VLOOKUP(A65,DistrictDetail_SY202324,'District Detail SY 202324'!$AD$1,FALSE)</f>
        <v>0</v>
      </c>
      <c r="H65" s="45">
        <f t="shared" si="9"/>
        <v>-0.218</v>
      </c>
      <c r="I65" s="45">
        <f>VLOOKUP(A65,DistrictDetail_SY202324,'District Detail SY 202324'!$P$1,FALSE)</f>
        <v>0.379</v>
      </c>
      <c r="J65" s="45">
        <f>VLOOKUP(A65,DistrictDetail_SY202324,'District Detail SY 202324'!$AE$1,FALSE)+VLOOKUP(A65,DistrictDetail_SY202324,'District Detail SY 202324'!$AG$1,FALSE)</f>
        <v>0.873</v>
      </c>
      <c r="K65" s="45">
        <f t="shared" si="2"/>
        <v>0.49399999999999999</v>
      </c>
      <c r="L65" s="45">
        <f>VLOOKUP(A65,DistrictDetail_SY202324,'District Detail SY 202324'!$K$1,FALSE)</f>
        <v>5.3949999999999996</v>
      </c>
      <c r="M65" s="45">
        <f>VLOOKUP(A65,DistrictDetail_SY202324,'District Detail SY 202324'!$T$1,FALSE)</f>
        <v>5</v>
      </c>
      <c r="N65" s="45">
        <f t="shared" si="3"/>
        <v>-0.39499999999999957</v>
      </c>
      <c r="O65" s="45">
        <f>VLOOKUP(A65,DistrictDetail_SY202324,'District Detail SY 202324'!$N$1,FALSE)</f>
        <v>1.974</v>
      </c>
      <c r="P65" s="45">
        <f>VLOOKUP(A65,DistrictDetail_SY202324,'District Detail SY 202324'!$Y$1,FALSE)</f>
        <v>1</v>
      </c>
      <c r="Q65" s="45">
        <f t="shared" si="4"/>
        <v>-0.97399999999999998</v>
      </c>
      <c r="R65" s="45">
        <f>VLOOKUP(A65,DistrictDetail_SY202324,'District Detail SY 202324'!$M$1,FALSE)</f>
        <v>0.23500000000000001</v>
      </c>
      <c r="S65" s="45">
        <f>VLOOKUP(A65,DistrictDetail_SY202324,'District Detail SY 202324'!$X$1,FALSE)</f>
        <v>0.90500000000000003</v>
      </c>
      <c r="T65" s="45">
        <f t="shared" si="5"/>
        <v>0.67</v>
      </c>
      <c r="U65" s="45">
        <f>VLOOKUP(A65,DistrictDetail_SY202324,'District Detail SY 202324'!$L$1,FALSE)</f>
        <v>0.69500000000000006</v>
      </c>
      <c r="V65" s="45">
        <f>VLOOKUP(A65,DistrictDetail_SY202324,'District Detail SY 202324'!$V$1,FALSE)</f>
        <v>0</v>
      </c>
      <c r="W65" s="45">
        <f t="shared" si="6"/>
        <v>-0.69500000000000006</v>
      </c>
      <c r="X65" s="50">
        <f>VLOOKUP(A65,DistrictDetail_SY202324,'District Detail SY 202324'!$S$1,FALSE)</f>
        <v>0</v>
      </c>
      <c r="Y65" s="50">
        <f>VLOOKUP(A65,DistrictDetail_SY202324,'District Detail SY 202324'!$U$1,FALSE)</f>
        <v>0.19</v>
      </c>
      <c r="Z65" s="50">
        <f>VLOOKUP(A65,DistrictDetail_SY202324,'District Detail SY 202324'!$W$1,FALSE)</f>
        <v>0.60500000000000009</v>
      </c>
      <c r="AA65" s="50">
        <f>VLOOKUP(A65,DistrictDetail_SY202324,'District Detail SY 202324'!$Z$1,FALSE)</f>
        <v>0.154</v>
      </c>
      <c r="AB65" s="50">
        <f>VLOOKUP(A65,DistrictDetail_SY202324,'District Detail SY 202324'!$AA$1,FALSE)</f>
        <v>0</v>
      </c>
      <c r="AC65" s="50">
        <f>VLOOKUP(A65,DistrictDetail_SY202324,'District Detail SY 202324'!$AB$1,FALSE)</f>
        <v>0</v>
      </c>
      <c r="AD65" s="50">
        <f>VLOOKUP(A65,DistrictDetail_SY202324,'District Detail SY 202324'!$AF$1,FALSE)</f>
        <v>1.734</v>
      </c>
    </row>
    <row r="66" spans="1:30" x14ac:dyDescent="0.25">
      <c r="A66" s="6" t="s">
        <v>160</v>
      </c>
      <c r="B66" t="s">
        <v>161</v>
      </c>
      <c r="C66" s="48">
        <f t="shared" si="7"/>
        <v>5.9039999999999999</v>
      </c>
      <c r="D66" s="48">
        <f t="shared" si="8"/>
        <v>8.8780000000000001</v>
      </c>
      <c r="E66" s="48">
        <f t="shared" si="1"/>
        <v>2.9740000000000002</v>
      </c>
      <c r="F66" s="45">
        <f>VLOOKUP(A66,DistrictDetail_SY202324,'District Detail SY 202324'!$Q$1,FALSE)</f>
        <v>0.217</v>
      </c>
      <c r="G66" s="45">
        <f>VLOOKUP(A66,DistrictDetail_SY202324,'District Detail SY 202324'!$AD$1,FALSE)</f>
        <v>0</v>
      </c>
      <c r="H66" s="45">
        <f t="shared" si="9"/>
        <v>-0.217</v>
      </c>
      <c r="I66" s="45">
        <f>VLOOKUP(A66,DistrictDetail_SY202324,'District Detail SY 202324'!$P$1,FALSE)</f>
        <v>0.26400000000000001</v>
      </c>
      <c r="J66" s="45">
        <f>VLOOKUP(A66,DistrictDetail_SY202324,'District Detail SY 202324'!$AE$1,FALSE)+VLOOKUP(A66,DistrictDetail_SY202324,'District Detail SY 202324'!$AG$1,FALSE)</f>
        <v>0.86899999999999999</v>
      </c>
      <c r="K66" s="45">
        <f t="shared" si="2"/>
        <v>0.60499999999999998</v>
      </c>
      <c r="L66" s="45">
        <f>VLOOKUP(A66,DistrictDetail_SY202324,'District Detail SY 202324'!$K$1,FALSE)</f>
        <v>3.1259999999999999</v>
      </c>
      <c r="M66" s="45">
        <f>VLOOKUP(A66,DistrictDetail_SY202324,'District Detail SY 202324'!$T$1,FALSE)</f>
        <v>3.65</v>
      </c>
      <c r="N66" s="45">
        <f t="shared" si="3"/>
        <v>0.52400000000000002</v>
      </c>
      <c r="O66" s="45">
        <f>VLOOKUP(A66,DistrictDetail_SY202324,'District Detail SY 202324'!$N$1,FALSE)</f>
        <v>1.4690000000000001</v>
      </c>
      <c r="P66" s="45">
        <f>VLOOKUP(A66,DistrictDetail_SY202324,'District Detail SY 202324'!$Y$1,FALSE)</f>
        <v>0.91999999999999993</v>
      </c>
      <c r="Q66" s="45">
        <f t="shared" si="4"/>
        <v>-0.54900000000000015</v>
      </c>
      <c r="R66" s="45">
        <f>VLOOKUP(A66,DistrictDetail_SY202324,'District Detail SY 202324'!$M$1,FALSE)</f>
        <v>0.20700000000000002</v>
      </c>
      <c r="S66" s="45">
        <f>VLOOKUP(A66,DistrictDetail_SY202324,'District Detail SY 202324'!$X$1,FALSE)</f>
        <v>0.34100000000000003</v>
      </c>
      <c r="T66" s="45">
        <f t="shared" si="5"/>
        <v>0.13400000000000001</v>
      </c>
      <c r="U66" s="45">
        <f>VLOOKUP(A66,DistrictDetail_SY202324,'District Detail SY 202324'!$L$1,FALSE)</f>
        <v>0.621</v>
      </c>
      <c r="V66" s="45">
        <f>VLOOKUP(A66,DistrictDetail_SY202324,'District Detail SY 202324'!$V$1,FALSE)</f>
        <v>0</v>
      </c>
      <c r="W66" s="45">
        <f t="shared" si="6"/>
        <v>-0.621</v>
      </c>
      <c r="X66" s="50">
        <f>VLOOKUP(A66,DistrictDetail_SY202324,'District Detail SY 202324'!$S$1,FALSE)</f>
        <v>0</v>
      </c>
      <c r="Y66" s="50">
        <f>VLOOKUP(A66,DistrictDetail_SY202324,'District Detail SY 202324'!$U$1,FALSE)</f>
        <v>0.34100000000000003</v>
      </c>
      <c r="Z66" s="50">
        <f>VLOOKUP(A66,DistrictDetail_SY202324,'District Detail SY 202324'!$W$1,FALSE)</f>
        <v>0.54500000000000004</v>
      </c>
      <c r="AA66" s="50">
        <f>VLOOKUP(A66,DistrictDetail_SY202324,'District Detail SY 202324'!$Z$1,FALSE)</f>
        <v>0</v>
      </c>
      <c r="AB66" s="50">
        <f>VLOOKUP(A66,DistrictDetail_SY202324,'District Detail SY 202324'!$AA$1,FALSE)</f>
        <v>0</v>
      </c>
      <c r="AC66" s="50">
        <f>VLOOKUP(A66,DistrictDetail_SY202324,'District Detail SY 202324'!$AB$1,FALSE)</f>
        <v>0.34</v>
      </c>
      <c r="AD66" s="50">
        <f>VLOOKUP(A66,DistrictDetail_SY202324,'District Detail SY 202324'!$AF$1,FALSE)</f>
        <v>1.8720000000000001</v>
      </c>
    </row>
    <row r="67" spans="1:30" x14ac:dyDescent="0.25">
      <c r="A67" s="6" t="s">
        <v>162</v>
      </c>
      <c r="B67" t="s">
        <v>163</v>
      </c>
      <c r="C67" s="48">
        <f t="shared" si="7"/>
        <v>8.2000000000000017E-2</v>
      </c>
      <c r="D67" s="48">
        <f t="shared" si="8"/>
        <v>0</v>
      </c>
      <c r="E67" s="48">
        <f t="shared" si="1"/>
        <v>-8.2000000000000017E-2</v>
      </c>
      <c r="F67" s="45">
        <f>VLOOKUP(A67,DistrictDetail_SY202324,'District Detail SY 202324'!$Q$1,FALSE)</f>
        <v>4.0000000000000001E-3</v>
      </c>
      <c r="G67" s="45">
        <f>VLOOKUP(A67,DistrictDetail_SY202324,'District Detail SY 202324'!$AD$1,FALSE)</f>
        <v>0</v>
      </c>
      <c r="H67" s="45">
        <f t="shared" si="9"/>
        <v>-4.0000000000000001E-3</v>
      </c>
      <c r="I67" s="45">
        <f>VLOOKUP(A67,DistrictDetail_SY202324,'District Detail SY 202324'!$P$1,FALSE)</f>
        <v>4.0000000000000001E-3</v>
      </c>
      <c r="J67" s="45">
        <f>VLOOKUP(A67,DistrictDetail_SY202324,'District Detail SY 202324'!$AE$1,FALSE)+VLOOKUP(A67,DistrictDetail_SY202324,'District Detail SY 202324'!$AG$1,FALSE)</f>
        <v>0</v>
      </c>
      <c r="K67" s="45">
        <f t="shared" si="2"/>
        <v>-4.0000000000000001E-3</v>
      </c>
      <c r="L67" s="45">
        <f>VLOOKUP(A67,DistrictDetail_SY202324,'District Detail SY 202324'!$K$1,FALSE)</f>
        <v>3.9E-2</v>
      </c>
      <c r="M67" s="45">
        <f>VLOOKUP(A67,DistrictDetail_SY202324,'District Detail SY 202324'!$T$1,FALSE)</f>
        <v>0</v>
      </c>
      <c r="N67" s="45">
        <f t="shared" si="3"/>
        <v>-3.9E-2</v>
      </c>
      <c r="O67" s="45">
        <f>VLOOKUP(A67,DistrictDetail_SY202324,'District Detail SY 202324'!$N$1,FALSE)</f>
        <v>0.02</v>
      </c>
      <c r="P67" s="45">
        <f>VLOOKUP(A67,DistrictDetail_SY202324,'District Detail SY 202324'!$Y$1,FALSE)</f>
        <v>0</v>
      </c>
      <c r="Q67" s="45">
        <f t="shared" si="4"/>
        <v>-0.02</v>
      </c>
      <c r="R67" s="45">
        <f>VLOOKUP(A67,DistrictDetail_SY202324,'District Detail SY 202324'!$M$1,FALSE)</f>
        <v>4.0000000000000001E-3</v>
      </c>
      <c r="S67" s="45">
        <f>VLOOKUP(A67,DistrictDetail_SY202324,'District Detail SY 202324'!$X$1,FALSE)</f>
        <v>0</v>
      </c>
      <c r="T67" s="45">
        <f t="shared" si="5"/>
        <v>-4.0000000000000001E-3</v>
      </c>
      <c r="U67" s="45">
        <f>VLOOKUP(A67,DistrictDetail_SY202324,'District Detail SY 202324'!$L$1,FALSE)</f>
        <v>1.0999999999999999E-2</v>
      </c>
      <c r="V67" s="45">
        <f>VLOOKUP(A67,DistrictDetail_SY202324,'District Detail SY 202324'!$V$1,FALSE)</f>
        <v>0</v>
      </c>
      <c r="W67" s="45">
        <f t="shared" si="6"/>
        <v>-1.0999999999999999E-2</v>
      </c>
      <c r="X67" s="50">
        <f>VLOOKUP(A67,DistrictDetail_SY202324,'District Detail SY 202324'!$S$1,FALSE)</f>
        <v>0</v>
      </c>
      <c r="Y67" s="50">
        <f>VLOOKUP(A67,DistrictDetail_SY202324,'District Detail SY 202324'!$U$1,FALSE)</f>
        <v>0</v>
      </c>
      <c r="Z67" s="50">
        <f>VLOOKUP(A67,DistrictDetail_SY202324,'District Detail SY 202324'!$W$1,FALSE)</f>
        <v>0</v>
      </c>
      <c r="AA67" s="50">
        <f>VLOOKUP(A67,DistrictDetail_SY202324,'District Detail SY 202324'!$Z$1,FALSE)</f>
        <v>0</v>
      </c>
      <c r="AB67" s="50">
        <f>VLOOKUP(A67,DistrictDetail_SY202324,'District Detail SY 202324'!$AA$1,FALSE)</f>
        <v>0</v>
      </c>
      <c r="AC67" s="50">
        <f>VLOOKUP(A67,DistrictDetail_SY202324,'District Detail SY 202324'!$AB$1,FALSE)</f>
        <v>0</v>
      </c>
      <c r="AD67" s="50">
        <f>VLOOKUP(A67,DistrictDetail_SY202324,'District Detail SY 202324'!$AF$1,FALSE)</f>
        <v>0</v>
      </c>
    </row>
    <row r="68" spans="1:30" x14ac:dyDescent="0.25">
      <c r="A68" s="6" t="s">
        <v>164</v>
      </c>
      <c r="B68" t="s">
        <v>165</v>
      </c>
      <c r="C68" s="48">
        <f t="shared" si="7"/>
        <v>14.182</v>
      </c>
      <c r="D68" s="48">
        <f t="shared" si="8"/>
        <v>31.570999999999998</v>
      </c>
      <c r="E68" s="48">
        <f t="shared" si="1"/>
        <v>17.388999999999996</v>
      </c>
      <c r="F68" s="45">
        <f>VLOOKUP(A68,DistrictDetail_SY202324,'District Detail SY 202324'!$Q$1,FALSE)</f>
        <v>0.36699999999999999</v>
      </c>
      <c r="G68" s="45">
        <f>VLOOKUP(A68,DistrictDetail_SY202324,'District Detail SY 202324'!$AD$1,FALSE)</f>
        <v>0</v>
      </c>
      <c r="H68" s="45">
        <f t="shared" si="9"/>
        <v>-0.36699999999999999</v>
      </c>
      <c r="I68" s="45">
        <f>VLOOKUP(A68,DistrictDetail_SY202324,'District Detail SY 202324'!$P$1,FALSE)</f>
        <v>0.60599999999999998</v>
      </c>
      <c r="J68" s="45">
        <f>VLOOKUP(A68,DistrictDetail_SY202324,'District Detail SY 202324'!$AE$1,FALSE)+VLOOKUP(A68,DistrictDetail_SY202324,'District Detail SY 202324'!$AG$1,FALSE)</f>
        <v>9.4189999999999987</v>
      </c>
      <c r="K68" s="45">
        <f t="shared" si="2"/>
        <v>8.8129999999999988</v>
      </c>
      <c r="L68" s="45">
        <f>VLOOKUP(A68,DistrictDetail_SY202324,'District Detail SY 202324'!$K$1,FALSE)</f>
        <v>8.5129999999999999</v>
      </c>
      <c r="M68" s="45">
        <f>VLOOKUP(A68,DistrictDetail_SY202324,'District Detail SY 202324'!$T$1,FALSE)</f>
        <v>9.3320000000000007</v>
      </c>
      <c r="N68" s="45">
        <f t="shared" si="3"/>
        <v>0.81900000000000084</v>
      </c>
      <c r="O68" s="45">
        <f>VLOOKUP(A68,DistrictDetail_SY202324,'District Detail SY 202324'!$N$1,FALSE)</f>
        <v>3.1550000000000002</v>
      </c>
      <c r="P68" s="45">
        <f>VLOOKUP(A68,DistrictDetail_SY202324,'District Detail SY 202324'!$Y$1,FALSE)</f>
        <v>1</v>
      </c>
      <c r="Q68" s="45">
        <f t="shared" si="4"/>
        <v>-2.1550000000000002</v>
      </c>
      <c r="R68" s="45">
        <f>VLOOKUP(A68,DistrictDetail_SY202324,'District Detail SY 202324'!$M$1,FALSE)</f>
        <v>0.39</v>
      </c>
      <c r="S68" s="45">
        <f>VLOOKUP(A68,DistrictDetail_SY202324,'District Detail SY 202324'!$X$1,FALSE)</f>
        <v>1.7750000000000001</v>
      </c>
      <c r="T68" s="45">
        <f t="shared" si="5"/>
        <v>1.3850000000000002</v>
      </c>
      <c r="U68" s="45">
        <f>VLOOKUP(A68,DistrictDetail_SY202324,'District Detail SY 202324'!$L$1,FALSE)</f>
        <v>1.151</v>
      </c>
      <c r="V68" s="45">
        <f>VLOOKUP(A68,DistrictDetail_SY202324,'District Detail SY 202324'!$V$1,FALSE)</f>
        <v>0</v>
      </c>
      <c r="W68" s="45">
        <f t="shared" si="6"/>
        <v>-1.151</v>
      </c>
      <c r="X68" s="50">
        <f>VLOOKUP(A68,DistrictDetail_SY202324,'District Detail SY 202324'!$S$1,FALSE)</f>
        <v>0</v>
      </c>
      <c r="Y68" s="50">
        <f>VLOOKUP(A68,DistrictDetail_SY202324,'District Detail SY 202324'!$U$1,FALSE)</f>
        <v>1.1830000000000001</v>
      </c>
      <c r="Z68" s="50">
        <f>VLOOKUP(A68,DistrictDetail_SY202324,'District Detail SY 202324'!$W$1,FALSE)</f>
        <v>2.3660000000000001</v>
      </c>
      <c r="AA68" s="50">
        <f>VLOOKUP(A68,DistrictDetail_SY202324,'District Detail SY 202324'!$Z$1,FALSE)</f>
        <v>0.29599999999999999</v>
      </c>
      <c r="AB68" s="50">
        <f>VLOOKUP(A68,DistrictDetail_SY202324,'District Detail SY 202324'!$AA$1,FALSE)</f>
        <v>0</v>
      </c>
      <c r="AC68" s="50">
        <f>VLOOKUP(A68,DistrictDetail_SY202324,'District Detail SY 202324'!$AB$1,FALSE)</f>
        <v>0</v>
      </c>
      <c r="AD68" s="50">
        <f>VLOOKUP(A68,DistrictDetail_SY202324,'District Detail SY 202324'!$AF$1,FALSE)</f>
        <v>6.2</v>
      </c>
    </row>
    <row r="69" spans="1:30" x14ac:dyDescent="0.25">
      <c r="A69" s="6" t="s">
        <v>166</v>
      </c>
      <c r="B69" t="s">
        <v>167</v>
      </c>
      <c r="C69" s="48">
        <f t="shared" si="7"/>
        <v>15.055999999999999</v>
      </c>
      <c r="D69" s="48">
        <f t="shared" si="8"/>
        <v>18.262999999999998</v>
      </c>
      <c r="E69" s="48">
        <f t="shared" si="1"/>
        <v>3.206999999999999</v>
      </c>
      <c r="F69" s="45">
        <f>VLOOKUP(A69,DistrictDetail_SY202324,'District Detail SY 202324'!$Q$1,FALSE)</f>
        <v>0.36499999999999999</v>
      </c>
      <c r="G69" s="45">
        <f>VLOOKUP(A69,DistrictDetail_SY202324,'District Detail SY 202324'!$AD$1,FALSE)</f>
        <v>0</v>
      </c>
      <c r="H69" s="45">
        <f t="shared" si="9"/>
        <v>-0.36499999999999999</v>
      </c>
      <c r="I69" s="45">
        <f>VLOOKUP(A69,DistrictDetail_SY202324,'District Detail SY 202324'!$P$1,FALSE)</f>
        <v>0.6399999999999999</v>
      </c>
      <c r="J69" s="45">
        <f>VLOOKUP(A69,DistrictDetail_SY202324,'District Detail SY 202324'!$AE$1,FALSE)+VLOOKUP(A69,DistrictDetail_SY202324,'District Detail SY 202324'!$AG$1,FALSE)</f>
        <v>4.1669999999999998</v>
      </c>
      <c r="K69" s="45">
        <f t="shared" si="2"/>
        <v>3.5270000000000001</v>
      </c>
      <c r="L69" s="45">
        <f>VLOOKUP(A69,DistrictDetail_SY202324,'District Detail SY 202324'!$K$1,FALSE)</f>
        <v>9.1589999999999989</v>
      </c>
      <c r="M69" s="45">
        <f>VLOOKUP(A69,DistrictDetail_SY202324,'District Detail SY 202324'!$T$1,FALSE)</f>
        <v>8.0009999999999994</v>
      </c>
      <c r="N69" s="45">
        <f t="shared" si="3"/>
        <v>-1.1579999999999995</v>
      </c>
      <c r="O69" s="45">
        <f>VLOOKUP(A69,DistrictDetail_SY202324,'District Detail SY 202324'!$N$1,FALSE)</f>
        <v>3.33</v>
      </c>
      <c r="P69" s="45">
        <f>VLOOKUP(A69,DistrictDetail_SY202324,'District Detail SY 202324'!$Y$1,FALSE)</f>
        <v>0</v>
      </c>
      <c r="Q69" s="45">
        <f t="shared" si="4"/>
        <v>-3.33</v>
      </c>
      <c r="R69" s="45">
        <f>VLOOKUP(A69,DistrictDetail_SY202324,'District Detail SY 202324'!$M$1,FALSE)</f>
        <v>0.39500000000000002</v>
      </c>
      <c r="S69" s="45">
        <f>VLOOKUP(A69,DistrictDetail_SY202324,'District Detail SY 202324'!$X$1,FALSE)</f>
        <v>1.0739999999999998</v>
      </c>
      <c r="T69" s="45">
        <f t="shared" si="5"/>
        <v>0.67899999999999983</v>
      </c>
      <c r="U69" s="45">
        <f>VLOOKUP(A69,DistrictDetail_SY202324,'District Detail SY 202324'!$L$1,FALSE)</f>
        <v>1.167</v>
      </c>
      <c r="V69" s="45">
        <f>VLOOKUP(A69,DistrictDetail_SY202324,'District Detail SY 202324'!$V$1,FALSE)</f>
        <v>0</v>
      </c>
      <c r="W69" s="45">
        <f t="shared" si="6"/>
        <v>-1.167</v>
      </c>
      <c r="X69" s="50">
        <f>VLOOKUP(A69,DistrictDetail_SY202324,'District Detail SY 202324'!$S$1,FALSE)</f>
        <v>0</v>
      </c>
      <c r="Y69" s="50">
        <f>VLOOKUP(A69,DistrictDetail_SY202324,'District Detail SY 202324'!$U$1,FALSE)</f>
        <v>0.38299999999999995</v>
      </c>
      <c r="Z69" s="50">
        <f>VLOOKUP(A69,DistrictDetail_SY202324,'District Detail SY 202324'!$W$1,FALSE)</f>
        <v>0</v>
      </c>
      <c r="AA69" s="50">
        <f>VLOOKUP(A69,DistrictDetail_SY202324,'District Detail SY 202324'!$Z$1,FALSE)</f>
        <v>0</v>
      </c>
      <c r="AB69" s="50">
        <f>VLOOKUP(A69,DistrictDetail_SY202324,'District Detail SY 202324'!$AA$1,FALSE)</f>
        <v>0</v>
      </c>
      <c r="AC69" s="50">
        <f>VLOOKUP(A69,DistrictDetail_SY202324,'District Detail SY 202324'!$AB$1,FALSE)</f>
        <v>0.91100000000000003</v>
      </c>
      <c r="AD69" s="50">
        <f>VLOOKUP(A69,DistrictDetail_SY202324,'District Detail SY 202324'!$AF$1,FALSE)</f>
        <v>3.7270000000000003</v>
      </c>
    </row>
    <row r="70" spans="1:30" x14ac:dyDescent="0.25">
      <c r="A70" s="6" t="s">
        <v>168</v>
      </c>
      <c r="B70" t="s">
        <v>169</v>
      </c>
      <c r="C70" s="48">
        <f t="shared" ref="C70:C132" si="10">U70+R70+O70+L70+F70+I70</f>
        <v>25.128</v>
      </c>
      <c r="D70" s="48">
        <f t="shared" si="8"/>
        <v>35.225999999999992</v>
      </c>
      <c r="E70" s="48">
        <f t="shared" ref="E70:E132" si="11">D70-C70</f>
        <v>10.097999999999992</v>
      </c>
      <c r="F70" s="45">
        <f>VLOOKUP(A70,DistrictDetail_SY202324,'District Detail SY 202324'!$Q$1,FALSE)</f>
        <v>0.61799999999999999</v>
      </c>
      <c r="G70" s="45">
        <f>VLOOKUP(A70,DistrictDetail_SY202324,'District Detail SY 202324'!$AD$1,FALSE)</f>
        <v>0</v>
      </c>
      <c r="H70" s="45">
        <f t="shared" ref="H70:H132" si="12">G70-F70</f>
        <v>-0.61799999999999999</v>
      </c>
      <c r="I70" s="45">
        <f>VLOOKUP(A70,DistrictDetail_SY202324,'District Detail SY 202324'!$P$1,FALSE)</f>
        <v>1.0669999999999999</v>
      </c>
      <c r="J70" s="45">
        <f>VLOOKUP(A70,DistrictDetail_SY202324,'District Detail SY 202324'!$AE$1,FALSE)+VLOOKUP(A70,DistrictDetail_SY202324,'District Detail SY 202324'!$AG$1,FALSE)</f>
        <v>22.57</v>
      </c>
      <c r="K70" s="45">
        <f t="shared" ref="K70:K132" si="13">J70-I70</f>
        <v>21.503</v>
      </c>
      <c r="L70" s="45">
        <f>VLOOKUP(A70,DistrictDetail_SY202324,'District Detail SY 202324'!$K$1,FALSE)</f>
        <v>15.304000000000002</v>
      </c>
      <c r="M70" s="45">
        <f>VLOOKUP(A70,DistrictDetail_SY202324,'District Detail SY 202324'!$T$1,FALSE)</f>
        <v>3.15</v>
      </c>
      <c r="N70" s="45">
        <f t="shared" ref="N70:N132" si="14">M70-L70</f>
        <v>-12.154000000000002</v>
      </c>
      <c r="O70" s="45">
        <f>VLOOKUP(A70,DistrictDetail_SY202324,'District Detail SY 202324'!$N$1,FALSE)</f>
        <v>5.5039999999999996</v>
      </c>
      <c r="P70" s="45">
        <f>VLOOKUP(A70,DistrictDetail_SY202324,'District Detail SY 202324'!$Y$1,FALSE)</f>
        <v>4.1349999999999998</v>
      </c>
      <c r="Q70" s="45">
        <f t="shared" ref="Q70:Q132" si="15">P70-O70</f>
        <v>-1.3689999999999998</v>
      </c>
      <c r="R70" s="45">
        <f>VLOOKUP(A70,DistrictDetail_SY202324,'District Detail SY 202324'!$M$1,FALSE)</f>
        <v>0.66700000000000004</v>
      </c>
      <c r="S70" s="45">
        <f>VLOOKUP(A70,DistrictDetail_SY202324,'District Detail SY 202324'!$X$1,FALSE)</f>
        <v>1.655</v>
      </c>
      <c r="T70" s="45">
        <f t="shared" ref="T70:T132" si="16">S70-R70</f>
        <v>0.98799999999999999</v>
      </c>
      <c r="U70" s="45">
        <f>VLOOKUP(A70,DistrictDetail_SY202324,'District Detail SY 202324'!$L$1,FALSE)</f>
        <v>1.968</v>
      </c>
      <c r="V70" s="45">
        <f>VLOOKUP(A70,DistrictDetail_SY202324,'District Detail SY 202324'!$V$1,FALSE)</f>
        <v>0</v>
      </c>
      <c r="W70" s="45">
        <f t="shared" ref="W70:W132" si="17">V70-U70</f>
        <v>-1.968</v>
      </c>
      <c r="X70" s="50">
        <f>VLOOKUP(A70,DistrictDetail_SY202324,'District Detail SY 202324'!$S$1,FALSE)</f>
        <v>0</v>
      </c>
      <c r="Y70" s="50">
        <f>VLOOKUP(A70,DistrictDetail_SY202324,'District Detail SY 202324'!$U$1,FALSE)</f>
        <v>0.54099999999999993</v>
      </c>
      <c r="Z70" s="50">
        <f>VLOOKUP(A70,DistrictDetail_SY202324,'District Detail SY 202324'!$W$1,FALSE)</f>
        <v>1.2709999999999999</v>
      </c>
      <c r="AA70" s="50">
        <f>VLOOKUP(A70,DistrictDetail_SY202324,'District Detail SY 202324'!$Z$1,FALSE)</f>
        <v>0.36300000000000004</v>
      </c>
      <c r="AB70" s="50">
        <f>VLOOKUP(A70,DistrictDetail_SY202324,'District Detail SY 202324'!$AA$1,FALSE)</f>
        <v>0.55299999999999994</v>
      </c>
      <c r="AC70" s="50">
        <f>VLOOKUP(A70,DistrictDetail_SY202324,'District Detail SY 202324'!$AB$1,FALSE)</f>
        <v>0</v>
      </c>
      <c r="AD70" s="50">
        <f>VLOOKUP(A70,DistrictDetail_SY202324,'District Detail SY 202324'!$AF$1,FALSE)</f>
        <v>0.98799999999999999</v>
      </c>
    </row>
    <row r="71" spans="1:30" x14ac:dyDescent="0.25">
      <c r="A71" s="6" t="s">
        <v>170</v>
      </c>
      <c r="B71" t="s">
        <v>171</v>
      </c>
      <c r="C71" s="48">
        <f t="shared" si="10"/>
        <v>0.44400000000000006</v>
      </c>
      <c r="D71" s="48">
        <f t="shared" ref="D71:D133" si="18">V71+S71+P71+M71+G71+J71+X71+Y71+Z71+AA71+AB71+AC71+AD71</f>
        <v>0.9860000000000001</v>
      </c>
      <c r="E71" s="48">
        <f t="shared" si="11"/>
        <v>0.54200000000000004</v>
      </c>
      <c r="F71" s="45">
        <f>VLOOKUP(A71,DistrictDetail_SY202324,'District Detail SY 202324'!$Q$1,FALSE)</f>
        <v>8.0000000000000002E-3</v>
      </c>
      <c r="G71" s="45">
        <f>VLOOKUP(A71,DistrictDetail_SY202324,'District Detail SY 202324'!$AD$1,FALSE)</f>
        <v>0</v>
      </c>
      <c r="H71" s="45">
        <f t="shared" si="12"/>
        <v>-8.0000000000000002E-3</v>
      </c>
      <c r="I71" s="45">
        <f>VLOOKUP(A71,DistrictDetail_SY202324,'District Detail SY 202324'!$P$1,FALSE)</f>
        <v>1.7999999999999999E-2</v>
      </c>
      <c r="J71" s="45">
        <f>VLOOKUP(A71,DistrictDetail_SY202324,'District Detail SY 202324'!$AE$1,FALSE)+VLOOKUP(A71,DistrictDetail_SY202324,'District Detail SY 202324'!$AG$1,FALSE)</f>
        <v>0</v>
      </c>
      <c r="K71" s="45">
        <f t="shared" si="13"/>
        <v>-1.7999999999999999E-2</v>
      </c>
      <c r="L71" s="45">
        <f>VLOOKUP(A71,DistrictDetail_SY202324,'District Detail SY 202324'!$K$1,FALSE)</f>
        <v>0.28600000000000003</v>
      </c>
      <c r="M71" s="45">
        <f>VLOOKUP(A71,DistrictDetail_SY202324,'District Detail SY 202324'!$T$1,FALSE)</f>
        <v>0.83000000000000007</v>
      </c>
      <c r="N71" s="45">
        <f t="shared" si="14"/>
        <v>0.54400000000000004</v>
      </c>
      <c r="O71" s="45">
        <f>VLOOKUP(A71,DistrictDetail_SY202324,'District Detail SY 202324'!$N$1,FALSE)</f>
        <v>9.2999999999999999E-2</v>
      </c>
      <c r="P71" s="45">
        <f>VLOOKUP(A71,DistrictDetail_SY202324,'District Detail SY 202324'!$Y$1,FALSE)</f>
        <v>0</v>
      </c>
      <c r="Q71" s="45">
        <f t="shared" si="15"/>
        <v>-9.2999999999999999E-2</v>
      </c>
      <c r="R71" s="45">
        <f>VLOOKUP(A71,DistrictDetail_SY202324,'District Detail SY 202324'!$M$1,FALSE)</f>
        <v>0.01</v>
      </c>
      <c r="S71" s="45">
        <f>VLOOKUP(A71,DistrictDetail_SY202324,'District Detail SY 202324'!$X$1,FALSE)</f>
        <v>0</v>
      </c>
      <c r="T71" s="45">
        <f t="shared" si="16"/>
        <v>-0.01</v>
      </c>
      <c r="U71" s="45">
        <f>VLOOKUP(A71,DistrictDetail_SY202324,'District Detail SY 202324'!$L$1,FALSE)</f>
        <v>2.9000000000000001E-2</v>
      </c>
      <c r="V71" s="45">
        <f>VLOOKUP(A71,DistrictDetail_SY202324,'District Detail SY 202324'!$V$1,FALSE)</f>
        <v>0</v>
      </c>
      <c r="W71" s="45">
        <f t="shared" si="17"/>
        <v>-2.9000000000000001E-2</v>
      </c>
      <c r="X71" s="50">
        <f>VLOOKUP(A71,DistrictDetail_SY202324,'District Detail SY 202324'!$S$1,FALSE)</f>
        <v>0</v>
      </c>
      <c r="Y71" s="50">
        <f>VLOOKUP(A71,DistrictDetail_SY202324,'District Detail SY 202324'!$U$1,FALSE)</f>
        <v>0</v>
      </c>
      <c r="Z71" s="50">
        <f>VLOOKUP(A71,DistrictDetail_SY202324,'District Detail SY 202324'!$W$1,FALSE)</f>
        <v>0</v>
      </c>
      <c r="AA71" s="50">
        <f>VLOOKUP(A71,DistrictDetail_SY202324,'District Detail SY 202324'!$Z$1,FALSE)</f>
        <v>0</v>
      </c>
      <c r="AB71" s="50">
        <f>VLOOKUP(A71,DistrictDetail_SY202324,'District Detail SY 202324'!$AA$1,FALSE)</f>
        <v>0</v>
      </c>
      <c r="AC71" s="50">
        <f>VLOOKUP(A71,DistrictDetail_SY202324,'District Detail SY 202324'!$AB$1,FALSE)</f>
        <v>0</v>
      </c>
      <c r="AD71" s="50">
        <f>VLOOKUP(A71,DistrictDetail_SY202324,'District Detail SY 202324'!$AF$1,FALSE)</f>
        <v>0.156</v>
      </c>
    </row>
    <row r="72" spans="1:30" x14ac:dyDescent="0.25">
      <c r="A72" s="6" t="s">
        <v>172</v>
      </c>
      <c r="B72" t="s">
        <v>173</v>
      </c>
      <c r="C72" s="48">
        <f t="shared" si="10"/>
        <v>8.0659999999999989</v>
      </c>
      <c r="D72" s="48">
        <f t="shared" si="18"/>
        <v>10.901999999999999</v>
      </c>
      <c r="E72" s="48">
        <f t="shared" si="11"/>
        <v>2.8360000000000003</v>
      </c>
      <c r="F72" s="45">
        <f>VLOOKUP(A72,DistrictDetail_SY202324,'District Detail SY 202324'!$Q$1,FALSE)</f>
        <v>0.21199999999999999</v>
      </c>
      <c r="G72" s="45">
        <f>VLOOKUP(A72,DistrictDetail_SY202324,'District Detail SY 202324'!$AD$1,FALSE)</f>
        <v>0</v>
      </c>
      <c r="H72" s="45">
        <f t="shared" si="12"/>
        <v>-0.21199999999999999</v>
      </c>
      <c r="I72" s="45">
        <f>VLOOKUP(A72,DistrictDetail_SY202324,'District Detail SY 202324'!$P$1,FALSE)</f>
        <v>0.34499999999999997</v>
      </c>
      <c r="J72" s="45">
        <f>VLOOKUP(A72,DistrictDetail_SY202324,'District Detail SY 202324'!$AE$1,FALSE)+VLOOKUP(A72,DistrictDetail_SY202324,'District Detail SY 202324'!$AG$1,FALSE)</f>
        <v>1.7829999999999999</v>
      </c>
      <c r="K72" s="45">
        <f t="shared" si="13"/>
        <v>1.4379999999999999</v>
      </c>
      <c r="L72" s="45">
        <f>VLOOKUP(A72,DistrictDetail_SY202324,'District Detail SY 202324'!$K$1,FALSE)</f>
        <v>4.8469999999999995</v>
      </c>
      <c r="M72" s="45">
        <f>VLOOKUP(A72,DistrictDetail_SY202324,'District Detail SY 202324'!$T$1,FALSE)</f>
        <v>2.859</v>
      </c>
      <c r="N72" s="45">
        <f t="shared" si="14"/>
        <v>-1.9879999999999995</v>
      </c>
      <c r="O72" s="45">
        <f>VLOOKUP(A72,DistrictDetail_SY202324,'District Detail SY 202324'!$N$1,FALSE)</f>
        <v>1.7789999999999999</v>
      </c>
      <c r="P72" s="45">
        <f>VLOOKUP(A72,DistrictDetail_SY202324,'District Detail SY 202324'!$Y$1,FALSE)</f>
        <v>0.41699999999999998</v>
      </c>
      <c r="Q72" s="45">
        <f t="shared" si="15"/>
        <v>-1.3619999999999999</v>
      </c>
      <c r="R72" s="45">
        <f>VLOOKUP(A72,DistrictDetail_SY202324,'District Detail SY 202324'!$M$1,FALSE)</f>
        <v>0.224</v>
      </c>
      <c r="S72" s="45">
        <f>VLOOKUP(A72,DistrictDetail_SY202324,'District Detail SY 202324'!$X$1,FALSE)</f>
        <v>0.46499999999999997</v>
      </c>
      <c r="T72" s="45">
        <f t="shared" si="16"/>
        <v>0.24099999999999996</v>
      </c>
      <c r="U72" s="45">
        <f>VLOOKUP(A72,DistrictDetail_SY202324,'District Detail SY 202324'!$L$1,FALSE)</f>
        <v>0.65900000000000003</v>
      </c>
      <c r="V72" s="45">
        <f>VLOOKUP(A72,DistrictDetail_SY202324,'District Detail SY 202324'!$V$1,FALSE)</f>
        <v>1.9</v>
      </c>
      <c r="W72" s="45">
        <f t="shared" si="17"/>
        <v>1.2409999999999999</v>
      </c>
      <c r="X72" s="50">
        <f>VLOOKUP(A72,DistrictDetail_SY202324,'District Detail SY 202324'!$S$1,FALSE)</f>
        <v>0</v>
      </c>
      <c r="Y72" s="50">
        <f>VLOOKUP(A72,DistrictDetail_SY202324,'District Detail SY 202324'!$U$1,FALSE)</f>
        <v>0.20700000000000002</v>
      </c>
      <c r="Z72" s="50">
        <f>VLOOKUP(A72,DistrictDetail_SY202324,'District Detail SY 202324'!$W$1,FALSE)</f>
        <v>0.58200000000000007</v>
      </c>
      <c r="AA72" s="50">
        <f>VLOOKUP(A72,DistrictDetail_SY202324,'District Detail SY 202324'!$Z$1,FALSE)</f>
        <v>0</v>
      </c>
      <c r="AB72" s="50">
        <f>VLOOKUP(A72,DistrictDetail_SY202324,'District Detail SY 202324'!$AA$1,FALSE)</f>
        <v>0</v>
      </c>
      <c r="AC72" s="50">
        <f>VLOOKUP(A72,DistrictDetail_SY202324,'District Detail SY 202324'!$AB$1,FALSE)</f>
        <v>0.36899999999999999</v>
      </c>
      <c r="AD72" s="50">
        <f>VLOOKUP(A72,DistrictDetail_SY202324,'District Detail SY 202324'!$AF$1,FALSE)</f>
        <v>2.3200000000000003</v>
      </c>
    </row>
    <row r="73" spans="1:30" x14ac:dyDescent="0.25">
      <c r="A73" s="6" t="s">
        <v>174</v>
      </c>
      <c r="B73" t="s">
        <v>175</v>
      </c>
      <c r="C73" s="48">
        <f t="shared" si="10"/>
        <v>85.701000000000008</v>
      </c>
      <c r="D73" s="48">
        <f t="shared" si="18"/>
        <v>124.59800000000001</v>
      </c>
      <c r="E73" s="48">
        <f t="shared" si="11"/>
        <v>38.897000000000006</v>
      </c>
      <c r="F73" s="45">
        <f>VLOOKUP(A73,DistrictDetail_SY202324,'District Detail SY 202324'!$Q$1,FALSE)</f>
        <v>2.133</v>
      </c>
      <c r="G73" s="45">
        <f>VLOOKUP(A73,DistrictDetail_SY202324,'District Detail SY 202324'!$AD$1,FALSE)</f>
        <v>3.3370000000000002</v>
      </c>
      <c r="H73" s="45">
        <f t="shared" si="12"/>
        <v>1.2040000000000002</v>
      </c>
      <c r="I73" s="45">
        <f>VLOOKUP(A73,DistrictDetail_SY202324,'District Detail SY 202324'!$P$1,FALSE)</f>
        <v>3.6440000000000001</v>
      </c>
      <c r="J73" s="45">
        <f>VLOOKUP(A73,DistrictDetail_SY202324,'District Detail SY 202324'!$AE$1,FALSE)+VLOOKUP(A73,DistrictDetail_SY202324,'District Detail SY 202324'!$AG$1,FALSE)</f>
        <v>20.596</v>
      </c>
      <c r="K73" s="45">
        <f t="shared" si="13"/>
        <v>16.951999999999998</v>
      </c>
      <c r="L73" s="45">
        <f>VLOOKUP(A73,DistrictDetail_SY202324,'District Detail SY 202324'!$K$1,FALSE)</f>
        <v>52.040999999999997</v>
      </c>
      <c r="M73" s="45">
        <f>VLOOKUP(A73,DistrictDetail_SY202324,'District Detail SY 202324'!$T$1,FALSE)</f>
        <v>55.441000000000003</v>
      </c>
      <c r="N73" s="45">
        <f t="shared" si="14"/>
        <v>3.4000000000000057</v>
      </c>
      <c r="O73" s="45">
        <f>VLOOKUP(A73,DistrictDetail_SY202324,'District Detail SY 202324'!$N$1,FALSE)</f>
        <v>18.826000000000001</v>
      </c>
      <c r="P73" s="45">
        <f>VLOOKUP(A73,DistrictDetail_SY202324,'District Detail SY 202324'!$Y$1,FALSE)</f>
        <v>14.232000000000001</v>
      </c>
      <c r="Q73" s="45">
        <f t="shared" si="15"/>
        <v>-4.5939999999999994</v>
      </c>
      <c r="R73" s="45">
        <f>VLOOKUP(A73,DistrictDetail_SY202324,'District Detail SY 202324'!$M$1,FALSE)</f>
        <v>2.294</v>
      </c>
      <c r="S73" s="45">
        <f>VLOOKUP(A73,DistrictDetail_SY202324,'District Detail SY 202324'!$X$1,FALSE)</f>
        <v>6.6789999999999994</v>
      </c>
      <c r="T73" s="45">
        <f t="shared" si="16"/>
        <v>4.3849999999999998</v>
      </c>
      <c r="U73" s="45">
        <f>VLOOKUP(A73,DistrictDetail_SY202324,'District Detail SY 202324'!$L$1,FALSE)</f>
        <v>6.7629999999999999</v>
      </c>
      <c r="V73" s="45">
        <f>VLOOKUP(A73,DistrictDetail_SY202324,'District Detail SY 202324'!$V$1,FALSE)</f>
        <v>0</v>
      </c>
      <c r="W73" s="45">
        <f t="shared" si="17"/>
        <v>-6.7629999999999999</v>
      </c>
      <c r="X73" s="50">
        <f>VLOOKUP(A73,DistrictDetail_SY202324,'District Detail SY 202324'!$S$1,FALSE)</f>
        <v>0.30299999999999999</v>
      </c>
      <c r="Y73" s="50">
        <f>VLOOKUP(A73,DistrictDetail_SY202324,'District Detail SY 202324'!$U$1,FALSE)</f>
        <v>4.1159999999999997</v>
      </c>
      <c r="Z73" s="50">
        <f>VLOOKUP(A73,DistrictDetail_SY202324,'District Detail SY 202324'!$W$1,FALSE)</f>
        <v>12.063000000000001</v>
      </c>
      <c r="AA73" s="50">
        <f>VLOOKUP(A73,DistrictDetail_SY202324,'District Detail SY 202324'!$Z$1,FALSE)</f>
        <v>2.1259999999999999</v>
      </c>
      <c r="AB73" s="50">
        <f>VLOOKUP(A73,DistrictDetail_SY202324,'District Detail SY 202324'!$AA$1,FALSE)</f>
        <v>0.2</v>
      </c>
      <c r="AC73" s="50">
        <f>VLOOKUP(A73,DistrictDetail_SY202324,'District Detail SY 202324'!$AB$1,FALSE)</f>
        <v>0</v>
      </c>
      <c r="AD73" s="50">
        <f>VLOOKUP(A73,DistrictDetail_SY202324,'District Detail SY 202324'!$AF$1,FALSE)</f>
        <v>5.5050000000000008</v>
      </c>
    </row>
    <row r="74" spans="1:30" x14ac:dyDescent="0.25">
      <c r="A74" s="6" t="s">
        <v>176</v>
      </c>
      <c r="B74" t="s">
        <v>177</v>
      </c>
      <c r="C74" s="48">
        <f t="shared" si="10"/>
        <v>13.693000000000001</v>
      </c>
      <c r="D74" s="48">
        <f t="shared" si="18"/>
        <v>22.5</v>
      </c>
      <c r="E74" s="48">
        <f t="shared" si="11"/>
        <v>8.8069999999999986</v>
      </c>
      <c r="F74" s="45">
        <f>VLOOKUP(A74,DistrictDetail_SY202324,'District Detail SY 202324'!$Q$1,FALSE)</f>
        <v>0.34799999999999998</v>
      </c>
      <c r="G74" s="45">
        <f>VLOOKUP(A74,DistrictDetail_SY202324,'District Detail SY 202324'!$AD$1,FALSE)</f>
        <v>0</v>
      </c>
      <c r="H74" s="45">
        <f t="shared" si="12"/>
        <v>-0.34799999999999998</v>
      </c>
      <c r="I74" s="45">
        <f>VLOOKUP(A74,DistrictDetail_SY202324,'District Detail SY 202324'!$P$1,FALSE)</f>
        <v>0.58499999999999996</v>
      </c>
      <c r="J74" s="45">
        <f>VLOOKUP(A74,DistrictDetail_SY202324,'District Detail SY 202324'!$AE$1,FALSE)+VLOOKUP(A74,DistrictDetail_SY202324,'District Detail SY 202324'!$AG$1,FALSE)</f>
        <v>7.016</v>
      </c>
      <c r="K74" s="45">
        <f t="shared" si="13"/>
        <v>6.431</v>
      </c>
      <c r="L74" s="45">
        <f>VLOOKUP(A74,DistrictDetail_SY202324,'District Detail SY 202324'!$K$1,FALSE)</f>
        <v>8.2420000000000009</v>
      </c>
      <c r="M74" s="45">
        <f>VLOOKUP(A74,DistrictDetail_SY202324,'District Detail SY 202324'!$T$1,FALSE)</f>
        <v>9</v>
      </c>
      <c r="N74" s="45">
        <f t="shared" si="14"/>
        <v>0.75799999999999912</v>
      </c>
      <c r="O74" s="45">
        <f>VLOOKUP(A74,DistrictDetail_SY202324,'District Detail SY 202324'!$N$1,FALSE)</f>
        <v>3.0489999999999999</v>
      </c>
      <c r="P74" s="45">
        <f>VLOOKUP(A74,DistrictDetail_SY202324,'District Detail SY 202324'!$Y$1,FALSE)</f>
        <v>0</v>
      </c>
      <c r="Q74" s="45">
        <f t="shared" si="15"/>
        <v>-3.0489999999999999</v>
      </c>
      <c r="R74" s="45">
        <f>VLOOKUP(A74,DistrictDetail_SY202324,'District Detail SY 202324'!$M$1,FALSE)</f>
        <v>0.372</v>
      </c>
      <c r="S74" s="45">
        <f>VLOOKUP(A74,DistrictDetail_SY202324,'District Detail SY 202324'!$X$1,FALSE)</f>
        <v>1.0209999999999999</v>
      </c>
      <c r="T74" s="45">
        <f t="shared" si="16"/>
        <v>0.64899999999999991</v>
      </c>
      <c r="U74" s="45">
        <f>VLOOKUP(A74,DistrictDetail_SY202324,'District Detail SY 202324'!$L$1,FALSE)</f>
        <v>1.097</v>
      </c>
      <c r="V74" s="45">
        <f>VLOOKUP(A74,DistrictDetail_SY202324,'District Detail SY 202324'!$V$1,FALSE)</f>
        <v>0</v>
      </c>
      <c r="W74" s="45">
        <f t="shared" si="17"/>
        <v>-1.097</v>
      </c>
      <c r="X74" s="50">
        <f>VLOOKUP(A74,DistrictDetail_SY202324,'District Detail SY 202324'!$S$1,FALSE)</f>
        <v>0</v>
      </c>
      <c r="Y74" s="50">
        <f>VLOOKUP(A74,DistrictDetail_SY202324,'District Detail SY 202324'!$U$1,FALSE)</f>
        <v>0</v>
      </c>
      <c r="Z74" s="50">
        <f>VLOOKUP(A74,DistrictDetail_SY202324,'District Detail SY 202324'!$W$1,FALSE)</f>
        <v>0.24399999999999999</v>
      </c>
      <c r="AA74" s="50">
        <f>VLOOKUP(A74,DistrictDetail_SY202324,'District Detail SY 202324'!$Z$1,FALSE)</f>
        <v>0</v>
      </c>
      <c r="AB74" s="50">
        <f>VLOOKUP(A74,DistrictDetail_SY202324,'District Detail SY 202324'!$AA$1,FALSE)</f>
        <v>0</v>
      </c>
      <c r="AC74" s="50">
        <f>VLOOKUP(A74,DistrictDetail_SY202324,'District Detail SY 202324'!$AB$1,FALSE)</f>
        <v>1.5070000000000001</v>
      </c>
      <c r="AD74" s="50">
        <f>VLOOKUP(A74,DistrictDetail_SY202324,'District Detail SY 202324'!$AF$1,FALSE)</f>
        <v>3.7120000000000002</v>
      </c>
    </row>
    <row r="75" spans="1:30" x14ac:dyDescent="0.25">
      <c r="A75" s="6" t="s">
        <v>178</v>
      </c>
      <c r="B75" t="s">
        <v>179</v>
      </c>
      <c r="C75" s="48">
        <f t="shared" si="10"/>
        <v>5.4690000000000003</v>
      </c>
      <c r="D75" s="48">
        <f t="shared" si="18"/>
        <v>5.08</v>
      </c>
      <c r="E75" s="48">
        <f t="shared" si="11"/>
        <v>-0.38900000000000023</v>
      </c>
      <c r="F75" s="45">
        <f>VLOOKUP(A75,DistrictDetail_SY202324,'District Detail SY 202324'!$Q$1,FALSE)</f>
        <v>0.161</v>
      </c>
      <c r="G75" s="45">
        <f>VLOOKUP(A75,DistrictDetail_SY202324,'District Detail SY 202324'!$AD$1,FALSE)</f>
        <v>0</v>
      </c>
      <c r="H75" s="45">
        <f t="shared" si="12"/>
        <v>-0.161</v>
      </c>
      <c r="I75" s="45">
        <f>VLOOKUP(A75,DistrictDetail_SY202324,'District Detail SY 202324'!$P$1,FALSE)</f>
        <v>0.23699999999999999</v>
      </c>
      <c r="J75" s="45">
        <f>VLOOKUP(A75,DistrictDetail_SY202324,'District Detail SY 202324'!$AE$1,FALSE)+VLOOKUP(A75,DistrictDetail_SY202324,'District Detail SY 202324'!$AG$1,FALSE)</f>
        <v>0</v>
      </c>
      <c r="K75" s="45">
        <f t="shared" si="13"/>
        <v>-0.23699999999999999</v>
      </c>
      <c r="L75" s="45">
        <f>VLOOKUP(A75,DistrictDetail_SY202324,'District Detail SY 202324'!$K$1,FALSE)</f>
        <v>3.1710000000000003</v>
      </c>
      <c r="M75" s="45">
        <f>VLOOKUP(A75,DistrictDetail_SY202324,'District Detail SY 202324'!$T$1,FALSE)</f>
        <v>1.7050000000000001</v>
      </c>
      <c r="N75" s="45">
        <f t="shared" si="14"/>
        <v>-1.4660000000000002</v>
      </c>
      <c r="O75" s="45">
        <f>VLOOKUP(A75,DistrictDetail_SY202324,'District Detail SY 202324'!$N$1,FALSE)</f>
        <v>1.2490000000000001</v>
      </c>
      <c r="P75" s="45">
        <f>VLOOKUP(A75,DistrictDetail_SY202324,'District Detail SY 202324'!$Y$1,FALSE)</f>
        <v>0</v>
      </c>
      <c r="Q75" s="45">
        <f t="shared" si="15"/>
        <v>-1.2490000000000001</v>
      </c>
      <c r="R75" s="45">
        <f>VLOOKUP(A75,DistrictDetail_SY202324,'District Detail SY 202324'!$M$1,FALSE)</f>
        <v>0.16400000000000001</v>
      </c>
      <c r="S75" s="45">
        <f>VLOOKUP(A75,DistrictDetail_SY202324,'District Detail SY 202324'!$X$1,FALSE)</f>
        <v>0.182</v>
      </c>
      <c r="T75" s="45">
        <f t="shared" si="16"/>
        <v>1.7999999999999988E-2</v>
      </c>
      <c r="U75" s="45">
        <f>VLOOKUP(A75,DistrictDetail_SY202324,'District Detail SY 202324'!$L$1,FALSE)</f>
        <v>0.48700000000000004</v>
      </c>
      <c r="V75" s="45">
        <f>VLOOKUP(A75,DistrictDetail_SY202324,'District Detail SY 202324'!$V$1,FALSE)</f>
        <v>1</v>
      </c>
      <c r="W75" s="45">
        <f t="shared" si="17"/>
        <v>0.5129999999999999</v>
      </c>
      <c r="X75" s="50">
        <f>VLOOKUP(A75,DistrictDetail_SY202324,'District Detail SY 202324'!$S$1,FALSE)</f>
        <v>0</v>
      </c>
      <c r="Y75" s="50">
        <f>VLOOKUP(A75,DistrictDetail_SY202324,'District Detail SY 202324'!$U$1,FALSE)</f>
        <v>0</v>
      </c>
      <c r="Z75" s="50">
        <f>VLOOKUP(A75,DistrictDetail_SY202324,'District Detail SY 202324'!$W$1,FALSE)</f>
        <v>0.27600000000000002</v>
      </c>
      <c r="AA75" s="50">
        <f>VLOOKUP(A75,DistrictDetail_SY202324,'District Detail SY 202324'!$Z$1,FALSE)</f>
        <v>0</v>
      </c>
      <c r="AB75" s="50">
        <f>VLOOKUP(A75,DistrictDetail_SY202324,'District Detail SY 202324'!$AA$1,FALSE)</f>
        <v>0</v>
      </c>
      <c r="AC75" s="50">
        <f>VLOOKUP(A75,DistrictDetail_SY202324,'District Detail SY 202324'!$AB$1,FALSE)</f>
        <v>0</v>
      </c>
      <c r="AD75" s="50">
        <f>VLOOKUP(A75,DistrictDetail_SY202324,'District Detail SY 202324'!$AF$1,FALSE)</f>
        <v>1.917</v>
      </c>
    </row>
    <row r="76" spans="1:30" x14ac:dyDescent="0.25">
      <c r="A76" s="6" t="s">
        <v>180</v>
      </c>
      <c r="B76" t="s">
        <v>181</v>
      </c>
      <c r="C76" s="48">
        <f t="shared" si="10"/>
        <v>0.376</v>
      </c>
      <c r="D76" s="48">
        <f t="shared" si="18"/>
        <v>0.93599999999999994</v>
      </c>
      <c r="E76" s="48">
        <f t="shared" si="11"/>
        <v>0.55999999999999994</v>
      </c>
      <c r="F76" s="45">
        <f>VLOOKUP(A76,DistrictDetail_SY202324,'District Detail SY 202324'!$Q$1,FALSE)</f>
        <v>0.01</v>
      </c>
      <c r="G76" s="45">
        <f>VLOOKUP(A76,DistrictDetail_SY202324,'District Detail SY 202324'!$AD$1,FALSE)</f>
        <v>0</v>
      </c>
      <c r="H76" s="45">
        <f t="shared" si="12"/>
        <v>-0.01</v>
      </c>
      <c r="I76" s="45">
        <f>VLOOKUP(A76,DistrictDetail_SY202324,'District Detail SY 202324'!$P$1,FALSE)</f>
        <v>1.6E-2</v>
      </c>
      <c r="J76" s="45">
        <f>VLOOKUP(A76,DistrictDetail_SY202324,'District Detail SY 202324'!$AE$1,FALSE)+VLOOKUP(A76,DistrictDetail_SY202324,'District Detail SY 202324'!$AG$1,FALSE)</f>
        <v>6.6000000000000003E-2</v>
      </c>
      <c r="K76" s="45">
        <f t="shared" si="13"/>
        <v>0.05</v>
      </c>
      <c r="L76" s="45">
        <f>VLOOKUP(A76,DistrictDetail_SY202324,'District Detail SY 202324'!$K$1,FALSE)</f>
        <v>0.22600000000000001</v>
      </c>
      <c r="M76" s="45">
        <f>VLOOKUP(A76,DistrictDetail_SY202324,'District Detail SY 202324'!$T$1,FALSE)</f>
        <v>0.87</v>
      </c>
      <c r="N76" s="45">
        <f t="shared" si="14"/>
        <v>0.64400000000000002</v>
      </c>
      <c r="O76" s="45">
        <f>VLOOKUP(A76,DistrictDetail_SY202324,'District Detail SY 202324'!$N$1,FALSE)</f>
        <v>8.3000000000000004E-2</v>
      </c>
      <c r="P76" s="45">
        <f>VLOOKUP(A76,DistrictDetail_SY202324,'District Detail SY 202324'!$Y$1,FALSE)</f>
        <v>0</v>
      </c>
      <c r="Q76" s="45">
        <f t="shared" si="15"/>
        <v>-8.3000000000000004E-2</v>
      </c>
      <c r="R76" s="45">
        <f>VLOOKUP(A76,DistrictDetail_SY202324,'District Detail SY 202324'!$M$1,FALSE)</f>
        <v>9.9999999999999985E-3</v>
      </c>
      <c r="S76" s="45">
        <f>VLOOKUP(A76,DistrictDetail_SY202324,'District Detail SY 202324'!$X$1,FALSE)</f>
        <v>0</v>
      </c>
      <c r="T76" s="45">
        <f t="shared" si="16"/>
        <v>-9.9999999999999985E-3</v>
      </c>
      <c r="U76" s="45">
        <f>VLOOKUP(A76,DistrictDetail_SY202324,'District Detail SY 202324'!$L$1,FALSE)</f>
        <v>3.0999999999999996E-2</v>
      </c>
      <c r="V76" s="45">
        <f>VLOOKUP(A76,DistrictDetail_SY202324,'District Detail SY 202324'!$V$1,FALSE)</f>
        <v>0</v>
      </c>
      <c r="W76" s="45">
        <f t="shared" si="17"/>
        <v>-3.0999999999999996E-2</v>
      </c>
      <c r="X76" s="50">
        <f>VLOOKUP(A76,DistrictDetail_SY202324,'District Detail SY 202324'!$S$1,FALSE)</f>
        <v>0</v>
      </c>
      <c r="Y76" s="50">
        <f>VLOOKUP(A76,DistrictDetail_SY202324,'District Detail SY 202324'!$U$1,FALSE)</f>
        <v>0</v>
      </c>
      <c r="Z76" s="50">
        <f>VLOOKUP(A76,DistrictDetail_SY202324,'District Detail SY 202324'!$W$1,FALSE)</f>
        <v>0</v>
      </c>
      <c r="AA76" s="50">
        <f>VLOOKUP(A76,DistrictDetail_SY202324,'District Detail SY 202324'!$Z$1,FALSE)</f>
        <v>0</v>
      </c>
      <c r="AB76" s="50">
        <f>VLOOKUP(A76,DistrictDetail_SY202324,'District Detail SY 202324'!$AA$1,FALSE)</f>
        <v>0</v>
      </c>
      <c r="AC76" s="50">
        <f>VLOOKUP(A76,DistrictDetail_SY202324,'District Detail SY 202324'!$AB$1,FALSE)</f>
        <v>0</v>
      </c>
      <c r="AD76" s="50">
        <f>VLOOKUP(A76,DistrictDetail_SY202324,'District Detail SY 202324'!$AF$1,FALSE)</f>
        <v>0</v>
      </c>
    </row>
    <row r="77" spans="1:30" x14ac:dyDescent="0.25">
      <c r="A77" s="6" t="s">
        <v>182</v>
      </c>
      <c r="B77" t="s">
        <v>183</v>
      </c>
      <c r="C77" s="48">
        <f t="shared" si="10"/>
        <v>1.8230000000000002</v>
      </c>
      <c r="D77" s="48">
        <f t="shared" si="18"/>
        <v>1.782</v>
      </c>
      <c r="E77" s="48">
        <f t="shared" si="11"/>
        <v>-4.1000000000000147E-2</v>
      </c>
      <c r="F77" s="45">
        <f>VLOOKUP(A77,DistrictDetail_SY202324,'District Detail SY 202324'!$Q$1,FALSE)</f>
        <v>0.05</v>
      </c>
      <c r="G77" s="45">
        <f>VLOOKUP(A77,DistrictDetail_SY202324,'District Detail SY 202324'!$AD$1,FALSE)</f>
        <v>0</v>
      </c>
      <c r="H77" s="45">
        <f t="shared" si="12"/>
        <v>-0.05</v>
      </c>
      <c r="I77" s="45">
        <f>VLOOKUP(A77,DistrictDetail_SY202324,'District Detail SY 202324'!$P$1,FALSE)</f>
        <v>7.8E-2</v>
      </c>
      <c r="J77" s="45">
        <f>VLOOKUP(A77,DistrictDetail_SY202324,'District Detail SY 202324'!$AE$1,FALSE)+VLOOKUP(A77,DistrictDetail_SY202324,'District Detail SY 202324'!$AG$1,FALSE)</f>
        <v>1.1599999999999999</v>
      </c>
      <c r="K77" s="45">
        <f t="shared" si="13"/>
        <v>1.0819999999999999</v>
      </c>
      <c r="L77" s="45">
        <f>VLOOKUP(A77,DistrictDetail_SY202324,'District Detail SY 202324'!$K$1,FALSE)</f>
        <v>1.087</v>
      </c>
      <c r="M77" s="45">
        <f>VLOOKUP(A77,DistrictDetail_SY202324,'District Detail SY 202324'!$T$1,FALSE)</f>
        <v>0</v>
      </c>
      <c r="N77" s="45">
        <f t="shared" si="14"/>
        <v>-1.087</v>
      </c>
      <c r="O77" s="45">
        <f>VLOOKUP(A77,DistrictDetail_SY202324,'District Detail SY 202324'!$N$1,FALSE)</f>
        <v>0.40200000000000002</v>
      </c>
      <c r="P77" s="45">
        <f>VLOOKUP(A77,DistrictDetail_SY202324,'District Detail SY 202324'!$Y$1,FALSE)</f>
        <v>0.39900000000000002</v>
      </c>
      <c r="Q77" s="45">
        <f t="shared" si="15"/>
        <v>-3.0000000000000027E-3</v>
      </c>
      <c r="R77" s="45">
        <f>VLOOKUP(A77,DistrictDetail_SY202324,'District Detail SY 202324'!$M$1,FALSE)</f>
        <v>5.1999999999999998E-2</v>
      </c>
      <c r="S77" s="45">
        <f>VLOOKUP(A77,DistrictDetail_SY202324,'District Detail SY 202324'!$X$1,FALSE)</f>
        <v>3.3000000000000002E-2</v>
      </c>
      <c r="T77" s="45">
        <f t="shared" si="16"/>
        <v>-1.8999999999999996E-2</v>
      </c>
      <c r="U77" s="45">
        <f>VLOOKUP(A77,DistrictDetail_SY202324,'District Detail SY 202324'!$L$1,FALSE)</f>
        <v>0.15400000000000003</v>
      </c>
      <c r="V77" s="45">
        <f>VLOOKUP(A77,DistrictDetail_SY202324,'District Detail SY 202324'!$V$1,FALSE)</f>
        <v>0</v>
      </c>
      <c r="W77" s="45">
        <f t="shared" si="17"/>
        <v>-0.15400000000000003</v>
      </c>
      <c r="X77" s="50">
        <f>VLOOKUP(A77,DistrictDetail_SY202324,'District Detail SY 202324'!$S$1,FALSE)</f>
        <v>0</v>
      </c>
      <c r="Y77" s="50">
        <f>VLOOKUP(A77,DistrictDetail_SY202324,'District Detail SY 202324'!$U$1,FALSE)</f>
        <v>0</v>
      </c>
      <c r="Z77" s="50">
        <f>VLOOKUP(A77,DistrictDetail_SY202324,'District Detail SY 202324'!$W$1,FALSE)</f>
        <v>9.6000000000000002E-2</v>
      </c>
      <c r="AA77" s="50">
        <f>VLOOKUP(A77,DistrictDetail_SY202324,'District Detail SY 202324'!$Z$1,FALSE)</f>
        <v>1.4999999999999999E-2</v>
      </c>
      <c r="AB77" s="50">
        <f>VLOOKUP(A77,DistrictDetail_SY202324,'District Detail SY 202324'!$AA$1,FALSE)</f>
        <v>1.4999999999999999E-2</v>
      </c>
      <c r="AC77" s="50">
        <f>VLOOKUP(A77,DistrictDetail_SY202324,'District Detail SY 202324'!$AB$1,FALSE)</f>
        <v>6.4000000000000001E-2</v>
      </c>
      <c r="AD77" s="50">
        <f>VLOOKUP(A77,DistrictDetail_SY202324,'District Detail SY 202324'!$AF$1,FALSE)</f>
        <v>0</v>
      </c>
    </row>
    <row r="78" spans="1:30" x14ac:dyDescent="0.25">
      <c r="A78" s="6" t="s">
        <v>184</v>
      </c>
      <c r="B78" t="s">
        <v>185</v>
      </c>
      <c r="C78" s="48">
        <f t="shared" si="10"/>
        <v>17.982999999999997</v>
      </c>
      <c r="D78" s="48">
        <f t="shared" si="18"/>
        <v>21.295000000000002</v>
      </c>
      <c r="E78" s="48">
        <f t="shared" si="11"/>
        <v>3.3120000000000047</v>
      </c>
      <c r="F78" s="45">
        <f>VLOOKUP(A78,DistrictDetail_SY202324,'District Detail SY 202324'!$Q$1,FALSE)</f>
        <v>0.48699999999999999</v>
      </c>
      <c r="G78" s="45">
        <f>VLOOKUP(A78,DistrictDetail_SY202324,'District Detail SY 202324'!$AD$1,FALSE)</f>
        <v>0</v>
      </c>
      <c r="H78" s="45">
        <f t="shared" si="12"/>
        <v>-0.48699999999999999</v>
      </c>
      <c r="I78" s="45">
        <f>VLOOKUP(A78,DistrictDetail_SY202324,'District Detail SY 202324'!$P$1,FALSE)</f>
        <v>0.77200000000000002</v>
      </c>
      <c r="J78" s="45">
        <f>VLOOKUP(A78,DistrictDetail_SY202324,'District Detail SY 202324'!$AE$1,FALSE)+VLOOKUP(A78,DistrictDetail_SY202324,'District Detail SY 202324'!$AG$1,FALSE)</f>
        <v>2.87</v>
      </c>
      <c r="K78" s="45">
        <f t="shared" si="13"/>
        <v>2.0979999999999999</v>
      </c>
      <c r="L78" s="45">
        <f>VLOOKUP(A78,DistrictDetail_SY202324,'District Detail SY 202324'!$K$1,FALSE)</f>
        <v>10.684000000000001</v>
      </c>
      <c r="M78" s="45">
        <f>VLOOKUP(A78,DistrictDetail_SY202324,'District Detail SY 202324'!$T$1,FALSE)</f>
        <v>10</v>
      </c>
      <c r="N78" s="45">
        <f t="shared" si="14"/>
        <v>-0.68400000000000105</v>
      </c>
      <c r="O78" s="45">
        <f>VLOOKUP(A78,DistrictDetail_SY202324,'District Detail SY 202324'!$N$1,FALSE)</f>
        <v>4.024</v>
      </c>
      <c r="P78" s="45">
        <f>VLOOKUP(A78,DistrictDetail_SY202324,'District Detail SY 202324'!$Y$1,FALSE)</f>
        <v>0.88900000000000012</v>
      </c>
      <c r="Q78" s="45">
        <f t="shared" si="15"/>
        <v>-3.1349999999999998</v>
      </c>
      <c r="R78" s="45">
        <f>VLOOKUP(A78,DistrictDetail_SY202324,'District Detail SY 202324'!$M$1,FALSE)</f>
        <v>0.51</v>
      </c>
      <c r="S78" s="45">
        <f>VLOOKUP(A78,DistrictDetail_SY202324,'District Detail SY 202324'!$X$1,FALSE)</f>
        <v>0.77400000000000002</v>
      </c>
      <c r="T78" s="45">
        <f t="shared" si="16"/>
        <v>0.26400000000000001</v>
      </c>
      <c r="U78" s="45">
        <f>VLOOKUP(A78,DistrictDetail_SY202324,'District Detail SY 202324'!$L$1,FALSE)</f>
        <v>1.506</v>
      </c>
      <c r="V78" s="45">
        <f>VLOOKUP(A78,DistrictDetail_SY202324,'District Detail SY 202324'!$V$1,FALSE)</f>
        <v>0</v>
      </c>
      <c r="W78" s="45">
        <f t="shared" si="17"/>
        <v>-1.506</v>
      </c>
      <c r="X78" s="50">
        <f>VLOOKUP(A78,DistrictDetail_SY202324,'District Detail SY 202324'!$S$1,FALSE)</f>
        <v>0</v>
      </c>
      <c r="Y78" s="50">
        <f>VLOOKUP(A78,DistrictDetail_SY202324,'District Detail SY 202324'!$U$1,FALSE)</f>
        <v>0.20599999999999999</v>
      </c>
      <c r="Z78" s="50">
        <f>VLOOKUP(A78,DistrictDetail_SY202324,'District Detail SY 202324'!$W$1,FALSE)</f>
        <v>1.754</v>
      </c>
      <c r="AA78" s="50">
        <f>VLOOKUP(A78,DistrictDetail_SY202324,'District Detail SY 202324'!$Z$1,FALSE)</f>
        <v>0.20599999999999999</v>
      </c>
      <c r="AB78" s="50">
        <f>VLOOKUP(A78,DistrictDetail_SY202324,'District Detail SY 202324'!$AA$1,FALSE)</f>
        <v>0</v>
      </c>
      <c r="AC78" s="50">
        <f>VLOOKUP(A78,DistrictDetail_SY202324,'District Detail SY 202324'!$AB$1,FALSE)</f>
        <v>0</v>
      </c>
      <c r="AD78" s="50">
        <f>VLOOKUP(A78,DistrictDetail_SY202324,'District Detail SY 202324'!$AF$1,FALSE)</f>
        <v>4.5960000000000001</v>
      </c>
    </row>
    <row r="79" spans="1:30" x14ac:dyDescent="0.25">
      <c r="A79" s="6" t="s">
        <v>186</v>
      </c>
      <c r="B79" t="s">
        <v>187</v>
      </c>
      <c r="C79" s="48">
        <f t="shared" si="10"/>
        <v>11.375999999999999</v>
      </c>
      <c r="D79" s="48">
        <f t="shared" si="18"/>
        <v>15.170999999999998</v>
      </c>
      <c r="E79" s="48">
        <f t="shared" si="11"/>
        <v>3.7949999999999982</v>
      </c>
      <c r="F79" s="45">
        <f>VLOOKUP(A79,DistrictDetail_SY202324,'District Detail SY 202324'!$Q$1,FALSE)</f>
        <v>0.27700000000000002</v>
      </c>
      <c r="G79" s="45">
        <f>VLOOKUP(A79,DistrictDetail_SY202324,'District Detail SY 202324'!$AD$1,FALSE)</f>
        <v>0</v>
      </c>
      <c r="H79" s="45">
        <f t="shared" si="12"/>
        <v>-0.27700000000000002</v>
      </c>
      <c r="I79" s="45">
        <f>VLOOKUP(A79,DistrictDetail_SY202324,'District Detail SY 202324'!$P$1,FALSE)</f>
        <v>0.48300000000000004</v>
      </c>
      <c r="J79" s="45">
        <f>VLOOKUP(A79,DistrictDetail_SY202324,'District Detail SY 202324'!$AE$1,FALSE)+VLOOKUP(A79,DistrictDetail_SY202324,'District Detail SY 202324'!$AG$1,FALSE)</f>
        <v>4.8159999999999989</v>
      </c>
      <c r="K79" s="45">
        <f t="shared" si="13"/>
        <v>4.3329999999999993</v>
      </c>
      <c r="L79" s="45">
        <f>VLOOKUP(A79,DistrictDetail_SY202324,'District Detail SY 202324'!$K$1,FALSE)</f>
        <v>6.923</v>
      </c>
      <c r="M79" s="45">
        <f>VLOOKUP(A79,DistrictDetail_SY202324,'District Detail SY 202324'!$T$1,FALSE)</f>
        <v>6.7</v>
      </c>
      <c r="N79" s="45">
        <f t="shared" si="14"/>
        <v>-0.22299999999999986</v>
      </c>
      <c r="O79" s="45">
        <f>VLOOKUP(A79,DistrictDetail_SY202324,'District Detail SY 202324'!$N$1,FALSE)</f>
        <v>2.5089999999999999</v>
      </c>
      <c r="P79" s="45">
        <f>VLOOKUP(A79,DistrictDetail_SY202324,'District Detail SY 202324'!$Y$1,FALSE)</f>
        <v>2.6189999999999998</v>
      </c>
      <c r="Q79" s="45">
        <f t="shared" si="15"/>
        <v>0.10999999999999988</v>
      </c>
      <c r="R79" s="45">
        <f>VLOOKUP(A79,DistrictDetail_SY202324,'District Detail SY 202324'!$M$1,FALSE)</f>
        <v>0.30000000000000004</v>
      </c>
      <c r="S79" s="45">
        <f>VLOOKUP(A79,DistrictDetail_SY202324,'District Detail SY 202324'!$X$1,FALSE)</f>
        <v>0.58699999999999997</v>
      </c>
      <c r="T79" s="45">
        <f t="shared" si="16"/>
        <v>0.28699999999999992</v>
      </c>
      <c r="U79" s="45">
        <f>VLOOKUP(A79,DistrictDetail_SY202324,'District Detail SY 202324'!$L$1,FALSE)</f>
        <v>0.88400000000000001</v>
      </c>
      <c r="V79" s="45">
        <f>VLOOKUP(A79,DistrictDetail_SY202324,'District Detail SY 202324'!$V$1,FALSE)</f>
        <v>0</v>
      </c>
      <c r="W79" s="45">
        <f t="shared" si="17"/>
        <v>-0.88400000000000001</v>
      </c>
      <c r="X79" s="50">
        <f>VLOOKUP(A79,DistrictDetail_SY202324,'District Detail SY 202324'!$S$1,FALSE)</f>
        <v>0</v>
      </c>
      <c r="Y79" s="50">
        <f>VLOOKUP(A79,DistrictDetail_SY202324,'District Detail SY 202324'!$U$1,FALSE)</f>
        <v>0</v>
      </c>
      <c r="Z79" s="50">
        <f>VLOOKUP(A79,DistrictDetail_SY202324,'District Detail SY 202324'!$W$1,FALSE)</f>
        <v>0.44900000000000001</v>
      </c>
      <c r="AA79" s="50">
        <f>VLOOKUP(A79,DistrictDetail_SY202324,'District Detail SY 202324'!$Z$1,FALSE)</f>
        <v>0</v>
      </c>
      <c r="AB79" s="50">
        <f>VLOOKUP(A79,DistrictDetail_SY202324,'District Detail SY 202324'!$AA$1,FALSE)</f>
        <v>0</v>
      </c>
      <c r="AC79" s="50">
        <f>VLOOKUP(A79,DistrictDetail_SY202324,'District Detail SY 202324'!$AB$1,FALSE)</f>
        <v>0</v>
      </c>
      <c r="AD79" s="50">
        <f>VLOOKUP(A79,DistrictDetail_SY202324,'District Detail SY 202324'!$AF$1,FALSE)</f>
        <v>0</v>
      </c>
    </row>
    <row r="80" spans="1:30" x14ac:dyDescent="0.25">
      <c r="A80" s="6" t="s">
        <v>188</v>
      </c>
      <c r="B80" t="s">
        <v>189</v>
      </c>
      <c r="C80" s="48">
        <f t="shared" si="10"/>
        <v>0.251</v>
      </c>
      <c r="D80" s="48">
        <f t="shared" si="18"/>
        <v>0.70500000000000007</v>
      </c>
      <c r="E80" s="48">
        <f t="shared" si="11"/>
        <v>0.45400000000000007</v>
      </c>
      <c r="F80" s="45">
        <f>VLOOKUP(A80,DistrictDetail_SY202324,'District Detail SY 202324'!$Q$1,FALSE)</f>
        <v>1.2E-2</v>
      </c>
      <c r="G80" s="45">
        <f>VLOOKUP(A80,DistrictDetail_SY202324,'District Detail SY 202324'!$AD$1,FALSE)</f>
        <v>0</v>
      </c>
      <c r="H80" s="45">
        <f t="shared" si="12"/>
        <v>-1.2E-2</v>
      </c>
      <c r="I80" s="45">
        <f>VLOOKUP(A80,DistrictDetail_SY202324,'District Detail SY 202324'!$P$1,FALSE)</f>
        <v>1.2E-2</v>
      </c>
      <c r="J80" s="45">
        <f>VLOOKUP(A80,DistrictDetail_SY202324,'District Detail SY 202324'!$AE$1,FALSE)+VLOOKUP(A80,DistrictDetail_SY202324,'District Detail SY 202324'!$AG$1,FALSE)</f>
        <v>0.57600000000000007</v>
      </c>
      <c r="K80" s="45">
        <f t="shared" si="13"/>
        <v>0.56400000000000006</v>
      </c>
      <c r="L80" s="45">
        <f>VLOOKUP(A80,DistrictDetail_SY202324,'District Detail SY 202324'!$K$1,FALSE)</f>
        <v>0.122</v>
      </c>
      <c r="M80" s="45">
        <f>VLOOKUP(A80,DistrictDetail_SY202324,'District Detail SY 202324'!$T$1,FALSE)</f>
        <v>0.129</v>
      </c>
      <c r="N80" s="45">
        <f t="shared" si="14"/>
        <v>7.0000000000000062E-3</v>
      </c>
      <c r="O80" s="45">
        <f>VLOOKUP(A80,DistrictDetail_SY202324,'District Detail SY 202324'!$N$1,FALSE)</f>
        <v>6.0999999999999999E-2</v>
      </c>
      <c r="P80" s="45">
        <f>VLOOKUP(A80,DistrictDetail_SY202324,'District Detail SY 202324'!$Y$1,FALSE)</f>
        <v>0</v>
      </c>
      <c r="Q80" s="45">
        <f t="shared" si="15"/>
        <v>-6.0999999999999999E-2</v>
      </c>
      <c r="R80" s="45">
        <f>VLOOKUP(A80,DistrictDetail_SY202324,'District Detail SY 202324'!$M$1,FALSE)</f>
        <v>1.0999999999999999E-2</v>
      </c>
      <c r="S80" s="45">
        <f>VLOOKUP(A80,DistrictDetail_SY202324,'District Detail SY 202324'!$X$1,FALSE)</f>
        <v>0</v>
      </c>
      <c r="T80" s="45">
        <f t="shared" si="16"/>
        <v>-1.0999999999999999E-2</v>
      </c>
      <c r="U80" s="45">
        <f>VLOOKUP(A80,DistrictDetail_SY202324,'District Detail SY 202324'!$L$1,FALSE)</f>
        <v>3.3000000000000002E-2</v>
      </c>
      <c r="V80" s="45">
        <f>VLOOKUP(A80,DistrictDetail_SY202324,'District Detail SY 202324'!$V$1,FALSE)</f>
        <v>0</v>
      </c>
      <c r="W80" s="45">
        <f t="shared" si="17"/>
        <v>-3.3000000000000002E-2</v>
      </c>
      <c r="X80" s="50">
        <f>VLOOKUP(A80,DistrictDetail_SY202324,'District Detail SY 202324'!$S$1,FALSE)</f>
        <v>0</v>
      </c>
      <c r="Y80" s="50">
        <f>VLOOKUP(A80,DistrictDetail_SY202324,'District Detail SY 202324'!$U$1,FALSE)</f>
        <v>0</v>
      </c>
      <c r="Z80" s="50">
        <f>VLOOKUP(A80,DistrictDetail_SY202324,'District Detail SY 202324'!$W$1,FALSE)</f>
        <v>0</v>
      </c>
      <c r="AA80" s="50">
        <f>VLOOKUP(A80,DistrictDetail_SY202324,'District Detail SY 202324'!$Z$1,FALSE)</f>
        <v>0</v>
      </c>
      <c r="AB80" s="50">
        <f>VLOOKUP(A80,DistrictDetail_SY202324,'District Detail SY 202324'!$AA$1,FALSE)</f>
        <v>0</v>
      </c>
      <c r="AC80" s="50">
        <f>VLOOKUP(A80,DistrictDetail_SY202324,'District Detail SY 202324'!$AB$1,FALSE)</f>
        <v>0</v>
      </c>
      <c r="AD80" s="50">
        <f>VLOOKUP(A80,DistrictDetail_SY202324,'District Detail SY 202324'!$AF$1,FALSE)</f>
        <v>0</v>
      </c>
    </row>
    <row r="81" spans="1:30" x14ac:dyDescent="0.25">
      <c r="A81" s="6" t="s">
        <v>190</v>
      </c>
      <c r="B81" t="s">
        <v>191</v>
      </c>
      <c r="C81" s="48">
        <f t="shared" si="10"/>
        <v>82.66</v>
      </c>
      <c r="D81" s="48">
        <f t="shared" si="18"/>
        <v>140.26800000000003</v>
      </c>
      <c r="E81" s="48">
        <f t="shared" si="11"/>
        <v>57.608000000000033</v>
      </c>
      <c r="F81" s="45">
        <f>VLOOKUP(A81,DistrictDetail_SY202324,'District Detail SY 202324'!$Q$1,FALSE)</f>
        <v>2.2970000000000002</v>
      </c>
      <c r="G81" s="45">
        <f>VLOOKUP(A81,DistrictDetail_SY202324,'District Detail SY 202324'!$AD$1,FALSE)</f>
        <v>0.64300000000000002</v>
      </c>
      <c r="H81" s="45">
        <f t="shared" si="12"/>
        <v>-1.6540000000000001</v>
      </c>
      <c r="I81" s="45">
        <f>VLOOKUP(A81,DistrictDetail_SY202324,'District Detail SY 202324'!$P$1,FALSE)</f>
        <v>3.5549999999999997</v>
      </c>
      <c r="J81" s="45">
        <f>VLOOKUP(A81,DistrictDetail_SY202324,'District Detail SY 202324'!$AE$1,FALSE)+VLOOKUP(A81,DistrictDetail_SY202324,'District Detail SY 202324'!$AG$1,FALSE)</f>
        <v>42.146000000000001</v>
      </c>
      <c r="K81" s="45">
        <f t="shared" si="13"/>
        <v>38.591000000000001</v>
      </c>
      <c r="L81" s="45">
        <f>VLOOKUP(A81,DistrictDetail_SY202324,'District Detail SY 202324'!$K$1,FALSE)</f>
        <v>48.929000000000002</v>
      </c>
      <c r="M81" s="45">
        <f>VLOOKUP(A81,DistrictDetail_SY202324,'District Detail SY 202324'!$T$1,FALSE)</f>
        <v>47.046999999999997</v>
      </c>
      <c r="N81" s="45">
        <f t="shared" si="14"/>
        <v>-1.882000000000005</v>
      </c>
      <c r="O81" s="45">
        <f>VLOOKUP(A81,DistrictDetail_SY202324,'District Detail SY 202324'!$N$1,FALSE)</f>
        <v>18.445999999999998</v>
      </c>
      <c r="P81" s="45">
        <f>VLOOKUP(A81,DistrictDetail_SY202324,'District Detail SY 202324'!$Y$1,FALSE)</f>
        <v>0</v>
      </c>
      <c r="Q81" s="45">
        <f t="shared" si="15"/>
        <v>-18.445999999999998</v>
      </c>
      <c r="R81" s="45">
        <f>VLOOKUP(A81,DistrictDetail_SY202324,'District Detail SY 202324'!$M$1,FALSE)</f>
        <v>2.3870000000000005</v>
      </c>
      <c r="S81" s="45">
        <f>VLOOKUP(A81,DistrictDetail_SY202324,'District Detail SY 202324'!$X$1,FALSE)</f>
        <v>3.5230000000000001</v>
      </c>
      <c r="T81" s="45">
        <f t="shared" si="16"/>
        <v>1.1359999999999997</v>
      </c>
      <c r="U81" s="45">
        <f>VLOOKUP(A81,DistrictDetail_SY202324,'District Detail SY 202324'!$L$1,FALSE)</f>
        <v>7.0460000000000003</v>
      </c>
      <c r="V81" s="45">
        <f>VLOOKUP(A81,DistrictDetail_SY202324,'District Detail SY 202324'!$V$1,FALSE)</f>
        <v>1.7989999999999999</v>
      </c>
      <c r="W81" s="45">
        <f t="shared" si="17"/>
        <v>-5.2469999999999999</v>
      </c>
      <c r="X81" s="50">
        <f>VLOOKUP(A81,DistrictDetail_SY202324,'District Detail SY 202324'!$S$1,FALSE)</f>
        <v>0</v>
      </c>
      <c r="Y81" s="50">
        <f>VLOOKUP(A81,DistrictDetail_SY202324,'District Detail SY 202324'!$U$1,FALSE)</f>
        <v>2.411</v>
      </c>
      <c r="Z81" s="50">
        <f>VLOOKUP(A81,DistrictDetail_SY202324,'District Detail SY 202324'!$W$1,FALSE)</f>
        <v>11.152999999999999</v>
      </c>
      <c r="AA81" s="50">
        <f>VLOOKUP(A81,DistrictDetail_SY202324,'District Detail SY 202324'!$Z$1,FALSE)</f>
        <v>2.3489999999999998</v>
      </c>
      <c r="AB81" s="50">
        <f>VLOOKUP(A81,DistrictDetail_SY202324,'District Detail SY 202324'!$AA$1,FALSE)</f>
        <v>0</v>
      </c>
      <c r="AC81" s="50">
        <f>VLOOKUP(A81,DistrictDetail_SY202324,'District Detail SY 202324'!$AB$1,FALSE)</f>
        <v>0</v>
      </c>
      <c r="AD81" s="50">
        <f>VLOOKUP(A81,DistrictDetail_SY202324,'District Detail SY 202324'!$AF$1,FALSE)</f>
        <v>29.197000000000003</v>
      </c>
    </row>
    <row r="82" spans="1:30" x14ac:dyDescent="0.25">
      <c r="A82" s="6" t="s">
        <v>192</v>
      </c>
      <c r="B82" t="s">
        <v>193</v>
      </c>
      <c r="C82" s="48">
        <f t="shared" si="10"/>
        <v>91.334999999999994</v>
      </c>
      <c r="D82" s="48">
        <f t="shared" si="18"/>
        <v>142.92599999999996</v>
      </c>
      <c r="E82" s="48">
        <f t="shared" si="11"/>
        <v>51.590999999999966</v>
      </c>
      <c r="F82" s="45">
        <f>VLOOKUP(A82,DistrictDetail_SY202324,'District Detail SY 202324'!$Q$1,FALSE)</f>
        <v>2.2080000000000002</v>
      </c>
      <c r="G82" s="45">
        <f>VLOOKUP(A82,DistrictDetail_SY202324,'District Detail SY 202324'!$AD$1,FALSE)</f>
        <v>0</v>
      </c>
      <c r="H82" s="45">
        <f t="shared" si="12"/>
        <v>-2.2080000000000002</v>
      </c>
      <c r="I82" s="45">
        <f>VLOOKUP(A82,DistrictDetail_SY202324,'District Detail SY 202324'!$P$1,FALSE)</f>
        <v>3.8739999999999997</v>
      </c>
      <c r="J82" s="45">
        <f>VLOOKUP(A82,DistrictDetail_SY202324,'District Detail SY 202324'!$AE$1,FALSE)+VLOOKUP(A82,DistrictDetail_SY202324,'District Detail SY 202324'!$AG$1,FALSE)</f>
        <v>50.63</v>
      </c>
      <c r="K82" s="45">
        <f t="shared" si="13"/>
        <v>46.756</v>
      </c>
      <c r="L82" s="45">
        <f>VLOOKUP(A82,DistrictDetail_SY202324,'District Detail SY 202324'!$K$1,FALSE)</f>
        <v>55.727000000000004</v>
      </c>
      <c r="M82" s="45">
        <f>VLOOKUP(A82,DistrictDetail_SY202324,'District Detail SY 202324'!$T$1,FALSE)</f>
        <v>47.5</v>
      </c>
      <c r="N82" s="45">
        <f t="shared" si="14"/>
        <v>-8.2270000000000039</v>
      </c>
      <c r="O82" s="45">
        <f>VLOOKUP(A82,DistrictDetail_SY202324,'District Detail SY 202324'!$N$1,FALSE)</f>
        <v>20.065999999999999</v>
      </c>
      <c r="P82" s="45">
        <f>VLOOKUP(A82,DistrictDetail_SY202324,'District Detail SY 202324'!$Y$1,FALSE)</f>
        <v>12.248999999999999</v>
      </c>
      <c r="Q82" s="45">
        <f t="shared" si="15"/>
        <v>-7.8170000000000002</v>
      </c>
      <c r="R82" s="45">
        <f>VLOOKUP(A82,DistrictDetail_SY202324,'District Detail SY 202324'!$M$1,FALSE)</f>
        <v>2.3950000000000005</v>
      </c>
      <c r="S82" s="45">
        <f>VLOOKUP(A82,DistrictDetail_SY202324,'District Detail SY 202324'!$X$1,FALSE)</f>
        <v>4.2620000000000005</v>
      </c>
      <c r="T82" s="45">
        <f t="shared" si="16"/>
        <v>1.867</v>
      </c>
      <c r="U82" s="45">
        <f>VLOOKUP(A82,DistrictDetail_SY202324,'District Detail SY 202324'!$L$1,FALSE)</f>
        <v>7.0649999999999995</v>
      </c>
      <c r="V82" s="45">
        <f>VLOOKUP(A82,DistrictDetail_SY202324,'District Detail SY 202324'!$V$1,FALSE)</f>
        <v>8</v>
      </c>
      <c r="W82" s="45">
        <f t="shared" si="17"/>
        <v>0.9350000000000005</v>
      </c>
      <c r="X82" s="50">
        <f>VLOOKUP(A82,DistrictDetail_SY202324,'District Detail SY 202324'!$S$1,FALSE)</f>
        <v>0.224</v>
      </c>
      <c r="Y82" s="50">
        <f>VLOOKUP(A82,DistrictDetail_SY202324,'District Detail SY 202324'!$U$1,FALSE)</f>
        <v>1.903</v>
      </c>
      <c r="Z82" s="50">
        <f>VLOOKUP(A82,DistrictDetail_SY202324,'District Detail SY 202324'!$W$1,FALSE)</f>
        <v>8.2359999999999989</v>
      </c>
      <c r="AA82" s="50">
        <f>VLOOKUP(A82,DistrictDetail_SY202324,'District Detail SY 202324'!$Z$1,FALSE)</f>
        <v>0.95000000000000007</v>
      </c>
      <c r="AB82" s="50">
        <f>VLOOKUP(A82,DistrictDetail_SY202324,'District Detail SY 202324'!$AA$1,FALSE)</f>
        <v>0.67100000000000004</v>
      </c>
      <c r="AC82" s="50">
        <f>VLOOKUP(A82,DistrictDetail_SY202324,'District Detail SY 202324'!$AB$1,FALSE)</f>
        <v>0</v>
      </c>
      <c r="AD82" s="50">
        <f>VLOOKUP(A82,DistrictDetail_SY202324,'District Detail SY 202324'!$AF$1,FALSE)</f>
        <v>8.3010000000000002</v>
      </c>
    </row>
    <row r="83" spans="1:30" x14ac:dyDescent="0.25">
      <c r="A83" s="6" t="s">
        <v>194</v>
      </c>
      <c r="B83" t="s">
        <v>195</v>
      </c>
      <c r="C83" s="48">
        <f t="shared" si="10"/>
        <v>0.14800000000000002</v>
      </c>
      <c r="D83" s="48">
        <f t="shared" si="18"/>
        <v>0.153</v>
      </c>
      <c r="E83" s="48">
        <f t="shared" si="11"/>
        <v>4.9999999999999767E-3</v>
      </c>
      <c r="F83" s="45">
        <f>VLOOKUP(A83,DistrictDetail_SY202324,'District Detail SY 202324'!$Q$1,FALSE)</f>
        <v>7.0000000000000001E-3</v>
      </c>
      <c r="G83" s="45">
        <f>VLOOKUP(A83,DistrictDetail_SY202324,'District Detail SY 202324'!$AD$1,FALSE)</f>
        <v>0</v>
      </c>
      <c r="H83" s="45">
        <f t="shared" si="12"/>
        <v>-7.0000000000000001E-3</v>
      </c>
      <c r="I83" s="45">
        <f>VLOOKUP(A83,DistrictDetail_SY202324,'District Detail SY 202324'!$P$1,FALSE)</f>
        <v>7.0000000000000001E-3</v>
      </c>
      <c r="J83" s="45">
        <f>VLOOKUP(A83,DistrictDetail_SY202324,'District Detail SY 202324'!$AE$1,FALSE)+VLOOKUP(A83,DistrictDetail_SY202324,'District Detail SY 202324'!$AG$1,FALSE)</f>
        <v>0</v>
      </c>
      <c r="K83" s="45">
        <f t="shared" si="13"/>
        <v>-7.0000000000000001E-3</v>
      </c>
      <c r="L83" s="45">
        <f>VLOOKUP(A83,DistrictDetail_SY202324,'District Detail SY 202324'!$K$1,FALSE)</f>
        <v>7.1999999999999995E-2</v>
      </c>
      <c r="M83" s="45">
        <f>VLOOKUP(A83,DistrictDetail_SY202324,'District Detail SY 202324'!$T$1,FALSE)</f>
        <v>0.11899999999999999</v>
      </c>
      <c r="N83" s="45">
        <f t="shared" si="14"/>
        <v>4.7E-2</v>
      </c>
      <c r="O83" s="45">
        <f>VLOOKUP(A83,DistrictDetail_SY202324,'District Detail SY 202324'!$N$1,FALSE)</f>
        <v>3.5999999999999997E-2</v>
      </c>
      <c r="P83" s="45">
        <f>VLOOKUP(A83,DistrictDetail_SY202324,'District Detail SY 202324'!$Y$1,FALSE)</f>
        <v>2.5000000000000001E-2</v>
      </c>
      <c r="Q83" s="45">
        <f t="shared" si="15"/>
        <v>-1.0999999999999996E-2</v>
      </c>
      <c r="R83" s="45">
        <f>VLOOKUP(A83,DistrictDetail_SY202324,'District Detail SY 202324'!$M$1,FALSE)</f>
        <v>7.0000000000000001E-3</v>
      </c>
      <c r="S83" s="45">
        <f>VLOOKUP(A83,DistrictDetail_SY202324,'District Detail SY 202324'!$X$1,FALSE)</f>
        <v>1E-3</v>
      </c>
      <c r="T83" s="45">
        <f t="shared" si="16"/>
        <v>-6.0000000000000001E-3</v>
      </c>
      <c r="U83" s="45">
        <f>VLOOKUP(A83,DistrictDetail_SY202324,'District Detail SY 202324'!$L$1,FALSE)</f>
        <v>1.9E-2</v>
      </c>
      <c r="V83" s="45">
        <f>VLOOKUP(A83,DistrictDetail_SY202324,'District Detail SY 202324'!$V$1,FALSE)</f>
        <v>0</v>
      </c>
      <c r="W83" s="45">
        <f t="shared" si="17"/>
        <v>-1.9E-2</v>
      </c>
      <c r="X83" s="50">
        <f>VLOOKUP(A83,DistrictDetail_SY202324,'District Detail SY 202324'!$S$1,FALSE)</f>
        <v>0</v>
      </c>
      <c r="Y83" s="50">
        <f>VLOOKUP(A83,DistrictDetail_SY202324,'District Detail SY 202324'!$U$1,FALSE)</f>
        <v>0</v>
      </c>
      <c r="Z83" s="50">
        <f>VLOOKUP(A83,DistrictDetail_SY202324,'District Detail SY 202324'!$W$1,FALSE)</f>
        <v>8.0000000000000002E-3</v>
      </c>
      <c r="AA83" s="50">
        <f>VLOOKUP(A83,DistrictDetail_SY202324,'District Detail SY 202324'!$Z$1,FALSE)</f>
        <v>0</v>
      </c>
      <c r="AB83" s="50">
        <f>VLOOKUP(A83,DistrictDetail_SY202324,'District Detail SY 202324'!$AA$1,FALSE)</f>
        <v>0</v>
      </c>
      <c r="AC83" s="50">
        <f>VLOOKUP(A83,DistrictDetail_SY202324,'District Detail SY 202324'!$AB$1,FALSE)</f>
        <v>0</v>
      </c>
      <c r="AD83" s="50">
        <f>VLOOKUP(A83,DistrictDetail_SY202324,'District Detail SY 202324'!$AF$1,FALSE)</f>
        <v>0</v>
      </c>
    </row>
    <row r="84" spans="1:30" x14ac:dyDescent="0.25">
      <c r="A84" s="6" t="s">
        <v>196</v>
      </c>
      <c r="B84" t="s">
        <v>197</v>
      </c>
      <c r="C84" s="48">
        <f t="shared" si="10"/>
        <v>90.704999999999998</v>
      </c>
      <c r="D84" s="48">
        <f t="shared" si="18"/>
        <v>156.74</v>
      </c>
      <c r="E84" s="48">
        <f t="shared" si="11"/>
        <v>66.035000000000011</v>
      </c>
      <c r="F84" s="45">
        <f>VLOOKUP(A84,DistrictDetail_SY202324,'District Detail SY 202324'!$Q$1,FALSE)</f>
        <v>2.2480000000000002</v>
      </c>
      <c r="G84" s="45">
        <f>VLOOKUP(A84,DistrictDetail_SY202324,'District Detail SY 202324'!$AD$1,FALSE)</f>
        <v>4</v>
      </c>
      <c r="H84" s="45">
        <f t="shared" si="12"/>
        <v>1.7519999999999998</v>
      </c>
      <c r="I84" s="45">
        <f>VLOOKUP(A84,DistrictDetail_SY202324,'District Detail SY 202324'!$P$1,FALSE)</f>
        <v>3.8559999999999999</v>
      </c>
      <c r="J84" s="45">
        <f>VLOOKUP(A84,DistrictDetail_SY202324,'District Detail SY 202324'!$AE$1,FALSE)+VLOOKUP(A84,DistrictDetail_SY202324,'District Detail SY 202324'!$AG$1,FALSE)</f>
        <v>49.265000000000001</v>
      </c>
      <c r="K84" s="45">
        <f t="shared" si="13"/>
        <v>45.408999999999999</v>
      </c>
      <c r="L84" s="45">
        <f>VLOOKUP(A84,DistrictDetail_SY202324,'District Detail SY 202324'!$K$1,FALSE)</f>
        <v>55.073999999999998</v>
      </c>
      <c r="M84" s="45">
        <f>VLOOKUP(A84,DistrictDetail_SY202324,'District Detail SY 202324'!$T$1,FALSE)</f>
        <v>41.524000000000001</v>
      </c>
      <c r="N84" s="45">
        <f t="shared" si="14"/>
        <v>-13.549999999999997</v>
      </c>
      <c r="O84" s="45">
        <f>VLOOKUP(A84,DistrictDetail_SY202324,'District Detail SY 202324'!$N$1,FALSE)</f>
        <v>19.968999999999998</v>
      </c>
      <c r="P84" s="45">
        <f>VLOOKUP(A84,DistrictDetail_SY202324,'District Detail SY 202324'!$Y$1,FALSE)</f>
        <v>18.37</v>
      </c>
      <c r="Q84" s="45">
        <f t="shared" si="15"/>
        <v>-1.5989999999999966</v>
      </c>
      <c r="R84" s="45">
        <f>VLOOKUP(A84,DistrictDetail_SY202324,'District Detail SY 202324'!$M$1,FALSE)</f>
        <v>2.419</v>
      </c>
      <c r="S84" s="45">
        <f>VLOOKUP(A84,DistrictDetail_SY202324,'District Detail SY 202324'!$X$1,FALSE)</f>
        <v>8.7379999999999995</v>
      </c>
      <c r="T84" s="45">
        <f t="shared" si="16"/>
        <v>6.3189999999999991</v>
      </c>
      <c r="U84" s="45">
        <f>VLOOKUP(A84,DistrictDetail_SY202324,'District Detail SY 202324'!$L$1,FALSE)</f>
        <v>7.1389999999999993</v>
      </c>
      <c r="V84" s="45">
        <f>VLOOKUP(A84,DistrictDetail_SY202324,'District Detail SY 202324'!$V$1,FALSE)</f>
        <v>5.34</v>
      </c>
      <c r="W84" s="45">
        <f t="shared" si="17"/>
        <v>-1.7989999999999995</v>
      </c>
      <c r="X84" s="50">
        <f>VLOOKUP(A84,DistrictDetail_SY202324,'District Detail SY 202324'!$S$1,FALSE)</f>
        <v>0</v>
      </c>
      <c r="Y84" s="50">
        <f>VLOOKUP(A84,DistrictDetail_SY202324,'District Detail SY 202324'!$U$1,FALSE)</f>
        <v>1.3420000000000001</v>
      </c>
      <c r="Z84" s="50">
        <f>VLOOKUP(A84,DistrictDetail_SY202324,'District Detail SY 202324'!$W$1,FALSE)</f>
        <v>11.391</v>
      </c>
      <c r="AA84" s="50">
        <f>VLOOKUP(A84,DistrictDetail_SY202324,'District Detail SY 202324'!$Z$1,FALSE)</f>
        <v>1.79</v>
      </c>
      <c r="AB84" s="50">
        <f>VLOOKUP(A84,DistrictDetail_SY202324,'District Detail SY 202324'!$AA$1,FALSE)</f>
        <v>0</v>
      </c>
      <c r="AC84" s="50">
        <f>VLOOKUP(A84,DistrictDetail_SY202324,'District Detail SY 202324'!$AB$1,FALSE)</f>
        <v>0.59599999999999997</v>
      </c>
      <c r="AD84" s="50">
        <f>VLOOKUP(A84,DistrictDetail_SY202324,'District Detail SY 202324'!$AF$1,FALSE)</f>
        <v>14.384</v>
      </c>
    </row>
    <row r="85" spans="1:30" x14ac:dyDescent="0.25">
      <c r="A85" s="6" t="s">
        <v>198</v>
      </c>
      <c r="B85" t="s">
        <v>199</v>
      </c>
      <c r="C85" s="48">
        <f t="shared" si="10"/>
        <v>19.504000000000001</v>
      </c>
      <c r="D85" s="48">
        <f t="shared" si="18"/>
        <v>31.059999999999995</v>
      </c>
      <c r="E85" s="48">
        <f t="shared" si="11"/>
        <v>11.555999999999994</v>
      </c>
      <c r="F85" s="45">
        <f>VLOOKUP(A85,DistrictDetail_SY202324,'District Detail SY 202324'!$Q$1,FALSE)</f>
        <v>0.50600000000000001</v>
      </c>
      <c r="G85" s="45">
        <f>VLOOKUP(A85,DistrictDetail_SY202324,'District Detail SY 202324'!$AD$1,FALSE)</f>
        <v>3.5859999999999999</v>
      </c>
      <c r="H85" s="45">
        <f t="shared" si="12"/>
        <v>3.08</v>
      </c>
      <c r="I85" s="45">
        <f>VLOOKUP(A85,DistrictDetail_SY202324,'District Detail SY 202324'!$P$1,FALSE)</f>
        <v>0.83199999999999996</v>
      </c>
      <c r="J85" s="45">
        <f>VLOOKUP(A85,DistrictDetail_SY202324,'District Detail SY 202324'!$AE$1,FALSE)+VLOOKUP(A85,DistrictDetail_SY202324,'District Detail SY 202324'!$AG$1,FALSE)</f>
        <v>5.7670000000000003</v>
      </c>
      <c r="K85" s="45">
        <f t="shared" si="13"/>
        <v>4.9350000000000005</v>
      </c>
      <c r="L85" s="45">
        <f>VLOOKUP(A85,DistrictDetail_SY202324,'District Detail SY 202324'!$K$1,FALSE)</f>
        <v>11.71</v>
      </c>
      <c r="M85" s="45">
        <f>VLOOKUP(A85,DistrictDetail_SY202324,'District Detail SY 202324'!$T$1,FALSE)</f>
        <v>10.9</v>
      </c>
      <c r="N85" s="45">
        <f t="shared" si="14"/>
        <v>-0.8100000000000005</v>
      </c>
      <c r="O85" s="45">
        <f>VLOOKUP(A85,DistrictDetail_SY202324,'District Detail SY 202324'!$N$1,FALSE)</f>
        <v>4.335</v>
      </c>
      <c r="P85" s="45">
        <f>VLOOKUP(A85,DistrictDetail_SY202324,'District Detail SY 202324'!$Y$1,FALSE)</f>
        <v>3.3</v>
      </c>
      <c r="Q85" s="45">
        <f t="shared" si="15"/>
        <v>-1.0350000000000001</v>
      </c>
      <c r="R85" s="45">
        <f>VLOOKUP(A85,DistrictDetail_SY202324,'District Detail SY 202324'!$M$1,FALSE)</f>
        <v>0.53700000000000003</v>
      </c>
      <c r="S85" s="45">
        <f>VLOOKUP(A85,DistrictDetail_SY202324,'District Detail SY 202324'!$X$1,FALSE)</f>
        <v>1.3660000000000001</v>
      </c>
      <c r="T85" s="45">
        <f t="shared" si="16"/>
        <v>0.82900000000000007</v>
      </c>
      <c r="U85" s="45">
        <f>VLOOKUP(A85,DistrictDetail_SY202324,'District Detail SY 202324'!$L$1,FALSE)</f>
        <v>1.5840000000000001</v>
      </c>
      <c r="V85" s="45">
        <f>VLOOKUP(A85,DistrictDetail_SY202324,'District Detail SY 202324'!$V$1,FALSE)</f>
        <v>0</v>
      </c>
      <c r="W85" s="45">
        <f t="shared" si="17"/>
        <v>-1.5840000000000001</v>
      </c>
      <c r="X85" s="50">
        <f>VLOOKUP(A85,DistrictDetail_SY202324,'District Detail SY 202324'!$S$1,FALSE)</f>
        <v>0</v>
      </c>
      <c r="Y85" s="50">
        <f>VLOOKUP(A85,DistrictDetail_SY202324,'District Detail SY 202324'!$U$1,FALSE)</f>
        <v>0.70799999999999996</v>
      </c>
      <c r="Z85" s="50">
        <f>VLOOKUP(A85,DistrictDetail_SY202324,'District Detail SY 202324'!$W$1,FALSE)</f>
        <v>1.9390000000000003</v>
      </c>
      <c r="AA85" s="50">
        <f>VLOOKUP(A85,DistrictDetail_SY202324,'District Detail SY 202324'!$Z$1,FALSE)</f>
        <v>0.35899999999999999</v>
      </c>
      <c r="AB85" s="50">
        <f>VLOOKUP(A85,DistrictDetail_SY202324,'District Detail SY 202324'!$AA$1,FALSE)</f>
        <v>0</v>
      </c>
      <c r="AC85" s="50">
        <f>VLOOKUP(A85,DistrictDetail_SY202324,'District Detail SY 202324'!$AB$1,FALSE)</f>
        <v>0</v>
      </c>
      <c r="AD85" s="50">
        <f>VLOOKUP(A85,DistrictDetail_SY202324,'District Detail SY 202324'!$AF$1,FALSE)</f>
        <v>3.1349999999999998</v>
      </c>
    </row>
    <row r="86" spans="1:30" x14ac:dyDescent="0.25">
      <c r="A86" s="6" t="s">
        <v>200</v>
      </c>
      <c r="B86" t="s">
        <v>201</v>
      </c>
      <c r="C86" s="48">
        <f t="shared" si="10"/>
        <v>16.593</v>
      </c>
      <c r="D86" s="48">
        <f t="shared" si="18"/>
        <v>22.935999999999996</v>
      </c>
      <c r="E86" s="48">
        <f t="shared" si="11"/>
        <v>6.3429999999999964</v>
      </c>
      <c r="F86" s="45">
        <f>VLOOKUP(A86,DistrictDetail_SY202324,'District Detail SY 202324'!$Q$1,FALSE)</f>
        <v>0.42299999999999999</v>
      </c>
      <c r="G86" s="45">
        <f>VLOOKUP(A86,DistrictDetail_SY202324,'District Detail SY 202324'!$AD$1,FALSE)</f>
        <v>0</v>
      </c>
      <c r="H86" s="45">
        <f t="shared" si="12"/>
        <v>-0.42299999999999999</v>
      </c>
      <c r="I86" s="45">
        <f>VLOOKUP(A86,DistrictDetail_SY202324,'District Detail SY 202324'!$P$1,FALSE)</f>
        <v>0.70799999999999996</v>
      </c>
      <c r="J86" s="45">
        <f>VLOOKUP(A86,DistrictDetail_SY202324,'District Detail SY 202324'!$AE$1,FALSE)+VLOOKUP(A86,DistrictDetail_SY202324,'District Detail SY 202324'!$AG$1,FALSE)</f>
        <v>5.1150000000000002</v>
      </c>
      <c r="K86" s="45">
        <f t="shared" si="13"/>
        <v>4.407</v>
      </c>
      <c r="L86" s="45">
        <f>VLOOKUP(A86,DistrictDetail_SY202324,'District Detail SY 202324'!$K$1,FALSE)</f>
        <v>9.9879999999999995</v>
      </c>
      <c r="M86" s="45">
        <f>VLOOKUP(A86,DistrictDetail_SY202324,'District Detail SY 202324'!$T$1,FALSE)</f>
        <v>9.4830000000000005</v>
      </c>
      <c r="N86" s="45">
        <f t="shared" si="14"/>
        <v>-0.50499999999999901</v>
      </c>
      <c r="O86" s="45">
        <f>VLOOKUP(A86,DistrictDetail_SY202324,'District Detail SY 202324'!$N$1,FALSE)</f>
        <v>3.6929999999999996</v>
      </c>
      <c r="P86" s="45">
        <f>VLOOKUP(A86,DistrictDetail_SY202324,'District Detail SY 202324'!$Y$1,FALSE)</f>
        <v>2.3019999999999996</v>
      </c>
      <c r="Q86" s="45">
        <f t="shared" si="15"/>
        <v>-1.391</v>
      </c>
      <c r="R86" s="45">
        <f>VLOOKUP(A86,DistrictDetail_SY202324,'District Detail SY 202324'!$M$1,FALSE)</f>
        <v>0.45</v>
      </c>
      <c r="S86" s="45">
        <f>VLOOKUP(A86,DistrictDetail_SY202324,'District Detail SY 202324'!$X$1,FALSE)</f>
        <v>1.351</v>
      </c>
      <c r="T86" s="45">
        <f t="shared" si="16"/>
        <v>0.90100000000000002</v>
      </c>
      <c r="U86" s="45">
        <f>VLOOKUP(A86,DistrictDetail_SY202324,'District Detail SY 202324'!$L$1,FALSE)</f>
        <v>1.3310000000000002</v>
      </c>
      <c r="V86" s="45">
        <f>VLOOKUP(A86,DistrictDetail_SY202324,'District Detail SY 202324'!$V$1,FALSE)</f>
        <v>0</v>
      </c>
      <c r="W86" s="45">
        <f t="shared" si="17"/>
        <v>-1.3310000000000002</v>
      </c>
      <c r="X86" s="50">
        <f>VLOOKUP(A86,DistrictDetail_SY202324,'District Detail SY 202324'!$S$1,FALSE)</f>
        <v>0</v>
      </c>
      <c r="Y86" s="50">
        <f>VLOOKUP(A86,DistrictDetail_SY202324,'District Detail SY 202324'!$U$1,FALSE)</f>
        <v>0.30099999999999999</v>
      </c>
      <c r="Z86" s="50">
        <f>VLOOKUP(A86,DistrictDetail_SY202324,'District Detail SY 202324'!$W$1,FALSE)</f>
        <v>2.11</v>
      </c>
      <c r="AA86" s="50">
        <f>VLOOKUP(A86,DistrictDetail_SY202324,'District Detail SY 202324'!$Z$1,FALSE)</f>
        <v>0.151</v>
      </c>
      <c r="AB86" s="50">
        <f>VLOOKUP(A86,DistrictDetail_SY202324,'District Detail SY 202324'!$AA$1,FALSE)</f>
        <v>0</v>
      </c>
      <c r="AC86" s="50">
        <f>VLOOKUP(A86,DistrictDetail_SY202324,'District Detail SY 202324'!$AB$1,FALSE)</f>
        <v>0</v>
      </c>
      <c r="AD86" s="50">
        <f>VLOOKUP(A86,DistrictDetail_SY202324,'District Detail SY 202324'!$AF$1,FALSE)</f>
        <v>2.1230000000000002</v>
      </c>
    </row>
    <row r="87" spans="1:30" x14ac:dyDescent="0.25">
      <c r="A87" s="6" t="s">
        <v>202</v>
      </c>
      <c r="B87" t="s">
        <v>203</v>
      </c>
      <c r="C87" s="48">
        <f t="shared" si="10"/>
        <v>3.6850000000000001</v>
      </c>
      <c r="D87" s="48">
        <f t="shared" si="18"/>
        <v>3.9319999999999999</v>
      </c>
      <c r="E87" s="48">
        <f t="shared" si="11"/>
        <v>0.24699999999999989</v>
      </c>
      <c r="F87" s="45">
        <f>VLOOKUP(A87,DistrictDetail_SY202324,'District Detail SY 202324'!$Q$1,FALSE)</f>
        <v>0.09</v>
      </c>
      <c r="G87" s="45">
        <f>VLOOKUP(A87,DistrictDetail_SY202324,'District Detail SY 202324'!$AD$1,FALSE)</f>
        <v>0</v>
      </c>
      <c r="H87" s="45">
        <f t="shared" si="12"/>
        <v>-0.09</v>
      </c>
      <c r="I87" s="45">
        <f>VLOOKUP(A87,DistrictDetail_SY202324,'District Detail SY 202324'!$P$1,FALSE)</f>
        <v>0.156</v>
      </c>
      <c r="J87" s="45">
        <f>VLOOKUP(A87,DistrictDetail_SY202324,'District Detail SY 202324'!$AE$1,FALSE)+VLOOKUP(A87,DistrictDetail_SY202324,'District Detail SY 202324'!$AG$1,FALSE)</f>
        <v>1.367</v>
      </c>
      <c r="K87" s="45">
        <f t="shared" si="13"/>
        <v>1.2110000000000001</v>
      </c>
      <c r="L87" s="45">
        <f>VLOOKUP(A87,DistrictDetail_SY202324,'District Detail SY 202324'!$K$1,FALSE)</f>
        <v>2.2360000000000002</v>
      </c>
      <c r="M87" s="45">
        <f>VLOOKUP(A87,DistrictDetail_SY202324,'District Detail SY 202324'!$T$1,FALSE)</f>
        <v>1.6</v>
      </c>
      <c r="N87" s="45">
        <f t="shared" si="14"/>
        <v>-0.63600000000000012</v>
      </c>
      <c r="O87" s="45">
        <f>VLOOKUP(A87,DistrictDetail_SY202324,'District Detail SY 202324'!$N$1,FALSE)</f>
        <v>0.81800000000000006</v>
      </c>
      <c r="P87" s="45">
        <f>VLOOKUP(A87,DistrictDetail_SY202324,'District Detail SY 202324'!$Y$1,FALSE)</f>
        <v>0</v>
      </c>
      <c r="Q87" s="45">
        <f t="shared" si="15"/>
        <v>-0.81800000000000006</v>
      </c>
      <c r="R87" s="45">
        <f>VLOOKUP(A87,DistrictDetail_SY202324,'District Detail SY 202324'!$M$1,FALSE)</f>
        <v>9.7000000000000003E-2</v>
      </c>
      <c r="S87" s="45">
        <f>VLOOKUP(A87,DistrictDetail_SY202324,'District Detail SY 202324'!$X$1,FALSE)</f>
        <v>0.27600000000000002</v>
      </c>
      <c r="T87" s="45">
        <f t="shared" si="16"/>
        <v>0.17900000000000002</v>
      </c>
      <c r="U87" s="45">
        <f>VLOOKUP(A87,DistrictDetail_SY202324,'District Detail SY 202324'!$L$1,FALSE)</f>
        <v>0.28800000000000003</v>
      </c>
      <c r="V87" s="45">
        <f>VLOOKUP(A87,DistrictDetail_SY202324,'District Detail SY 202324'!$V$1,FALSE)</f>
        <v>0</v>
      </c>
      <c r="W87" s="45">
        <f t="shared" si="17"/>
        <v>-0.28800000000000003</v>
      </c>
      <c r="X87" s="50">
        <f>VLOOKUP(A87,DistrictDetail_SY202324,'District Detail SY 202324'!$S$1,FALSE)</f>
        <v>0</v>
      </c>
      <c r="Y87" s="50">
        <f>VLOOKUP(A87,DistrictDetail_SY202324,'District Detail SY 202324'!$U$1,FALSE)</f>
        <v>0</v>
      </c>
      <c r="Z87" s="50">
        <f>VLOOKUP(A87,DistrictDetail_SY202324,'District Detail SY 202324'!$W$1,FALSE)</f>
        <v>0.27600000000000002</v>
      </c>
      <c r="AA87" s="50">
        <f>VLOOKUP(A87,DistrictDetail_SY202324,'District Detail SY 202324'!$Z$1,FALSE)</f>
        <v>0</v>
      </c>
      <c r="AB87" s="50">
        <f>VLOOKUP(A87,DistrictDetail_SY202324,'District Detail SY 202324'!$AA$1,FALSE)</f>
        <v>0</v>
      </c>
      <c r="AC87" s="50">
        <f>VLOOKUP(A87,DistrictDetail_SY202324,'District Detail SY 202324'!$AB$1,FALSE)</f>
        <v>0</v>
      </c>
      <c r="AD87" s="50">
        <f>VLOOKUP(A87,DistrictDetail_SY202324,'District Detail SY 202324'!$AF$1,FALSE)</f>
        <v>0.41299999999999998</v>
      </c>
    </row>
    <row r="88" spans="1:30" x14ac:dyDescent="0.25">
      <c r="A88" s="6" t="s">
        <v>204</v>
      </c>
      <c r="B88" t="s">
        <v>205</v>
      </c>
      <c r="C88" s="48">
        <f t="shared" si="10"/>
        <v>31.012</v>
      </c>
      <c r="D88" s="48">
        <f t="shared" si="18"/>
        <v>43.227999999999994</v>
      </c>
      <c r="E88" s="48">
        <f t="shared" si="11"/>
        <v>12.215999999999994</v>
      </c>
      <c r="F88" s="45">
        <f>VLOOKUP(A88,DistrictDetail_SY202324,'District Detail SY 202324'!$Q$1,FALSE)</f>
        <v>0.78500000000000003</v>
      </c>
      <c r="G88" s="45">
        <f>VLOOKUP(A88,DistrictDetail_SY202324,'District Detail SY 202324'!$AD$1,FALSE)</f>
        <v>0.59099999999999997</v>
      </c>
      <c r="H88" s="45">
        <f t="shared" si="12"/>
        <v>-0.19400000000000006</v>
      </c>
      <c r="I88" s="45">
        <f>VLOOKUP(A88,DistrictDetail_SY202324,'District Detail SY 202324'!$P$1,FALSE)</f>
        <v>1.321</v>
      </c>
      <c r="J88" s="45">
        <f>VLOOKUP(A88,DistrictDetail_SY202324,'District Detail SY 202324'!$AE$1,FALSE)+VLOOKUP(A88,DistrictDetail_SY202324,'District Detail SY 202324'!$AG$1,FALSE)</f>
        <v>11.034000000000001</v>
      </c>
      <c r="K88" s="45">
        <f t="shared" si="13"/>
        <v>9.713000000000001</v>
      </c>
      <c r="L88" s="45">
        <f>VLOOKUP(A88,DistrictDetail_SY202324,'District Detail SY 202324'!$K$1,FALSE)</f>
        <v>18.768000000000001</v>
      </c>
      <c r="M88" s="45">
        <f>VLOOKUP(A88,DistrictDetail_SY202324,'District Detail SY 202324'!$T$1,FALSE)</f>
        <v>19.137999999999998</v>
      </c>
      <c r="N88" s="45">
        <f t="shared" si="14"/>
        <v>0.36999999999999744</v>
      </c>
      <c r="O88" s="45">
        <f>VLOOKUP(A88,DistrictDetail_SY202324,'District Detail SY 202324'!$N$1,FALSE)</f>
        <v>6.8239999999999998</v>
      </c>
      <c r="P88" s="45">
        <f>VLOOKUP(A88,DistrictDetail_SY202324,'District Detail SY 202324'!$Y$1,FALSE)</f>
        <v>0</v>
      </c>
      <c r="Q88" s="45">
        <f t="shared" si="15"/>
        <v>-6.8239999999999998</v>
      </c>
      <c r="R88" s="45">
        <f>VLOOKUP(A88,DistrictDetail_SY202324,'District Detail SY 202324'!$M$1,FALSE)</f>
        <v>0.83899999999999997</v>
      </c>
      <c r="S88" s="45">
        <f>VLOOKUP(A88,DistrictDetail_SY202324,'District Detail SY 202324'!$X$1,FALSE)</f>
        <v>3.1470000000000002</v>
      </c>
      <c r="T88" s="45">
        <f t="shared" si="16"/>
        <v>2.3080000000000003</v>
      </c>
      <c r="U88" s="45">
        <f>VLOOKUP(A88,DistrictDetail_SY202324,'District Detail SY 202324'!$L$1,FALSE)</f>
        <v>2.4750000000000001</v>
      </c>
      <c r="V88" s="45">
        <f>VLOOKUP(A88,DistrictDetail_SY202324,'District Detail SY 202324'!$V$1,FALSE)</f>
        <v>0</v>
      </c>
      <c r="W88" s="45">
        <f t="shared" si="17"/>
        <v>-2.4750000000000001</v>
      </c>
      <c r="X88" s="50">
        <f>VLOOKUP(A88,DistrictDetail_SY202324,'District Detail SY 202324'!$S$1,FALSE)</f>
        <v>0</v>
      </c>
      <c r="Y88" s="50">
        <f>VLOOKUP(A88,DistrictDetail_SY202324,'District Detail SY 202324'!$U$1,FALSE)</f>
        <v>1.4739999999999998</v>
      </c>
      <c r="Z88" s="50">
        <f>VLOOKUP(A88,DistrictDetail_SY202324,'District Detail SY 202324'!$W$1,FALSE)</f>
        <v>2.7840000000000003</v>
      </c>
      <c r="AA88" s="50">
        <f>VLOOKUP(A88,DistrictDetail_SY202324,'District Detail SY 202324'!$Z$1,FALSE)</f>
        <v>0.6389999999999999</v>
      </c>
      <c r="AB88" s="50">
        <f>VLOOKUP(A88,DistrictDetail_SY202324,'District Detail SY 202324'!$AA$1,FALSE)</f>
        <v>0</v>
      </c>
      <c r="AC88" s="50">
        <f>VLOOKUP(A88,DistrictDetail_SY202324,'District Detail SY 202324'!$AB$1,FALSE)</f>
        <v>0</v>
      </c>
      <c r="AD88" s="50">
        <f>VLOOKUP(A88,DistrictDetail_SY202324,'District Detail SY 202324'!$AF$1,FALSE)</f>
        <v>4.4210000000000003</v>
      </c>
    </row>
    <row r="89" spans="1:30" x14ac:dyDescent="0.25">
      <c r="A89" s="6" t="s">
        <v>206</v>
      </c>
      <c r="B89" t="s">
        <v>207</v>
      </c>
      <c r="C89" s="48">
        <f t="shared" si="10"/>
        <v>3.577</v>
      </c>
      <c r="D89" s="48">
        <f t="shared" si="18"/>
        <v>4.4529999999999994</v>
      </c>
      <c r="E89" s="48">
        <f t="shared" si="11"/>
        <v>0.87599999999999945</v>
      </c>
      <c r="F89" s="45">
        <f>VLOOKUP(A89,DistrictDetail_SY202324,'District Detail SY 202324'!$Q$1,FALSE)</f>
        <v>0.09</v>
      </c>
      <c r="G89" s="45">
        <f>VLOOKUP(A89,DistrictDetail_SY202324,'District Detail SY 202324'!$AD$1,FALSE)</f>
        <v>0</v>
      </c>
      <c r="H89" s="45">
        <f t="shared" si="12"/>
        <v>-0.09</v>
      </c>
      <c r="I89" s="45">
        <f>VLOOKUP(A89,DistrictDetail_SY202324,'District Detail SY 202324'!$P$1,FALSE)</f>
        <v>0.15199999999999997</v>
      </c>
      <c r="J89" s="45">
        <f>VLOOKUP(A89,DistrictDetail_SY202324,'District Detail SY 202324'!$AE$1,FALSE)+VLOOKUP(A89,DistrictDetail_SY202324,'District Detail SY 202324'!$AG$1,FALSE)</f>
        <v>0.8</v>
      </c>
      <c r="K89" s="45">
        <f t="shared" si="13"/>
        <v>0.64800000000000013</v>
      </c>
      <c r="L89" s="45">
        <f>VLOOKUP(A89,DistrictDetail_SY202324,'District Detail SY 202324'!$K$1,FALSE)</f>
        <v>2.1680000000000001</v>
      </c>
      <c r="M89" s="45">
        <f>VLOOKUP(A89,DistrictDetail_SY202324,'District Detail SY 202324'!$T$1,FALSE)</f>
        <v>1.9789999999999999</v>
      </c>
      <c r="N89" s="45">
        <f t="shared" si="14"/>
        <v>-0.18900000000000028</v>
      </c>
      <c r="O89" s="45">
        <f>VLOOKUP(A89,DistrictDetail_SY202324,'District Detail SY 202324'!$N$1,FALSE)</f>
        <v>0.78600000000000003</v>
      </c>
      <c r="P89" s="45">
        <f>VLOOKUP(A89,DistrictDetail_SY202324,'District Detail SY 202324'!$Y$1,FALSE)</f>
        <v>1.08</v>
      </c>
      <c r="Q89" s="45">
        <f t="shared" si="15"/>
        <v>0.29400000000000004</v>
      </c>
      <c r="R89" s="45">
        <f>VLOOKUP(A89,DistrictDetail_SY202324,'District Detail SY 202324'!$M$1,FALSE)</f>
        <v>9.7000000000000003E-2</v>
      </c>
      <c r="S89" s="45">
        <f>VLOOKUP(A89,DistrictDetail_SY202324,'District Detail SY 202324'!$X$1,FALSE)</f>
        <v>0.24199999999999999</v>
      </c>
      <c r="T89" s="45">
        <f t="shared" si="16"/>
        <v>0.14499999999999999</v>
      </c>
      <c r="U89" s="45">
        <f>VLOOKUP(A89,DistrictDetail_SY202324,'District Detail SY 202324'!$L$1,FALSE)</f>
        <v>0.28400000000000003</v>
      </c>
      <c r="V89" s="45">
        <f>VLOOKUP(A89,DistrictDetail_SY202324,'District Detail SY 202324'!$V$1,FALSE)</f>
        <v>0</v>
      </c>
      <c r="W89" s="45">
        <f t="shared" si="17"/>
        <v>-0.28400000000000003</v>
      </c>
      <c r="X89" s="50">
        <f>VLOOKUP(A89,DistrictDetail_SY202324,'District Detail SY 202324'!$S$1,FALSE)</f>
        <v>0</v>
      </c>
      <c r="Y89" s="50">
        <f>VLOOKUP(A89,DistrictDetail_SY202324,'District Detail SY 202324'!$U$1,FALSE)</f>
        <v>0</v>
      </c>
      <c r="Z89" s="50">
        <f>VLOOKUP(A89,DistrictDetail_SY202324,'District Detail SY 202324'!$W$1,FALSE)</f>
        <v>0.22</v>
      </c>
      <c r="AA89" s="50">
        <f>VLOOKUP(A89,DistrictDetail_SY202324,'District Detail SY 202324'!$Z$1,FALSE)</f>
        <v>0</v>
      </c>
      <c r="AB89" s="50">
        <f>VLOOKUP(A89,DistrictDetail_SY202324,'District Detail SY 202324'!$AA$1,FALSE)</f>
        <v>0</v>
      </c>
      <c r="AC89" s="50">
        <f>VLOOKUP(A89,DistrictDetail_SY202324,'District Detail SY 202324'!$AB$1,FALSE)</f>
        <v>0.13200000000000001</v>
      </c>
      <c r="AD89" s="50">
        <f>VLOOKUP(A89,DistrictDetail_SY202324,'District Detail SY 202324'!$AF$1,FALSE)</f>
        <v>0</v>
      </c>
    </row>
    <row r="90" spans="1:30" x14ac:dyDescent="0.25">
      <c r="A90" s="6" t="s">
        <v>208</v>
      </c>
      <c r="B90" t="s">
        <v>209</v>
      </c>
      <c r="C90" s="48">
        <f t="shared" si="10"/>
        <v>0.502</v>
      </c>
      <c r="D90" s="48">
        <f t="shared" si="18"/>
        <v>0.60099999999999998</v>
      </c>
      <c r="E90" s="48">
        <f t="shared" si="11"/>
        <v>9.8999999999999977E-2</v>
      </c>
      <c r="F90" s="45">
        <f>VLOOKUP(A90,DistrictDetail_SY202324,'District Detail SY 202324'!$Q$1,FALSE)</f>
        <v>1.0999999999999999E-2</v>
      </c>
      <c r="G90" s="45">
        <f>VLOOKUP(A90,DistrictDetail_SY202324,'District Detail SY 202324'!$AD$1,FALSE)</f>
        <v>0</v>
      </c>
      <c r="H90" s="45">
        <f t="shared" si="12"/>
        <v>-1.0999999999999999E-2</v>
      </c>
      <c r="I90" s="45">
        <f>VLOOKUP(A90,DistrictDetail_SY202324,'District Detail SY 202324'!$P$1,FALSE)</f>
        <v>2.0999999999999998E-2</v>
      </c>
      <c r="J90" s="45">
        <f>VLOOKUP(A90,DistrictDetail_SY202324,'District Detail SY 202324'!$AE$1,FALSE)+VLOOKUP(A90,DistrictDetail_SY202324,'District Detail SY 202324'!$AG$1,FALSE)</f>
        <v>0</v>
      </c>
      <c r="K90" s="45">
        <f t="shared" si="13"/>
        <v>-2.0999999999999998E-2</v>
      </c>
      <c r="L90" s="45">
        <f>VLOOKUP(A90,DistrictDetail_SY202324,'District Detail SY 202324'!$K$1,FALSE)</f>
        <v>0.31</v>
      </c>
      <c r="M90" s="45">
        <f>VLOOKUP(A90,DistrictDetail_SY202324,'District Detail SY 202324'!$T$1,FALSE)</f>
        <v>0.5</v>
      </c>
      <c r="N90" s="45">
        <f t="shared" si="14"/>
        <v>0.19</v>
      </c>
      <c r="O90" s="45">
        <f>VLOOKUP(A90,DistrictDetail_SY202324,'District Detail SY 202324'!$N$1,FALSE)</f>
        <v>0.109</v>
      </c>
      <c r="P90" s="45">
        <f>VLOOKUP(A90,DistrictDetail_SY202324,'District Detail SY 202324'!$Y$1,FALSE)</f>
        <v>0</v>
      </c>
      <c r="Q90" s="45">
        <f t="shared" si="15"/>
        <v>-0.109</v>
      </c>
      <c r="R90" s="45">
        <f>VLOOKUP(A90,DistrictDetail_SY202324,'District Detail SY 202324'!$M$1,FALSE)</f>
        <v>1.2999999999999999E-2</v>
      </c>
      <c r="S90" s="45">
        <f>VLOOKUP(A90,DistrictDetail_SY202324,'District Detail SY 202324'!$X$1,FALSE)</f>
        <v>0</v>
      </c>
      <c r="T90" s="45">
        <f t="shared" si="16"/>
        <v>-1.2999999999999999E-2</v>
      </c>
      <c r="U90" s="45">
        <f>VLOOKUP(A90,DistrictDetail_SY202324,'District Detail SY 202324'!$L$1,FALSE)</f>
        <v>3.8000000000000006E-2</v>
      </c>
      <c r="V90" s="45">
        <f>VLOOKUP(A90,DistrictDetail_SY202324,'District Detail SY 202324'!$V$1,FALSE)</f>
        <v>0</v>
      </c>
      <c r="W90" s="45">
        <f t="shared" si="17"/>
        <v>-3.8000000000000006E-2</v>
      </c>
      <c r="X90" s="50">
        <f>VLOOKUP(A90,DistrictDetail_SY202324,'District Detail SY 202324'!$S$1,FALSE)</f>
        <v>0</v>
      </c>
      <c r="Y90" s="50">
        <f>VLOOKUP(A90,DistrictDetail_SY202324,'District Detail SY 202324'!$U$1,FALSE)</f>
        <v>0</v>
      </c>
      <c r="Z90" s="50">
        <f>VLOOKUP(A90,DistrictDetail_SY202324,'District Detail SY 202324'!$W$1,FALSE)</f>
        <v>0</v>
      </c>
      <c r="AA90" s="50">
        <f>VLOOKUP(A90,DistrictDetail_SY202324,'District Detail SY 202324'!$Z$1,FALSE)</f>
        <v>0</v>
      </c>
      <c r="AB90" s="50">
        <f>VLOOKUP(A90,DistrictDetail_SY202324,'District Detail SY 202324'!$AA$1,FALSE)</f>
        <v>0</v>
      </c>
      <c r="AC90" s="50">
        <f>VLOOKUP(A90,DistrictDetail_SY202324,'District Detail SY 202324'!$AB$1,FALSE)</f>
        <v>0</v>
      </c>
      <c r="AD90" s="50">
        <f>VLOOKUP(A90,DistrictDetail_SY202324,'District Detail SY 202324'!$AF$1,FALSE)</f>
        <v>0.10100000000000001</v>
      </c>
    </row>
    <row r="91" spans="1:30" x14ac:dyDescent="0.25">
      <c r="A91" s="6" t="s">
        <v>210</v>
      </c>
      <c r="B91" t="s">
        <v>211</v>
      </c>
      <c r="C91" s="48">
        <f t="shared" si="10"/>
        <v>0.32200000000000001</v>
      </c>
      <c r="D91" s="48">
        <f t="shared" si="18"/>
        <v>0.71899999999999997</v>
      </c>
      <c r="E91" s="48">
        <f t="shared" si="11"/>
        <v>0.39699999999999996</v>
      </c>
      <c r="F91" s="45">
        <f>VLOOKUP(A91,DistrictDetail_SY202324,'District Detail SY 202324'!$Q$1,FALSE)</f>
        <v>6.0000000000000001E-3</v>
      </c>
      <c r="G91" s="45">
        <f>VLOOKUP(A91,DistrictDetail_SY202324,'District Detail SY 202324'!$AD$1,FALSE)</f>
        <v>0</v>
      </c>
      <c r="H91" s="45">
        <f t="shared" si="12"/>
        <v>-6.0000000000000001E-3</v>
      </c>
      <c r="I91" s="45">
        <f>VLOOKUP(A91,DistrictDetail_SY202324,'District Detail SY 202324'!$P$1,FALSE)</f>
        <v>1.4E-2</v>
      </c>
      <c r="J91" s="45">
        <f>VLOOKUP(A91,DistrictDetail_SY202324,'District Detail SY 202324'!$AE$1,FALSE)+VLOOKUP(A91,DistrictDetail_SY202324,'District Detail SY 202324'!$AG$1,FALSE)</f>
        <v>0</v>
      </c>
      <c r="K91" s="45">
        <f t="shared" si="13"/>
        <v>-1.4E-2</v>
      </c>
      <c r="L91" s="45">
        <f>VLOOKUP(A91,DistrictDetail_SY202324,'District Detail SY 202324'!$K$1,FALSE)</f>
        <v>0.20899999999999999</v>
      </c>
      <c r="M91" s="45">
        <f>VLOOKUP(A91,DistrictDetail_SY202324,'District Detail SY 202324'!$T$1,FALSE)</f>
        <v>0.71899999999999997</v>
      </c>
      <c r="N91" s="45">
        <f t="shared" si="14"/>
        <v>0.51</v>
      </c>
      <c r="O91" s="45">
        <f>VLOOKUP(A91,DistrictDetail_SY202324,'District Detail SY 202324'!$N$1,FALSE)</f>
        <v>6.6000000000000003E-2</v>
      </c>
      <c r="P91" s="45">
        <f>VLOOKUP(A91,DistrictDetail_SY202324,'District Detail SY 202324'!$Y$1,FALSE)</f>
        <v>0</v>
      </c>
      <c r="Q91" s="45">
        <f t="shared" si="15"/>
        <v>-6.6000000000000003E-2</v>
      </c>
      <c r="R91" s="45">
        <f>VLOOKUP(A91,DistrictDetail_SY202324,'District Detail SY 202324'!$M$1,FALSE)</f>
        <v>6.0000000000000001E-3</v>
      </c>
      <c r="S91" s="45">
        <f>VLOOKUP(A91,DistrictDetail_SY202324,'District Detail SY 202324'!$X$1,FALSE)</f>
        <v>0</v>
      </c>
      <c r="T91" s="45">
        <f t="shared" si="16"/>
        <v>-6.0000000000000001E-3</v>
      </c>
      <c r="U91" s="45">
        <f>VLOOKUP(A91,DistrictDetail_SY202324,'District Detail SY 202324'!$L$1,FALSE)</f>
        <v>2.1000000000000001E-2</v>
      </c>
      <c r="V91" s="45">
        <f>VLOOKUP(A91,DistrictDetail_SY202324,'District Detail SY 202324'!$V$1,FALSE)</f>
        <v>0</v>
      </c>
      <c r="W91" s="45">
        <f t="shared" si="17"/>
        <v>-2.1000000000000001E-2</v>
      </c>
      <c r="X91" s="50">
        <f>VLOOKUP(A91,DistrictDetail_SY202324,'District Detail SY 202324'!$S$1,FALSE)</f>
        <v>0</v>
      </c>
      <c r="Y91" s="50">
        <f>VLOOKUP(A91,DistrictDetail_SY202324,'District Detail SY 202324'!$U$1,FALSE)</f>
        <v>0</v>
      </c>
      <c r="Z91" s="50">
        <f>VLOOKUP(A91,DistrictDetail_SY202324,'District Detail SY 202324'!$W$1,FALSE)</f>
        <v>0</v>
      </c>
      <c r="AA91" s="50">
        <f>VLOOKUP(A91,DistrictDetail_SY202324,'District Detail SY 202324'!$Z$1,FALSE)</f>
        <v>0</v>
      </c>
      <c r="AB91" s="50">
        <f>VLOOKUP(A91,DistrictDetail_SY202324,'District Detail SY 202324'!$AA$1,FALSE)</f>
        <v>0</v>
      </c>
      <c r="AC91" s="50">
        <f>VLOOKUP(A91,DistrictDetail_SY202324,'District Detail SY 202324'!$AB$1,FALSE)</f>
        <v>0</v>
      </c>
      <c r="AD91" s="50">
        <f>VLOOKUP(A91,DistrictDetail_SY202324,'District Detail SY 202324'!$AF$1,FALSE)</f>
        <v>0</v>
      </c>
    </row>
    <row r="92" spans="1:30" x14ac:dyDescent="0.25">
      <c r="A92" s="6" t="s">
        <v>212</v>
      </c>
      <c r="B92" t="s">
        <v>213</v>
      </c>
      <c r="C92" s="48">
        <f t="shared" si="10"/>
        <v>3.7069999999999999</v>
      </c>
      <c r="D92" s="48">
        <f t="shared" si="18"/>
        <v>3.726</v>
      </c>
      <c r="E92" s="48">
        <f t="shared" si="11"/>
        <v>1.9000000000000128E-2</v>
      </c>
      <c r="F92" s="45">
        <f>VLOOKUP(A92,DistrictDetail_SY202324,'District Detail SY 202324'!$Q$1,FALSE)</f>
        <v>8.5000000000000006E-2</v>
      </c>
      <c r="G92" s="45">
        <f>VLOOKUP(A92,DistrictDetail_SY202324,'District Detail SY 202324'!$AD$1,FALSE)</f>
        <v>0</v>
      </c>
      <c r="H92" s="45">
        <f t="shared" si="12"/>
        <v>-8.5000000000000006E-2</v>
      </c>
      <c r="I92" s="45">
        <f>VLOOKUP(A92,DistrictDetail_SY202324,'District Detail SY 202324'!$P$1,FALSE)</f>
        <v>0.15700000000000003</v>
      </c>
      <c r="J92" s="45">
        <f>VLOOKUP(A92,DistrictDetail_SY202324,'District Detail SY 202324'!$AE$1,FALSE)+VLOOKUP(A92,DistrictDetail_SY202324,'District Detail SY 202324'!$AG$1,FALSE)</f>
        <v>0.183</v>
      </c>
      <c r="K92" s="45">
        <f t="shared" si="13"/>
        <v>2.5999999999999968E-2</v>
      </c>
      <c r="L92" s="45">
        <f>VLOOKUP(A92,DistrictDetail_SY202324,'District Detail SY 202324'!$K$1,FALSE)</f>
        <v>2.2930000000000001</v>
      </c>
      <c r="M92" s="45">
        <f>VLOOKUP(A92,DistrictDetail_SY202324,'District Detail SY 202324'!$T$1,FALSE)</f>
        <v>2.25</v>
      </c>
      <c r="N92" s="45">
        <f t="shared" si="14"/>
        <v>-4.3000000000000149E-2</v>
      </c>
      <c r="O92" s="45">
        <f>VLOOKUP(A92,DistrictDetail_SY202324,'District Detail SY 202324'!$N$1,FALSE)</f>
        <v>0.80099999999999993</v>
      </c>
      <c r="P92" s="45">
        <f>VLOOKUP(A92,DistrictDetail_SY202324,'District Detail SY 202324'!$Y$1,FALSE)</f>
        <v>0.65</v>
      </c>
      <c r="Q92" s="45">
        <f t="shared" si="15"/>
        <v>-0.15099999999999991</v>
      </c>
      <c r="R92" s="45">
        <f>VLOOKUP(A92,DistrictDetail_SY202324,'District Detail SY 202324'!$M$1,FALSE)</f>
        <v>9.4E-2</v>
      </c>
      <c r="S92" s="45">
        <f>VLOOKUP(A92,DistrictDetail_SY202324,'District Detail SY 202324'!$X$1,FALSE)</f>
        <v>0</v>
      </c>
      <c r="T92" s="45">
        <f t="shared" si="16"/>
        <v>-9.4E-2</v>
      </c>
      <c r="U92" s="45">
        <f>VLOOKUP(A92,DistrictDetail_SY202324,'District Detail SY 202324'!$L$1,FALSE)</f>
        <v>0.27700000000000002</v>
      </c>
      <c r="V92" s="45">
        <f>VLOOKUP(A92,DistrictDetail_SY202324,'District Detail SY 202324'!$V$1,FALSE)</f>
        <v>0</v>
      </c>
      <c r="W92" s="45">
        <f t="shared" si="17"/>
        <v>-0.27700000000000002</v>
      </c>
      <c r="X92" s="50">
        <f>VLOOKUP(A92,DistrictDetail_SY202324,'District Detail SY 202324'!$S$1,FALSE)</f>
        <v>0</v>
      </c>
      <c r="Y92" s="50">
        <f>VLOOKUP(A92,DistrictDetail_SY202324,'District Detail SY 202324'!$U$1,FALSE)</f>
        <v>0</v>
      </c>
      <c r="Z92" s="50">
        <f>VLOOKUP(A92,DistrictDetail_SY202324,'District Detail SY 202324'!$W$1,FALSE)</f>
        <v>0</v>
      </c>
      <c r="AA92" s="50">
        <f>VLOOKUP(A92,DistrictDetail_SY202324,'District Detail SY 202324'!$Z$1,FALSE)</f>
        <v>0</v>
      </c>
      <c r="AB92" s="50">
        <f>VLOOKUP(A92,DistrictDetail_SY202324,'District Detail SY 202324'!$AA$1,FALSE)</f>
        <v>0</v>
      </c>
      <c r="AC92" s="50">
        <f>VLOOKUP(A92,DistrictDetail_SY202324,'District Detail SY 202324'!$AB$1,FALSE)</f>
        <v>0</v>
      </c>
      <c r="AD92" s="50">
        <f>VLOOKUP(A92,DistrictDetail_SY202324,'District Detail SY 202324'!$AF$1,FALSE)</f>
        <v>0.64300000000000002</v>
      </c>
    </row>
    <row r="93" spans="1:30" x14ac:dyDescent="0.25">
      <c r="A93" s="6" t="s">
        <v>214</v>
      </c>
      <c r="B93" t="s">
        <v>215</v>
      </c>
      <c r="C93" s="48">
        <f t="shared" si="10"/>
        <v>3.0370000000000004</v>
      </c>
      <c r="D93" s="48">
        <f t="shared" si="18"/>
        <v>5.0059999999999993</v>
      </c>
      <c r="E93" s="48">
        <f t="shared" si="11"/>
        <v>1.968999999999999</v>
      </c>
      <c r="F93" s="45">
        <f>VLOOKUP(A93,DistrictDetail_SY202324,'District Detail SY 202324'!$Q$1,FALSE)</f>
        <v>6.8000000000000005E-2</v>
      </c>
      <c r="G93" s="45">
        <f>VLOOKUP(A93,DistrictDetail_SY202324,'District Detail SY 202324'!$AD$1,FALSE)</f>
        <v>0</v>
      </c>
      <c r="H93" s="45">
        <f t="shared" si="12"/>
        <v>-6.8000000000000005E-2</v>
      </c>
      <c r="I93" s="45">
        <f>VLOOKUP(A93,DistrictDetail_SY202324,'District Detail SY 202324'!$P$1,FALSE)</f>
        <v>0.128</v>
      </c>
      <c r="J93" s="45">
        <f>VLOOKUP(A93,DistrictDetail_SY202324,'District Detail SY 202324'!$AE$1,FALSE)+VLOOKUP(A93,DistrictDetail_SY202324,'District Detail SY 202324'!$AG$1,FALSE)</f>
        <v>0.63600000000000001</v>
      </c>
      <c r="K93" s="45">
        <f t="shared" si="13"/>
        <v>0.50800000000000001</v>
      </c>
      <c r="L93" s="45">
        <f>VLOOKUP(A93,DistrictDetail_SY202324,'District Detail SY 202324'!$K$1,FALSE)</f>
        <v>1.8940000000000001</v>
      </c>
      <c r="M93" s="45">
        <f>VLOOKUP(A93,DistrictDetail_SY202324,'District Detail SY 202324'!$T$1,FALSE)</f>
        <v>2.17</v>
      </c>
      <c r="N93" s="45">
        <f t="shared" si="14"/>
        <v>0.2759999999999998</v>
      </c>
      <c r="O93" s="45">
        <f>VLOOKUP(A93,DistrictDetail_SY202324,'District Detail SY 202324'!$N$1,FALSE)</f>
        <v>0.65</v>
      </c>
      <c r="P93" s="45">
        <f>VLOOKUP(A93,DistrictDetail_SY202324,'District Detail SY 202324'!$Y$1,FALSE)</f>
        <v>0.30199999999999999</v>
      </c>
      <c r="Q93" s="45">
        <f t="shared" si="15"/>
        <v>-0.34800000000000003</v>
      </c>
      <c r="R93" s="45">
        <f>VLOOKUP(A93,DistrictDetail_SY202324,'District Detail SY 202324'!$M$1,FALSE)</f>
        <v>7.4999999999999997E-2</v>
      </c>
      <c r="S93" s="45">
        <f>VLOOKUP(A93,DistrictDetail_SY202324,'District Detail SY 202324'!$X$1,FALSE)</f>
        <v>0.16800000000000001</v>
      </c>
      <c r="T93" s="45">
        <f t="shared" si="16"/>
        <v>9.3000000000000013E-2</v>
      </c>
      <c r="U93" s="45">
        <f>VLOOKUP(A93,DistrictDetail_SY202324,'District Detail SY 202324'!$L$1,FALSE)</f>
        <v>0.222</v>
      </c>
      <c r="V93" s="45">
        <f>VLOOKUP(A93,DistrictDetail_SY202324,'District Detail SY 202324'!$V$1,FALSE)</f>
        <v>0</v>
      </c>
      <c r="W93" s="45">
        <f t="shared" si="17"/>
        <v>-0.222</v>
      </c>
      <c r="X93" s="50">
        <f>VLOOKUP(A93,DistrictDetail_SY202324,'District Detail SY 202324'!$S$1,FALSE)</f>
        <v>0.15</v>
      </c>
      <c r="Y93" s="50">
        <f>VLOOKUP(A93,DistrictDetail_SY202324,'District Detail SY 202324'!$U$1,FALSE)</f>
        <v>6.0999999999999999E-2</v>
      </c>
      <c r="Z93" s="50">
        <f>VLOOKUP(A93,DistrictDetail_SY202324,'District Detail SY 202324'!$W$1,FALSE)</f>
        <v>0.186</v>
      </c>
      <c r="AA93" s="50">
        <f>VLOOKUP(A93,DistrictDetail_SY202324,'District Detail SY 202324'!$Z$1,FALSE)</f>
        <v>6.0999999999999999E-2</v>
      </c>
      <c r="AB93" s="50">
        <f>VLOOKUP(A93,DistrictDetail_SY202324,'District Detail SY 202324'!$AA$1,FALSE)</f>
        <v>0</v>
      </c>
      <c r="AC93" s="50">
        <f>VLOOKUP(A93,DistrictDetail_SY202324,'District Detail SY 202324'!$AB$1,FALSE)</f>
        <v>0</v>
      </c>
      <c r="AD93" s="50">
        <f>VLOOKUP(A93,DistrictDetail_SY202324,'District Detail SY 202324'!$AF$1,FALSE)</f>
        <v>1.272</v>
      </c>
    </row>
    <row r="94" spans="1:30" x14ac:dyDescent="0.25">
      <c r="A94" s="6" t="s">
        <v>216</v>
      </c>
      <c r="B94" t="s">
        <v>217</v>
      </c>
      <c r="C94" s="48">
        <f t="shared" si="10"/>
        <v>15.440000000000001</v>
      </c>
      <c r="D94" s="48">
        <f t="shared" si="18"/>
        <v>23.310000000000002</v>
      </c>
      <c r="E94" s="48">
        <f t="shared" si="11"/>
        <v>7.870000000000001</v>
      </c>
      <c r="F94" s="45">
        <f>VLOOKUP(A94,DistrictDetail_SY202324,'District Detail SY 202324'!$Q$1,FALSE)</f>
        <v>0.377</v>
      </c>
      <c r="G94" s="45">
        <f>VLOOKUP(A94,DistrictDetail_SY202324,'District Detail SY 202324'!$AD$1,FALSE)</f>
        <v>0</v>
      </c>
      <c r="H94" s="45">
        <f t="shared" si="12"/>
        <v>-0.377</v>
      </c>
      <c r="I94" s="45">
        <f>VLOOKUP(A94,DistrictDetail_SY202324,'District Detail SY 202324'!$P$1,FALSE)</f>
        <v>0.65599999999999992</v>
      </c>
      <c r="J94" s="45">
        <f>VLOOKUP(A94,DistrictDetail_SY202324,'District Detail SY 202324'!$AE$1,FALSE)+VLOOKUP(A94,DistrictDetail_SY202324,'District Detail SY 202324'!$AG$1,FALSE)</f>
        <v>7.4950000000000001</v>
      </c>
      <c r="K94" s="45">
        <f t="shared" si="13"/>
        <v>6.8390000000000004</v>
      </c>
      <c r="L94" s="45">
        <f>VLOOKUP(A94,DistrictDetail_SY202324,'District Detail SY 202324'!$K$1,FALSE)</f>
        <v>9.3929999999999989</v>
      </c>
      <c r="M94" s="45">
        <f>VLOOKUP(A94,DistrictDetail_SY202324,'District Detail SY 202324'!$T$1,FALSE)</f>
        <v>7.5100000000000007</v>
      </c>
      <c r="N94" s="45">
        <f t="shared" si="14"/>
        <v>-1.8829999999999982</v>
      </c>
      <c r="O94" s="45">
        <f>VLOOKUP(A94,DistrictDetail_SY202324,'District Detail SY 202324'!$N$1,FALSE)</f>
        <v>3.4049999999999998</v>
      </c>
      <c r="P94" s="45">
        <f>VLOOKUP(A94,DistrictDetail_SY202324,'District Detail SY 202324'!$Y$1,FALSE)</f>
        <v>1</v>
      </c>
      <c r="Q94" s="45">
        <f t="shared" si="15"/>
        <v>-2.4049999999999998</v>
      </c>
      <c r="R94" s="45">
        <f>VLOOKUP(A94,DistrictDetail_SY202324,'District Detail SY 202324'!$M$1,FALSE)</f>
        <v>0.40700000000000003</v>
      </c>
      <c r="S94" s="45">
        <f>VLOOKUP(A94,DistrictDetail_SY202324,'District Detail SY 202324'!$X$1,FALSE)</f>
        <v>0.96600000000000008</v>
      </c>
      <c r="T94" s="45">
        <f t="shared" si="16"/>
        <v>0.55900000000000005</v>
      </c>
      <c r="U94" s="45">
        <f>VLOOKUP(A94,DistrictDetail_SY202324,'District Detail SY 202324'!$L$1,FALSE)</f>
        <v>1.2020000000000002</v>
      </c>
      <c r="V94" s="45">
        <f>VLOOKUP(A94,DistrictDetail_SY202324,'District Detail SY 202324'!$V$1,FALSE)</f>
        <v>0</v>
      </c>
      <c r="W94" s="45">
        <f t="shared" si="17"/>
        <v>-1.2020000000000002</v>
      </c>
      <c r="X94" s="50">
        <f>VLOOKUP(A94,DistrictDetail_SY202324,'District Detail SY 202324'!$S$1,FALSE)</f>
        <v>0</v>
      </c>
      <c r="Y94" s="50">
        <f>VLOOKUP(A94,DistrictDetail_SY202324,'District Detail SY 202324'!$U$1,FALSE)</f>
        <v>0</v>
      </c>
      <c r="Z94" s="50">
        <f>VLOOKUP(A94,DistrictDetail_SY202324,'District Detail SY 202324'!$W$1,FALSE)</f>
        <v>0</v>
      </c>
      <c r="AA94" s="50">
        <f>VLOOKUP(A94,DistrictDetail_SY202324,'District Detail SY 202324'!$Z$1,FALSE)</f>
        <v>0</v>
      </c>
      <c r="AB94" s="50">
        <f>VLOOKUP(A94,DistrictDetail_SY202324,'District Detail SY 202324'!$AA$1,FALSE)</f>
        <v>0</v>
      </c>
      <c r="AC94" s="50">
        <f>VLOOKUP(A94,DistrictDetail_SY202324,'District Detail SY 202324'!$AB$1,FALSE)</f>
        <v>1.931</v>
      </c>
      <c r="AD94" s="50">
        <f>VLOOKUP(A94,DistrictDetail_SY202324,'District Detail SY 202324'!$AF$1,FALSE)</f>
        <v>4.4080000000000004</v>
      </c>
    </row>
    <row r="95" spans="1:30" x14ac:dyDescent="0.25">
      <c r="A95" s="6" t="s">
        <v>218</v>
      </c>
      <c r="B95" t="s">
        <v>219</v>
      </c>
      <c r="C95" s="48">
        <f t="shared" si="10"/>
        <v>5.75</v>
      </c>
      <c r="D95" s="48">
        <f t="shared" si="18"/>
        <v>7.0680000000000005</v>
      </c>
      <c r="E95" s="48">
        <f t="shared" si="11"/>
        <v>1.3180000000000005</v>
      </c>
      <c r="F95" s="45">
        <f>VLOOKUP(A95,DistrictDetail_SY202324,'District Detail SY 202324'!$Q$1,FALSE)</f>
        <v>0.14899999999999999</v>
      </c>
      <c r="G95" s="45">
        <f>VLOOKUP(A95,DistrictDetail_SY202324,'District Detail SY 202324'!$AD$1,FALSE)</f>
        <v>0</v>
      </c>
      <c r="H95" s="45">
        <f t="shared" si="12"/>
        <v>-0.14899999999999999</v>
      </c>
      <c r="I95" s="45">
        <f>VLOOKUP(A95,DistrictDetail_SY202324,'District Detail SY 202324'!$P$1,FALSE)</f>
        <v>0.246</v>
      </c>
      <c r="J95" s="45">
        <f>VLOOKUP(A95,DistrictDetail_SY202324,'District Detail SY 202324'!$AE$1,FALSE)+VLOOKUP(A95,DistrictDetail_SY202324,'District Detail SY 202324'!$AG$1,FALSE)</f>
        <v>0.76900000000000002</v>
      </c>
      <c r="K95" s="45">
        <f t="shared" si="13"/>
        <v>0.52300000000000002</v>
      </c>
      <c r="L95" s="45">
        <f>VLOOKUP(A95,DistrictDetail_SY202324,'District Detail SY 202324'!$K$1,FALSE)</f>
        <v>3.4430000000000005</v>
      </c>
      <c r="M95" s="45">
        <f>VLOOKUP(A95,DistrictDetail_SY202324,'District Detail SY 202324'!$T$1,FALSE)</f>
        <v>4.28</v>
      </c>
      <c r="N95" s="45">
        <f t="shared" si="14"/>
        <v>0.83699999999999974</v>
      </c>
      <c r="O95" s="45">
        <f>VLOOKUP(A95,DistrictDetail_SY202324,'District Detail SY 202324'!$N$1,FALSE)</f>
        <v>1.2869999999999999</v>
      </c>
      <c r="P95" s="45">
        <f>VLOOKUP(A95,DistrictDetail_SY202324,'District Detail SY 202324'!$Y$1,FALSE)</f>
        <v>0</v>
      </c>
      <c r="Q95" s="45">
        <f t="shared" si="15"/>
        <v>-1.2869999999999999</v>
      </c>
      <c r="R95" s="45">
        <f>VLOOKUP(A95,DistrictDetail_SY202324,'District Detail SY 202324'!$M$1,FALSE)</f>
        <v>0.15800000000000003</v>
      </c>
      <c r="S95" s="45">
        <f>VLOOKUP(A95,DistrictDetail_SY202324,'District Detail SY 202324'!$X$1,FALSE)</f>
        <v>0.26100000000000001</v>
      </c>
      <c r="T95" s="45">
        <f t="shared" si="16"/>
        <v>0.10299999999999998</v>
      </c>
      <c r="U95" s="45">
        <f>VLOOKUP(A95,DistrictDetail_SY202324,'District Detail SY 202324'!$L$1,FALSE)</f>
        <v>0.46700000000000003</v>
      </c>
      <c r="V95" s="45">
        <f>VLOOKUP(A95,DistrictDetail_SY202324,'District Detail SY 202324'!$V$1,FALSE)</f>
        <v>0</v>
      </c>
      <c r="W95" s="45">
        <f t="shared" si="17"/>
        <v>-0.46700000000000003</v>
      </c>
      <c r="X95" s="50">
        <f>VLOOKUP(A95,DistrictDetail_SY202324,'District Detail SY 202324'!$S$1,FALSE)</f>
        <v>0</v>
      </c>
      <c r="Y95" s="50">
        <f>VLOOKUP(A95,DistrictDetail_SY202324,'District Detail SY 202324'!$U$1,FALSE)</f>
        <v>0</v>
      </c>
      <c r="Z95" s="50">
        <f>VLOOKUP(A95,DistrictDetail_SY202324,'District Detail SY 202324'!$W$1,FALSE)</f>
        <v>0.26100000000000001</v>
      </c>
      <c r="AA95" s="50">
        <f>VLOOKUP(A95,DistrictDetail_SY202324,'District Detail SY 202324'!$Z$1,FALSE)</f>
        <v>0</v>
      </c>
      <c r="AB95" s="50">
        <f>VLOOKUP(A95,DistrictDetail_SY202324,'District Detail SY 202324'!$AA$1,FALSE)</f>
        <v>0</v>
      </c>
      <c r="AC95" s="50">
        <f>VLOOKUP(A95,DistrictDetail_SY202324,'District Detail SY 202324'!$AB$1,FALSE)</f>
        <v>0</v>
      </c>
      <c r="AD95" s="50">
        <f>VLOOKUP(A95,DistrictDetail_SY202324,'District Detail SY 202324'!$AF$1,FALSE)</f>
        <v>1.4969999999999999</v>
      </c>
    </row>
    <row r="96" spans="1:30" x14ac:dyDescent="0.25">
      <c r="A96" s="6" t="s">
        <v>220</v>
      </c>
      <c r="B96" t="s">
        <v>221</v>
      </c>
      <c r="C96" s="48">
        <f t="shared" si="10"/>
        <v>9.0670000000000002</v>
      </c>
      <c r="D96" s="48">
        <f t="shared" si="18"/>
        <v>16.185000000000002</v>
      </c>
      <c r="E96" s="48">
        <f t="shared" si="11"/>
        <v>7.1180000000000021</v>
      </c>
      <c r="F96" s="45">
        <f>VLOOKUP(A96,DistrictDetail_SY202324,'District Detail SY 202324'!$Q$1,FALSE)</f>
        <v>0.22900000000000001</v>
      </c>
      <c r="G96" s="45">
        <f>VLOOKUP(A96,DistrictDetail_SY202324,'District Detail SY 202324'!$AD$1,FALSE)</f>
        <v>0</v>
      </c>
      <c r="H96" s="45">
        <f t="shared" si="12"/>
        <v>-0.22900000000000001</v>
      </c>
      <c r="I96" s="45">
        <f>VLOOKUP(A96,DistrictDetail_SY202324,'District Detail SY 202324'!$P$1,FALSE)</f>
        <v>0.38700000000000001</v>
      </c>
      <c r="J96" s="45">
        <f>VLOOKUP(A96,DistrictDetail_SY202324,'District Detail SY 202324'!$AE$1,FALSE)+VLOOKUP(A96,DistrictDetail_SY202324,'District Detail SY 202324'!$AG$1,FALSE)</f>
        <v>7.1240000000000006</v>
      </c>
      <c r="K96" s="45">
        <f t="shared" si="13"/>
        <v>6.7370000000000001</v>
      </c>
      <c r="L96" s="45">
        <f>VLOOKUP(A96,DistrictDetail_SY202324,'District Detail SY 202324'!$K$1,FALSE)</f>
        <v>5.4820000000000002</v>
      </c>
      <c r="M96" s="45">
        <f>VLOOKUP(A96,DistrictDetail_SY202324,'District Detail SY 202324'!$T$1,FALSE)</f>
        <v>4.25</v>
      </c>
      <c r="N96" s="45">
        <f t="shared" si="14"/>
        <v>-1.2320000000000002</v>
      </c>
      <c r="O96" s="45">
        <f>VLOOKUP(A96,DistrictDetail_SY202324,'District Detail SY 202324'!$N$1,FALSE)</f>
        <v>2</v>
      </c>
      <c r="P96" s="45">
        <f>VLOOKUP(A96,DistrictDetail_SY202324,'District Detail SY 202324'!$Y$1,FALSE)</f>
        <v>1</v>
      </c>
      <c r="Q96" s="45">
        <f t="shared" si="15"/>
        <v>-1</v>
      </c>
      <c r="R96" s="45">
        <f>VLOOKUP(A96,DistrictDetail_SY202324,'District Detail SY 202324'!$M$1,FALSE)</f>
        <v>0.246</v>
      </c>
      <c r="S96" s="45">
        <f>VLOOKUP(A96,DistrictDetail_SY202324,'District Detail SY 202324'!$X$1,FALSE)</f>
        <v>0</v>
      </c>
      <c r="T96" s="45">
        <f t="shared" si="16"/>
        <v>-0.246</v>
      </c>
      <c r="U96" s="45">
        <f>VLOOKUP(A96,DistrictDetail_SY202324,'District Detail SY 202324'!$L$1,FALSE)</f>
        <v>0.72300000000000009</v>
      </c>
      <c r="V96" s="45">
        <f>VLOOKUP(A96,DistrictDetail_SY202324,'District Detail SY 202324'!$V$1,FALSE)</f>
        <v>0</v>
      </c>
      <c r="W96" s="45">
        <f t="shared" si="17"/>
        <v>-0.72300000000000009</v>
      </c>
      <c r="X96" s="50">
        <f>VLOOKUP(A96,DistrictDetail_SY202324,'District Detail SY 202324'!$S$1,FALSE)</f>
        <v>0</v>
      </c>
      <c r="Y96" s="50">
        <f>VLOOKUP(A96,DistrictDetail_SY202324,'District Detail SY 202324'!$U$1,FALSE)</f>
        <v>0</v>
      </c>
      <c r="Z96" s="50">
        <f>VLOOKUP(A96,DistrictDetail_SY202324,'District Detail SY 202324'!$W$1,FALSE)</f>
        <v>0</v>
      </c>
      <c r="AA96" s="50">
        <f>VLOOKUP(A96,DistrictDetail_SY202324,'District Detail SY 202324'!$Z$1,FALSE)</f>
        <v>0</v>
      </c>
      <c r="AB96" s="50">
        <f>VLOOKUP(A96,DistrictDetail_SY202324,'District Detail SY 202324'!$AA$1,FALSE)</f>
        <v>0</v>
      </c>
      <c r="AC96" s="50">
        <f>VLOOKUP(A96,DistrictDetail_SY202324,'District Detail SY 202324'!$AB$1,FALSE)</f>
        <v>0</v>
      </c>
      <c r="AD96" s="50">
        <f>VLOOKUP(A96,DistrictDetail_SY202324,'District Detail SY 202324'!$AF$1,FALSE)</f>
        <v>3.8109999999999999</v>
      </c>
    </row>
    <row r="97" spans="1:30" x14ac:dyDescent="0.25">
      <c r="A97" s="6" t="s">
        <v>222</v>
      </c>
      <c r="B97" t="s">
        <v>223</v>
      </c>
      <c r="C97" s="48">
        <f t="shared" si="10"/>
        <v>1.0569999999999999</v>
      </c>
      <c r="D97" s="48">
        <f t="shared" si="18"/>
        <v>0.27400000000000002</v>
      </c>
      <c r="E97" s="48">
        <f t="shared" si="11"/>
        <v>-0.78299999999999992</v>
      </c>
      <c r="F97" s="45">
        <f>VLOOKUP(A97,DistrictDetail_SY202324,'District Detail SY 202324'!$Q$1,FALSE)</f>
        <v>3.6999999999999998E-2</v>
      </c>
      <c r="G97" s="45">
        <f>VLOOKUP(A97,DistrictDetail_SY202324,'District Detail SY 202324'!$AD$1,FALSE)</f>
        <v>0</v>
      </c>
      <c r="H97" s="45">
        <f t="shared" si="12"/>
        <v>-3.6999999999999998E-2</v>
      </c>
      <c r="I97" s="45">
        <f>VLOOKUP(A97,DistrictDetail_SY202324,'District Detail SY 202324'!$P$1,FALSE)</f>
        <v>4.7E-2</v>
      </c>
      <c r="J97" s="45">
        <f>VLOOKUP(A97,DistrictDetail_SY202324,'District Detail SY 202324'!$AE$1,FALSE)+VLOOKUP(A97,DistrictDetail_SY202324,'District Detail SY 202324'!$AG$1,FALSE)</f>
        <v>0.03</v>
      </c>
      <c r="K97" s="45">
        <f t="shared" si="13"/>
        <v>-1.7000000000000001E-2</v>
      </c>
      <c r="L97" s="45">
        <f>VLOOKUP(A97,DistrictDetail_SY202324,'District Detail SY 202324'!$K$1,FALSE)</f>
        <v>0.56800000000000006</v>
      </c>
      <c r="M97" s="45">
        <f>VLOOKUP(A97,DistrictDetail_SY202324,'District Detail SY 202324'!$T$1,FALSE)</f>
        <v>0.24399999999999999</v>
      </c>
      <c r="N97" s="45">
        <f t="shared" si="14"/>
        <v>-0.32400000000000007</v>
      </c>
      <c r="O97" s="45">
        <f>VLOOKUP(A97,DistrictDetail_SY202324,'District Detail SY 202324'!$N$1,FALSE)</f>
        <v>0.26400000000000001</v>
      </c>
      <c r="P97" s="45">
        <f>VLOOKUP(A97,DistrictDetail_SY202324,'District Detail SY 202324'!$Y$1,FALSE)</f>
        <v>0</v>
      </c>
      <c r="Q97" s="45">
        <f t="shared" si="15"/>
        <v>-0.26400000000000001</v>
      </c>
      <c r="R97" s="45">
        <f>VLOOKUP(A97,DistrictDetail_SY202324,'District Detail SY 202324'!$M$1,FALSE)</f>
        <v>3.5000000000000003E-2</v>
      </c>
      <c r="S97" s="45">
        <f>VLOOKUP(A97,DistrictDetail_SY202324,'District Detail SY 202324'!$X$1,FALSE)</f>
        <v>0</v>
      </c>
      <c r="T97" s="45">
        <f t="shared" si="16"/>
        <v>-3.5000000000000003E-2</v>
      </c>
      <c r="U97" s="45">
        <f>VLOOKUP(A97,DistrictDetail_SY202324,'District Detail SY 202324'!$L$1,FALSE)</f>
        <v>0.10600000000000001</v>
      </c>
      <c r="V97" s="45">
        <f>VLOOKUP(A97,DistrictDetail_SY202324,'District Detail SY 202324'!$V$1,FALSE)</f>
        <v>0</v>
      </c>
      <c r="W97" s="45">
        <f t="shared" si="17"/>
        <v>-0.10600000000000001</v>
      </c>
      <c r="X97" s="50">
        <f>VLOOKUP(A97,DistrictDetail_SY202324,'District Detail SY 202324'!$S$1,FALSE)</f>
        <v>0</v>
      </c>
      <c r="Y97" s="50">
        <f>VLOOKUP(A97,DistrictDetail_SY202324,'District Detail SY 202324'!$U$1,FALSE)</f>
        <v>0</v>
      </c>
      <c r="Z97" s="50">
        <f>VLOOKUP(A97,DistrictDetail_SY202324,'District Detail SY 202324'!$W$1,FALSE)</f>
        <v>0</v>
      </c>
      <c r="AA97" s="50">
        <f>VLOOKUP(A97,DistrictDetail_SY202324,'District Detail SY 202324'!$Z$1,FALSE)</f>
        <v>0</v>
      </c>
      <c r="AB97" s="50">
        <f>VLOOKUP(A97,DistrictDetail_SY202324,'District Detail SY 202324'!$AA$1,FALSE)</f>
        <v>0</v>
      </c>
      <c r="AC97" s="50">
        <f>VLOOKUP(A97,DistrictDetail_SY202324,'District Detail SY 202324'!$AB$1,FALSE)</f>
        <v>0</v>
      </c>
      <c r="AD97" s="50">
        <f>VLOOKUP(A97,DistrictDetail_SY202324,'District Detail SY 202324'!$AF$1,FALSE)</f>
        <v>0</v>
      </c>
    </row>
    <row r="98" spans="1:30" x14ac:dyDescent="0.25">
      <c r="A98" s="6" t="s">
        <v>224</v>
      </c>
      <c r="B98" t="s">
        <v>225</v>
      </c>
      <c r="C98" s="48">
        <f t="shared" si="10"/>
        <v>0.16000000000000003</v>
      </c>
      <c r="D98" s="48">
        <f t="shared" si="18"/>
        <v>0.02</v>
      </c>
      <c r="E98" s="48">
        <f t="shared" si="11"/>
        <v>-0.14000000000000004</v>
      </c>
      <c r="F98" s="45">
        <f>VLOOKUP(A98,DistrictDetail_SY202324,'District Detail SY 202324'!$Q$1,FALSE)</f>
        <v>8.0000000000000002E-3</v>
      </c>
      <c r="G98" s="45">
        <f>VLOOKUP(A98,DistrictDetail_SY202324,'District Detail SY 202324'!$AD$1,FALSE)</f>
        <v>0</v>
      </c>
      <c r="H98" s="45">
        <f t="shared" si="12"/>
        <v>-8.0000000000000002E-3</v>
      </c>
      <c r="I98" s="45">
        <f>VLOOKUP(A98,DistrictDetail_SY202324,'District Detail SY 202324'!$P$1,FALSE)</f>
        <v>7.0000000000000001E-3</v>
      </c>
      <c r="J98" s="45">
        <f>VLOOKUP(A98,DistrictDetail_SY202324,'District Detail SY 202324'!$AE$1,FALSE)+VLOOKUP(A98,DistrictDetail_SY202324,'District Detail SY 202324'!$AG$1,FALSE)</f>
        <v>0</v>
      </c>
      <c r="K98" s="45">
        <f t="shared" si="13"/>
        <v>-7.0000000000000001E-3</v>
      </c>
      <c r="L98" s="45">
        <f>VLOOKUP(A98,DistrictDetail_SY202324,'District Detail SY 202324'!$K$1,FALSE)</f>
        <v>7.8E-2</v>
      </c>
      <c r="M98" s="45">
        <f>VLOOKUP(A98,DistrictDetail_SY202324,'District Detail SY 202324'!$T$1,FALSE)</f>
        <v>0</v>
      </c>
      <c r="N98" s="45">
        <f t="shared" si="14"/>
        <v>-7.8E-2</v>
      </c>
      <c r="O98" s="45">
        <f>VLOOKUP(A98,DistrictDetail_SY202324,'District Detail SY 202324'!$N$1,FALSE)</f>
        <v>3.9E-2</v>
      </c>
      <c r="P98" s="45">
        <f>VLOOKUP(A98,DistrictDetail_SY202324,'District Detail SY 202324'!$Y$1,FALSE)</f>
        <v>0</v>
      </c>
      <c r="Q98" s="45">
        <f t="shared" si="15"/>
        <v>-3.9E-2</v>
      </c>
      <c r="R98" s="45">
        <f>VLOOKUP(A98,DistrictDetail_SY202324,'District Detail SY 202324'!$M$1,FALSE)</f>
        <v>7.0000000000000001E-3</v>
      </c>
      <c r="S98" s="45">
        <f>VLOOKUP(A98,DistrictDetail_SY202324,'District Detail SY 202324'!$X$1,FALSE)</f>
        <v>0</v>
      </c>
      <c r="T98" s="45">
        <f t="shared" si="16"/>
        <v>-7.0000000000000001E-3</v>
      </c>
      <c r="U98" s="45">
        <f>VLOOKUP(A98,DistrictDetail_SY202324,'District Detail SY 202324'!$L$1,FALSE)</f>
        <v>2.1000000000000001E-2</v>
      </c>
      <c r="V98" s="45">
        <f>VLOOKUP(A98,DistrictDetail_SY202324,'District Detail SY 202324'!$V$1,FALSE)</f>
        <v>0</v>
      </c>
      <c r="W98" s="45">
        <f t="shared" si="17"/>
        <v>-2.1000000000000001E-2</v>
      </c>
      <c r="X98" s="50">
        <f>VLOOKUP(A98,DistrictDetail_SY202324,'District Detail SY 202324'!$S$1,FALSE)</f>
        <v>0</v>
      </c>
      <c r="Y98" s="50">
        <f>VLOOKUP(A98,DistrictDetail_SY202324,'District Detail SY 202324'!$U$1,FALSE)</f>
        <v>0</v>
      </c>
      <c r="Z98" s="50">
        <f>VLOOKUP(A98,DistrictDetail_SY202324,'District Detail SY 202324'!$W$1,FALSE)</f>
        <v>0.02</v>
      </c>
      <c r="AA98" s="50">
        <f>VLOOKUP(A98,DistrictDetail_SY202324,'District Detail SY 202324'!$Z$1,FALSE)</f>
        <v>0</v>
      </c>
      <c r="AB98" s="50">
        <f>VLOOKUP(A98,DistrictDetail_SY202324,'District Detail SY 202324'!$AA$1,FALSE)</f>
        <v>0</v>
      </c>
      <c r="AC98" s="50">
        <f>VLOOKUP(A98,DistrictDetail_SY202324,'District Detail SY 202324'!$AB$1,FALSE)</f>
        <v>0</v>
      </c>
      <c r="AD98" s="50">
        <f>VLOOKUP(A98,DistrictDetail_SY202324,'District Detail SY 202324'!$AF$1,FALSE)</f>
        <v>0</v>
      </c>
    </row>
    <row r="99" spans="1:30" x14ac:dyDescent="0.25">
      <c r="A99" s="6" t="s">
        <v>226</v>
      </c>
      <c r="B99" t="s">
        <v>227</v>
      </c>
      <c r="C99" s="48">
        <f t="shared" si="10"/>
        <v>0.747</v>
      </c>
      <c r="D99" s="48">
        <f t="shared" si="18"/>
        <v>0.83399999999999996</v>
      </c>
      <c r="E99" s="48">
        <f t="shared" si="11"/>
        <v>8.6999999999999966E-2</v>
      </c>
      <c r="F99" s="45">
        <f>VLOOKUP(A99,DistrictDetail_SY202324,'District Detail SY 202324'!$Q$1,FALSE)</f>
        <v>2.9000000000000001E-2</v>
      </c>
      <c r="G99" s="45">
        <f>VLOOKUP(A99,DistrictDetail_SY202324,'District Detail SY 202324'!$AD$1,FALSE)</f>
        <v>0</v>
      </c>
      <c r="H99" s="45">
        <f t="shared" si="12"/>
        <v>-2.9000000000000001E-2</v>
      </c>
      <c r="I99" s="45">
        <f>VLOOKUP(A99,DistrictDetail_SY202324,'District Detail SY 202324'!$P$1,FALSE)</f>
        <v>3.3000000000000002E-2</v>
      </c>
      <c r="J99" s="45">
        <f>VLOOKUP(A99,DistrictDetail_SY202324,'District Detail SY 202324'!$AE$1,FALSE)+VLOOKUP(A99,DistrictDetail_SY202324,'District Detail SY 202324'!$AG$1,FALSE)</f>
        <v>0.24</v>
      </c>
      <c r="K99" s="45">
        <f t="shared" si="13"/>
        <v>0.20699999999999999</v>
      </c>
      <c r="L99" s="45">
        <f>VLOOKUP(A99,DistrictDetail_SY202324,'District Detail SY 202324'!$K$1,FALSE)</f>
        <v>0.39099999999999996</v>
      </c>
      <c r="M99" s="45">
        <f>VLOOKUP(A99,DistrictDetail_SY202324,'District Detail SY 202324'!$T$1,FALSE)</f>
        <v>0.34299999999999997</v>
      </c>
      <c r="N99" s="45">
        <f t="shared" si="14"/>
        <v>-4.7999999999999987E-2</v>
      </c>
      <c r="O99" s="45">
        <f>VLOOKUP(A99,DistrictDetail_SY202324,'District Detail SY 202324'!$N$1,FALSE)</f>
        <v>0.186</v>
      </c>
      <c r="P99" s="45">
        <f>VLOOKUP(A99,DistrictDetail_SY202324,'District Detail SY 202324'!$Y$1,FALSE)</f>
        <v>0</v>
      </c>
      <c r="Q99" s="45">
        <f t="shared" si="15"/>
        <v>-0.186</v>
      </c>
      <c r="R99" s="45">
        <f>VLOOKUP(A99,DistrictDetail_SY202324,'District Detail SY 202324'!$M$1,FALSE)</f>
        <v>2.7E-2</v>
      </c>
      <c r="S99" s="45">
        <f>VLOOKUP(A99,DistrictDetail_SY202324,'District Detail SY 202324'!$X$1,FALSE)</f>
        <v>0</v>
      </c>
      <c r="T99" s="45">
        <f t="shared" si="16"/>
        <v>-2.7E-2</v>
      </c>
      <c r="U99" s="45">
        <f>VLOOKUP(A99,DistrictDetail_SY202324,'District Detail SY 202324'!$L$1,FALSE)</f>
        <v>8.1000000000000003E-2</v>
      </c>
      <c r="V99" s="45">
        <f>VLOOKUP(A99,DistrictDetail_SY202324,'District Detail SY 202324'!$V$1,FALSE)</f>
        <v>0</v>
      </c>
      <c r="W99" s="45">
        <f t="shared" si="17"/>
        <v>-8.1000000000000003E-2</v>
      </c>
      <c r="X99" s="50">
        <f>VLOOKUP(A99,DistrictDetail_SY202324,'District Detail SY 202324'!$S$1,FALSE)</f>
        <v>0</v>
      </c>
      <c r="Y99" s="50">
        <f>VLOOKUP(A99,DistrictDetail_SY202324,'District Detail SY 202324'!$U$1,FALSE)</f>
        <v>0</v>
      </c>
      <c r="Z99" s="50">
        <f>VLOOKUP(A99,DistrictDetail_SY202324,'District Detail SY 202324'!$W$1,FALSE)</f>
        <v>0</v>
      </c>
      <c r="AA99" s="50">
        <f>VLOOKUP(A99,DistrictDetail_SY202324,'District Detail SY 202324'!$Z$1,FALSE)</f>
        <v>0</v>
      </c>
      <c r="AB99" s="50">
        <f>VLOOKUP(A99,DistrictDetail_SY202324,'District Detail SY 202324'!$AA$1,FALSE)</f>
        <v>0</v>
      </c>
      <c r="AC99" s="50">
        <f>VLOOKUP(A99,DistrictDetail_SY202324,'District Detail SY 202324'!$AB$1,FALSE)</f>
        <v>0</v>
      </c>
      <c r="AD99" s="50">
        <f>VLOOKUP(A99,DistrictDetail_SY202324,'District Detail SY 202324'!$AF$1,FALSE)</f>
        <v>0.251</v>
      </c>
    </row>
    <row r="100" spans="1:30" x14ac:dyDescent="0.25">
      <c r="A100" s="6" t="s">
        <v>228</v>
      </c>
      <c r="B100" t="s">
        <v>229</v>
      </c>
      <c r="C100" s="48">
        <f t="shared" si="10"/>
        <v>2.5689999999999995</v>
      </c>
      <c r="D100" s="48">
        <f t="shared" si="18"/>
        <v>3.7050000000000001</v>
      </c>
      <c r="E100" s="48">
        <f t="shared" si="11"/>
        <v>1.1360000000000006</v>
      </c>
      <c r="F100" s="45">
        <f>VLOOKUP(A100,DistrictDetail_SY202324,'District Detail SY 202324'!$Q$1,FALSE)</f>
        <v>8.8999999999999996E-2</v>
      </c>
      <c r="G100" s="45">
        <f>VLOOKUP(A100,DistrictDetail_SY202324,'District Detail SY 202324'!$AD$1,FALSE)</f>
        <v>0</v>
      </c>
      <c r="H100" s="45">
        <f t="shared" si="12"/>
        <v>-8.8999999999999996E-2</v>
      </c>
      <c r="I100" s="45">
        <f>VLOOKUP(A100,DistrictDetail_SY202324,'District Detail SY 202324'!$P$1,FALSE)</f>
        <v>0.114</v>
      </c>
      <c r="J100" s="45">
        <f>VLOOKUP(A100,DistrictDetail_SY202324,'District Detail SY 202324'!$AE$1,FALSE)+VLOOKUP(A100,DistrictDetail_SY202324,'District Detail SY 202324'!$AG$1,FALSE)</f>
        <v>1.399</v>
      </c>
      <c r="K100" s="45">
        <f t="shared" si="13"/>
        <v>1.2849999999999999</v>
      </c>
      <c r="L100" s="45">
        <f>VLOOKUP(A100,DistrictDetail_SY202324,'District Detail SY 202324'!$K$1,FALSE)</f>
        <v>1.38</v>
      </c>
      <c r="M100" s="45">
        <f>VLOOKUP(A100,DistrictDetail_SY202324,'District Detail SY 202324'!$T$1,FALSE)</f>
        <v>1.7999999999999998</v>
      </c>
      <c r="N100" s="45">
        <f t="shared" si="14"/>
        <v>0.41999999999999993</v>
      </c>
      <c r="O100" s="45">
        <f>VLOOKUP(A100,DistrictDetail_SY202324,'District Detail SY 202324'!$N$1,FALSE)</f>
        <v>0.64200000000000002</v>
      </c>
      <c r="P100" s="45">
        <f>VLOOKUP(A100,DistrictDetail_SY202324,'District Detail SY 202324'!$Y$1,FALSE)</f>
        <v>0</v>
      </c>
      <c r="Q100" s="45">
        <f t="shared" si="15"/>
        <v>-0.64200000000000002</v>
      </c>
      <c r="R100" s="45">
        <f>VLOOKUP(A100,DistrictDetail_SY202324,'District Detail SY 202324'!$M$1,FALSE)</f>
        <v>8.6000000000000007E-2</v>
      </c>
      <c r="S100" s="45">
        <f>VLOOKUP(A100,DistrictDetail_SY202324,'District Detail SY 202324'!$X$1,FALSE)</f>
        <v>0</v>
      </c>
      <c r="T100" s="45">
        <f t="shared" si="16"/>
        <v>-8.6000000000000007E-2</v>
      </c>
      <c r="U100" s="45">
        <f>VLOOKUP(A100,DistrictDetail_SY202324,'District Detail SY 202324'!$L$1,FALSE)</f>
        <v>0.25800000000000001</v>
      </c>
      <c r="V100" s="45">
        <f>VLOOKUP(A100,DistrictDetail_SY202324,'District Detail SY 202324'!$V$1,FALSE)</f>
        <v>0</v>
      </c>
      <c r="W100" s="45">
        <f t="shared" si="17"/>
        <v>-0.25800000000000001</v>
      </c>
      <c r="X100" s="50">
        <f>VLOOKUP(A100,DistrictDetail_SY202324,'District Detail SY 202324'!$S$1,FALSE)</f>
        <v>0</v>
      </c>
      <c r="Y100" s="50">
        <f>VLOOKUP(A100,DistrictDetail_SY202324,'District Detail SY 202324'!$U$1,FALSE)</f>
        <v>0</v>
      </c>
      <c r="Z100" s="50">
        <f>VLOOKUP(A100,DistrictDetail_SY202324,'District Detail SY 202324'!$W$1,FALSE)</f>
        <v>0</v>
      </c>
      <c r="AA100" s="50">
        <f>VLOOKUP(A100,DistrictDetail_SY202324,'District Detail SY 202324'!$Z$1,FALSE)</f>
        <v>0</v>
      </c>
      <c r="AB100" s="50">
        <f>VLOOKUP(A100,DistrictDetail_SY202324,'District Detail SY 202324'!$AA$1,FALSE)</f>
        <v>0</v>
      </c>
      <c r="AC100" s="50">
        <f>VLOOKUP(A100,DistrictDetail_SY202324,'District Detail SY 202324'!$AB$1,FALSE)</f>
        <v>0</v>
      </c>
      <c r="AD100" s="50">
        <f>VLOOKUP(A100,DistrictDetail_SY202324,'District Detail SY 202324'!$AF$1,FALSE)</f>
        <v>0.50600000000000001</v>
      </c>
    </row>
    <row r="101" spans="1:30" x14ac:dyDescent="0.25">
      <c r="A101" s="6" t="s">
        <v>230</v>
      </c>
      <c r="B101" t="s">
        <v>231</v>
      </c>
      <c r="C101" s="48">
        <f t="shared" si="10"/>
        <v>0.49600000000000011</v>
      </c>
      <c r="D101" s="48">
        <f t="shared" si="18"/>
        <v>1.1560000000000001</v>
      </c>
      <c r="E101" s="48">
        <f t="shared" si="11"/>
        <v>0.66</v>
      </c>
      <c r="F101" s="45">
        <f>VLOOKUP(A101,DistrictDetail_SY202324,'District Detail SY 202324'!$Q$1,FALSE)</f>
        <v>1.4E-2</v>
      </c>
      <c r="G101" s="45">
        <f>VLOOKUP(A101,DistrictDetail_SY202324,'District Detail SY 202324'!$AD$1,FALSE)</f>
        <v>0</v>
      </c>
      <c r="H101" s="45">
        <f t="shared" si="12"/>
        <v>-1.4E-2</v>
      </c>
      <c r="I101" s="45">
        <f>VLOOKUP(A101,DistrictDetail_SY202324,'District Detail SY 202324'!$P$1,FALSE)</f>
        <v>2.1000000000000001E-2</v>
      </c>
      <c r="J101" s="45">
        <f>VLOOKUP(A101,DistrictDetail_SY202324,'District Detail SY 202324'!$AE$1,FALSE)+VLOOKUP(A101,DistrictDetail_SY202324,'District Detail SY 202324'!$AG$1,FALSE)</f>
        <v>4.2000000000000003E-2</v>
      </c>
      <c r="K101" s="45">
        <f t="shared" si="13"/>
        <v>2.1000000000000001E-2</v>
      </c>
      <c r="L101" s="45">
        <f>VLOOKUP(A101,DistrictDetail_SY202324,'District Detail SY 202324'!$K$1,FALSE)</f>
        <v>0.29100000000000004</v>
      </c>
      <c r="M101" s="45">
        <f>VLOOKUP(A101,DistrictDetail_SY202324,'District Detail SY 202324'!$T$1,FALSE)</f>
        <v>1</v>
      </c>
      <c r="N101" s="45">
        <f t="shared" si="14"/>
        <v>0.70899999999999996</v>
      </c>
      <c r="O101" s="45">
        <f>VLOOKUP(A101,DistrictDetail_SY202324,'District Detail SY 202324'!$N$1,FALSE)</f>
        <v>0.112</v>
      </c>
      <c r="P101" s="45">
        <f>VLOOKUP(A101,DistrictDetail_SY202324,'District Detail SY 202324'!$Y$1,FALSE)</f>
        <v>0</v>
      </c>
      <c r="Q101" s="45">
        <f t="shared" si="15"/>
        <v>-0.112</v>
      </c>
      <c r="R101" s="45">
        <f>VLOOKUP(A101,DistrictDetail_SY202324,'District Detail SY 202324'!$M$1,FALSE)</f>
        <v>1.4999999999999999E-2</v>
      </c>
      <c r="S101" s="45">
        <f>VLOOKUP(A101,DistrictDetail_SY202324,'District Detail SY 202324'!$X$1,FALSE)</f>
        <v>0</v>
      </c>
      <c r="T101" s="45">
        <f t="shared" si="16"/>
        <v>-1.4999999999999999E-2</v>
      </c>
      <c r="U101" s="45">
        <f>VLOOKUP(A101,DistrictDetail_SY202324,'District Detail SY 202324'!$L$1,FALSE)</f>
        <v>4.3000000000000003E-2</v>
      </c>
      <c r="V101" s="45">
        <f>VLOOKUP(A101,DistrictDetail_SY202324,'District Detail SY 202324'!$V$1,FALSE)</f>
        <v>0</v>
      </c>
      <c r="W101" s="45">
        <f t="shared" si="17"/>
        <v>-4.3000000000000003E-2</v>
      </c>
      <c r="X101" s="50">
        <f>VLOOKUP(A101,DistrictDetail_SY202324,'District Detail SY 202324'!$S$1,FALSE)</f>
        <v>0</v>
      </c>
      <c r="Y101" s="50">
        <f>VLOOKUP(A101,DistrictDetail_SY202324,'District Detail SY 202324'!$U$1,FALSE)</f>
        <v>0</v>
      </c>
      <c r="Z101" s="50">
        <f>VLOOKUP(A101,DistrictDetail_SY202324,'District Detail SY 202324'!$W$1,FALSE)</f>
        <v>0.114</v>
      </c>
      <c r="AA101" s="50">
        <f>VLOOKUP(A101,DistrictDetail_SY202324,'District Detail SY 202324'!$Z$1,FALSE)</f>
        <v>0</v>
      </c>
      <c r="AB101" s="50">
        <f>VLOOKUP(A101,DistrictDetail_SY202324,'District Detail SY 202324'!$AA$1,FALSE)</f>
        <v>0</v>
      </c>
      <c r="AC101" s="50">
        <f>VLOOKUP(A101,DistrictDetail_SY202324,'District Detail SY 202324'!$AB$1,FALSE)</f>
        <v>0</v>
      </c>
      <c r="AD101" s="50">
        <f>VLOOKUP(A101,DistrictDetail_SY202324,'District Detail SY 202324'!$AF$1,FALSE)</f>
        <v>0</v>
      </c>
    </row>
    <row r="102" spans="1:30" x14ac:dyDescent="0.25">
      <c r="A102" s="6" t="s">
        <v>232</v>
      </c>
      <c r="B102" t="s">
        <v>233</v>
      </c>
      <c r="C102" s="48">
        <f t="shared" si="10"/>
        <v>5.072000000000001</v>
      </c>
      <c r="D102" s="48">
        <f t="shared" si="18"/>
        <v>3.972</v>
      </c>
      <c r="E102" s="48">
        <f t="shared" si="11"/>
        <v>-1.100000000000001</v>
      </c>
      <c r="F102" s="45">
        <f>VLOOKUP(A102,DistrictDetail_SY202324,'District Detail SY 202324'!$Q$1,FALSE)</f>
        <v>0.112</v>
      </c>
      <c r="G102" s="45">
        <f>VLOOKUP(A102,DistrictDetail_SY202324,'District Detail SY 202324'!$AD$1,FALSE)</f>
        <v>0</v>
      </c>
      <c r="H102" s="45">
        <f t="shared" si="12"/>
        <v>-0.112</v>
      </c>
      <c r="I102" s="45">
        <f>VLOOKUP(A102,DistrictDetail_SY202324,'District Detail SY 202324'!$P$1,FALSE)</f>
        <v>0.214</v>
      </c>
      <c r="J102" s="45">
        <f>VLOOKUP(A102,DistrictDetail_SY202324,'District Detail SY 202324'!$AE$1,FALSE)+VLOOKUP(A102,DistrictDetail_SY202324,'District Detail SY 202324'!$AG$1,FALSE)</f>
        <v>0</v>
      </c>
      <c r="K102" s="45">
        <f t="shared" si="13"/>
        <v>-0.214</v>
      </c>
      <c r="L102" s="45">
        <f>VLOOKUP(A102,DistrictDetail_SY202324,'District Detail SY 202324'!$K$1,FALSE)</f>
        <v>3.157</v>
      </c>
      <c r="M102" s="45">
        <f>VLOOKUP(A102,DistrictDetail_SY202324,'District Detail SY 202324'!$T$1,FALSE)</f>
        <v>3</v>
      </c>
      <c r="N102" s="45">
        <f t="shared" si="14"/>
        <v>-0.15700000000000003</v>
      </c>
      <c r="O102" s="45">
        <f>VLOOKUP(A102,DistrictDetail_SY202324,'District Detail SY 202324'!$N$1,FALSE)</f>
        <v>1.0939999999999999</v>
      </c>
      <c r="P102" s="45">
        <f>VLOOKUP(A102,DistrictDetail_SY202324,'District Detail SY 202324'!$Y$1,FALSE)</f>
        <v>0</v>
      </c>
      <c r="Q102" s="45">
        <f t="shared" si="15"/>
        <v>-1.0939999999999999</v>
      </c>
      <c r="R102" s="45">
        <f>VLOOKUP(A102,DistrictDetail_SY202324,'District Detail SY 202324'!$M$1,FALSE)</f>
        <v>0.125</v>
      </c>
      <c r="S102" s="45">
        <f>VLOOKUP(A102,DistrictDetail_SY202324,'District Detail SY 202324'!$X$1,FALSE)</f>
        <v>0</v>
      </c>
      <c r="T102" s="45">
        <f t="shared" si="16"/>
        <v>-0.125</v>
      </c>
      <c r="U102" s="45">
        <f>VLOOKUP(A102,DistrictDetail_SY202324,'District Detail SY 202324'!$L$1,FALSE)</f>
        <v>0.37</v>
      </c>
      <c r="V102" s="45">
        <f>VLOOKUP(A102,DistrictDetail_SY202324,'District Detail SY 202324'!$V$1,FALSE)</f>
        <v>0</v>
      </c>
      <c r="W102" s="45">
        <f t="shared" si="17"/>
        <v>-0.37</v>
      </c>
      <c r="X102" s="50">
        <f>VLOOKUP(A102,DistrictDetail_SY202324,'District Detail SY 202324'!$S$1,FALSE)</f>
        <v>0</v>
      </c>
      <c r="Y102" s="50">
        <f>VLOOKUP(A102,DistrictDetail_SY202324,'District Detail SY 202324'!$U$1,FALSE)</f>
        <v>0</v>
      </c>
      <c r="Z102" s="50">
        <f>VLOOKUP(A102,DistrictDetail_SY202324,'District Detail SY 202324'!$W$1,FALSE)</f>
        <v>0.21</v>
      </c>
      <c r="AA102" s="50">
        <f>VLOOKUP(A102,DistrictDetail_SY202324,'District Detail SY 202324'!$Z$1,FALSE)</f>
        <v>0</v>
      </c>
      <c r="AB102" s="50">
        <f>VLOOKUP(A102,DistrictDetail_SY202324,'District Detail SY 202324'!$AA$1,FALSE)</f>
        <v>0</v>
      </c>
      <c r="AC102" s="50">
        <f>VLOOKUP(A102,DistrictDetail_SY202324,'District Detail SY 202324'!$AB$1,FALSE)</f>
        <v>0</v>
      </c>
      <c r="AD102" s="50">
        <f>VLOOKUP(A102,DistrictDetail_SY202324,'District Detail SY 202324'!$AF$1,FALSE)</f>
        <v>0.76200000000000001</v>
      </c>
    </row>
    <row r="103" spans="1:30" x14ac:dyDescent="0.25">
      <c r="A103" s="6" t="s">
        <v>234</v>
      </c>
      <c r="B103" t="s">
        <v>235</v>
      </c>
      <c r="C103" s="48">
        <f t="shared" si="10"/>
        <v>75.564999999999998</v>
      </c>
      <c r="D103" s="48">
        <f t="shared" si="18"/>
        <v>145.19299999999996</v>
      </c>
      <c r="E103" s="48">
        <f t="shared" si="11"/>
        <v>69.627999999999957</v>
      </c>
      <c r="F103" s="45">
        <f>VLOOKUP(A103,DistrictDetail_SY202324,'District Detail SY 202324'!$Q$1,FALSE)</f>
        <v>1.829</v>
      </c>
      <c r="G103" s="45">
        <f>VLOOKUP(A103,DistrictDetail_SY202324,'District Detail SY 202324'!$AD$1,FALSE)</f>
        <v>3.0449999999999999</v>
      </c>
      <c r="H103" s="45">
        <f t="shared" si="12"/>
        <v>1.216</v>
      </c>
      <c r="I103" s="45">
        <f>VLOOKUP(A103,DistrictDetail_SY202324,'District Detail SY 202324'!$P$1,FALSE)</f>
        <v>3.2030000000000003</v>
      </c>
      <c r="J103" s="45">
        <f>VLOOKUP(A103,DistrictDetail_SY202324,'District Detail SY 202324'!$AE$1,FALSE)+VLOOKUP(A103,DistrictDetail_SY202324,'District Detail SY 202324'!$AG$1,FALSE)</f>
        <v>33.241999999999997</v>
      </c>
      <c r="K103" s="45">
        <f t="shared" si="13"/>
        <v>30.038999999999998</v>
      </c>
      <c r="L103" s="45">
        <f>VLOOKUP(A103,DistrictDetail_SY202324,'District Detail SY 202324'!$K$1,FALSE)</f>
        <v>46.325000000000003</v>
      </c>
      <c r="M103" s="45">
        <f>VLOOKUP(A103,DistrictDetail_SY202324,'District Detail SY 202324'!$T$1,FALSE)</f>
        <v>62.46</v>
      </c>
      <c r="N103" s="45">
        <f t="shared" si="14"/>
        <v>16.134999999999998</v>
      </c>
      <c r="O103" s="45">
        <f>VLOOKUP(A103,DistrictDetail_SY202324,'District Detail SY 202324'!$N$1,FALSE)</f>
        <v>16.372</v>
      </c>
      <c r="P103" s="45">
        <f>VLOOKUP(A103,DistrictDetail_SY202324,'District Detail SY 202324'!$Y$1,FALSE)</f>
        <v>18.271999999999998</v>
      </c>
      <c r="Q103" s="45">
        <f t="shared" si="15"/>
        <v>1.8999999999999986</v>
      </c>
      <c r="R103" s="45">
        <f>VLOOKUP(A103,DistrictDetail_SY202324,'District Detail SY 202324'!$M$1,FALSE)</f>
        <v>1.9890000000000001</v>
      </c>
      <c r="S103" s="45">
        <f>VLOOKUP(A103,DistrictDetail_SY202324,'District Detail SY 202324'!$X$1,FALSE)</f>
        <v>6.4309999999999992</v>
      </c>
      <c r="T103" s="45">
        <f t="shared" si="16"/>
        <v>4.4419999999999993</v>
      </c>
      <c r="U103" s="45">
        <f>VLOOKUP(A103,DistrictDetail_SY202324,'District Detail SY 202324'!$L$1,FALSE)</f>
        <v>5.8469999999999995</v>
      </c>
      <c r="V103" s="45">
        <f>VLOOKUP(A103,DistrictDetail_SY202324,'District Detail SY 202324'!$V$1,FALSE)</f>
        <v>3.5120000000000005</v>
      </c>
      <c r="W103" s="45">
        <f t="shared" si="17"/>
        <v>-2.3349999999999991</v>
      </c>
      <c r="X103" s="50">
        <f>VLOOKUP(A103,DistrictDetail_SY202324,'District Detail SY 202324'!$S$1,FALSE)</f>
        <v>0.128</v>
      </c>
      <c r="Y103" s="50">
        <f>VLOOKUP(A103,DistrictDetail_SY202324,'District Detail SY 202324'!$U$1,FALSE)</f>
        <v>4.6970000000000001</v>
      </c>
      <c r="Z103" s="50">
        <f>VLOOKUP(A103,DistrictDetail_SY202324,'District Detail SY 202324'!$W$1,FALSE)</f>
        <v>10.122999999999999</v>
      </c>
      <c r="AA103" s="50">
        <f>VLOOKUP(A103,DistrictDetail_SY202324,'District Detail SY 202324'!$Z$1,FALSE)</f>
        <v>0.66400000000000003</v>
      </c>
      <c r="AB103" s="50">
        <f>VLOOKUP(A103,DistrictDetail_SY202324,'District Detail SY 202324'!$AA$1,FALSE)</f>
        <v>0</v>
      </c>
      <c r="AC103" s="50">
        <f>VLOOKUP(A103,DistrictDetail_SY202324,'District Detail SY 202324'!$AB$1,FALSE)</f>
        <v>0</v>
      </c>
      <c r="AD103" s="50">
        <f>VLOOKUP(A103,DistrictDetail_SY202324,'District Detail SY 202324'!$AF$1,FALSE)</f>
        <v>2.6190000000000002</v>
      </c>
    </row>
    <row r="104" spans="1:30" x14ac:dyDescent="0.25">
      <c r="A104" s="6" t="s">
        <v>236</v>
      </c>
      <c r="B104" t="s">
        <v>237</v>
      </c>
      <c r="C104" s="48">
        <f t="shared" si="10"/>
        <v>9.3879999999999999</v>
      </c>
      <c r="D104" s="48">
        <f t="shared" si="18"/>
        <v>7.8549999999999995</v>
      </c>
      <c r="E104" s="48">
        <f t="shared" si="11"/>
        <v>-1.5330000000000004</v>
      </c>
      <c r="F104" s="45">
        <f>VLOOKUP(A104,DistrictDetail_SY202324,'District Detail SY 202324'!$Q$1,FALSE)</f>
        <v>0.219</v>
      </c>
      <c r="G104" s="45">
        <f>VLOOKUP(A104,DistrictDetail_SY202324,'District Detail SY 202324'!$AD$1,FALSE)</f>
        <v>0</v>
      </c>
      <c r="H104" s="45">
        <f t="shared" si="12"/>
        <v>-0.219</v>
      </c>
      <c r="I104" s="45">
        <f>VLOOKUP(A104,DistrictDetail_SY202324,'District Detail SY 202324'!$P$1,FALSE)</f>
        <v>0.39600000000000002</v>
      </c>
      <c r="J104" s="45">
        <f>VLOOKUP(A104,DistrictDetail_SY202324,'District Detail SY 202324'!$AE$1,FALSE)+VLOOKUP(A104,DistrictDetail_SY202324,'District Detail SY 202324'!$AG$1,FALSE)</f>
        <v>2.262</v>
      </c>
      <c r="K104" s="45">
        <f t="shared" si="13"/>
        <v>1.8660000000000001</v>
      </c>
      <c r="L104" s="45">
        <f>VLOOKUP(A104,DistrictDetail_SY202324,'District Detail SY 202324'!$K$1,FALSE)</f>
        <v>5.7869999999999999</v>
      </c>
      <c r="M104" s="45">
        <f>VLOOKUP(A104,DistrictDetail_SY202324,'District Detail SY 202324'!$T$1,FALSE)</f>
        <v>3</v>
      </c>
      <c r="N104" s="45">
        <f t="shared" si="14"/>
        <v>-2.7869999999999999</v>
      </c>
      <c r="O104" s="45">
        <f>VLOOKUP(A104,DistrictDetail_SY202324,'District Detail SY 202324'!$N$1,FALSE)</f>
        <v>2.0369999999999999</v>
      </c>
      <c r="P104" s="45">
        <f>VLOOKUP(A104,DistrictDetail_SY202324,'District Detail SY 202324'!$Y$1,FALSE)</f>
        <v>0</v>
      </c>
      <c r="Q104" s="45">
        <f t="shared" si="15"/>
        <v>-2.0369999999999999</v>
      </c>
      <c r="R104" s="45">
        <f>VLOOKUP(A104,DistrictDetail_SY202324,'District Detail SY 202324'!$M$1,FALSE)</f>
        <v>0.24100000000000002</v>
      </c>
      <c r="S104" s="45">
        <f>VLOOKUP(A104,DistrictDetail_SY202324,'District Detail SY 202324'!$X$1,FALSE)</f>
        <v>0.43</v>
      </c>
      <c r="T104" s="45">
        <f t="shared" si="16"/>
        <v>0.18899999999999997</v>
      </c>
      <c r="U104" s="45">
        <f>VLOOKUP(A104,DistrictDetail_SY202324,'District Detail SY 202324'!$L$1,FALSE)</f>
        <v>0.70799999999999996</v>
      </c>
      <c r="V104" s="45">
        <f>VLOOKUP(A104,DistrictDetail_SY202324,'District Detail SY 202324'!$V$1,FALSE)</f>
        <v>1.536</v>
      </c>
      <c r="W104" s="45">
        <f t="shared" si="17"/>
        <v>0.82800000000000007</v>
      </c>
      <c r="X104" s="50">
        <f>VLOOKUP(A104,DistrictDetail_SY202324,'District Detail SY 202324'!$S$1,FALSE)</f>
        <v>0</v>
      </c>
      <c r="Y104" s="50">
        <f>VLOOKUP(A104,DistrictDetail_SY202324,'District Detail SY 202324'!$U$1,FALSE)</f>
        <v>0.22</v>
      </c>
      <c r="Z104" s="50">
        <f>VLOOKUP(A104,DistrictDetail_SY202324,'District Detail SY 202324'!$W$1,FALSE)</f>
        <v>0.40699999999999997</v>
      </c>
      <c r="AA104" s="50">
        <f>VLOOKUP(A104,DistrictDetail_SY202324,'District Detail SY 202324'!$Z$1,FALSE)</f>
        <v>0</v>
      </c>
      <c r="AB104" s="50">
        <f>VLOOKUP(A104,DistrictDetail_SY202324,'District Detail SY 202324'!$AA$1,FALSE)</f>
        <v>0</v>
      </c>
      <c r="AC104" s="50">
        <f>VLOOKUP(A104,DistrictDetail_SY202324,'District Detail SY 202324'!$AB$1,FALSE)</f>
        <v>0</v>
      </c>
      <c r="AD104" s="50">
        <f>VLOOKUP(A104,DistrictDetail_SY202324,'District Detail SY 202324'!$AF$1,FALSE)</f>
        <v>0</v>
      </c>
    </row>
    <row r="105" spans="1:30" x14ac:dyDescent="0.25">
      <c r="A105" s="6" t="s">
        <v>238</v>
      </c>
      <c r="B105" t="s">
        <v>239</v>
      </c>
      <c r="C105" s="48">
        <f t="shared" si="10"/>
        <v>1.4370000000000001</v>
      </c>
      <c r="D105" s="48">
        <f t="shared" si="18"/>
        <v>1.7109999999999999</v>
      </c>
      <c r="E105" s="48">
        <f t="shared" si="11"/>
        <v>0.2739999999999998</v>
      </c>
      <c r="F105" s="45">
        <f>VLOOKUP(A105,DistrictDetail_SY202324,'District Detail SY 202324'!$Q$1,FALSE)</f>
        <v>5.3999999999999999E-2</v>
      </c>
      <c r="G105" s="45">
        <f>VLOOKUP(A105,DistrictDetail_SY202324,'District Detail SY 202324'!$AD$1,FALSE)</f>
        <v>0</v>
      </c>
      <c r="H105" s="45">
        <f t="shared" si="12"/>
        <v>-5.3999999999999999E-2</v>
      </c>
      <c r="I105" s="45">
        <f>VLOOKUP(A105,DistrictDetail_SY202324,'District Detail SY 202324'!$P$1,FALSE)</f>
        <v>6.5000000000000002E-2</v>
      </c>
      <c r="J105" s="45">
        <f>VLOOKUP(A105,DistrictDetail_SY202324,'District Detail SY 202324'!$AE$1,FALSE)+VLOOKUP(A105,DistrictDetail_SY202324,'District Detail SY 202324'!$AG$1,FALSE)</f>
        <v>0.27400000000000002</v>
      </c>
      <c r="K105" s="45">
        <f t="shared" si="13"/>
        <v>0.20900000000000002</v>
      </c>
      <c r="L105" s="45">
        <f>VLOOKUP(A105,DistrictDetail_SY202324,'District Detail SY 202324'!$K$1,FALSE)</f>
        <v>0.75600000000000001</v>
      </c>
      <c r="M105" s="45">
        <f>VLOOKUP(A105,DistrictDetail_SY202324,'District Detail SY 202324'!$T$1,FALSE)</f>
        <v>1</v>
      </c>
      <c r="N105" s="45">
        <f t="shared" si="14"/>
        <v>0.24399999999999999</v>
      </c>
      <c r="O105" s="45">
        <f>VLOOKUP(A105,DistrictDetail_SY202324,'District Detail SY 202324'!$N$1,FALSE)</f>
        <v>0.35800000000000004</v>
      </c>
      <c r="P105" s="45">
        <f>VLOOKUP(A105,DistrictDetail_SY202324,'District Detail SY 202324'!$Y$1,FALSE)</f>
        <v>0.4</v>
      </c>
      <c r="Q105" s="45">
        <f t="shared" si="15"/>
        <v>4.1999999999999982E-2</v>
      </c>
      <c r="R105" s="45">
        <f>VLOOKUP(A105,DistrictDetail_SY202324,'District Detail SY 202324'!$M$1,FALSE)</f>
        <v>5.1000000000000004E-2</v>
      </c>
      <c r="S105" s="45">
        <f>VLOOKUP(A105,DistrictDetail_SY202324,'District Detail SY 202324'!$X$1,FALSE)</f>
        <v>0</v>
      </c>
      <c r="T105" s="45">
        <f t="shared" si="16"/>
        <v>-5.1000000000000004E-2</v>
      </c>
      <c r="U105" s="45">
        <f>VLOOKUP(A105,DistrictDetail_SY202324,'District Detail SY 202324'!$L$1,FALSE)</f>
        <v>0.153</v>
      </c>
      <c r="V105" s="45">
        <f>VLOOKUP(A105,DistrictDetail_SY202324,'District Detail SY 202324'!$V$1,FALSE)</f>
        <v>0</v>
      </c>
      <c r="W105" s="45">
        <f t="shared" si="17"/>
        <v>-0.153</v>
      </c>
      <c r="X105" s="50">
        <f>VLOOKUP(A105,DistrictDetail_SY202324,'District Detail SY 202324'!$S$1,FALSE)</f>
        <v>0</v>
      </c>
      <c r="Y105" s="50">
        <f>VLOOKUP(A105,DistrictDetail_SY202324,'District Detail SY 202324'!$U$1,FALSE)</f>
        <v>0</v>
      </c>
      <c r="Z105" s="50">
        <f>VLOOKUP(A105,DistrictDetail_SY202324,'District Detail SY 202324'!$W$1,FALSE)</f>
        <v>0</v>
      </c>
      <c r="AA105" s="50">
        <f>VLOOKUP(A105,DistrictDetail_SY202324,'District Detail SY 202324'!$Z$1,FALSE)</f>
        <v>0</v>
      </c>
      <c r="AB105" s="50">
        <f>VLOOKUP(A105,DistrictDetail_SY202324,'District Detail SY 202324'!$AA$1,FALSE)</f>
        <v>0</v>
      </c>
      <c r="AC105" s="50">
        <f>VLOOKUP(A105,DistrictDetail_SY202324,'District Detail SY 202324'!$AB$1,FALSE)</f>
        <v>3.7000000000000005E-2</v>
      </c>
      <c r="AD105" s="50">
        <f>VLOOKUP(A105,DistrictDetail_SY202324,'District Detail SY 202324'!$AF$1,FALSE)</f>
        <v>0</v>
      </c>
    </row>
    <row r="106" spans="1:30" x14ac:dyDescent="0.25">
      <c r="A106" s="6" t="s">
        <v>240</v>
      </c>
      <c r="B106" t="s">
        <v>241</v>
      </c>
      <c r="C106" s="48">
        <f t="shared" si="10"/>
        <v>6.4029999999999996</v>
      </c>
      <c r="D106" s="48">
        <f t="shared" si="18"/>
        <v>6.9409999999999998</v>
      </c>
      <c r="E106" s="48">
        <f t="shared" si="11"/>
        <v>0.53800000000000026</v>
      </c>
      <c r="F106" s="45">
        <f>VLOOKUP(A106,DistrictDetail_SY202324,'District Detail SY 202324'!$Q$1,FALSE)</f>
        <v>0.16400000000000001</v>
      </c>
      <c r="G106" s="45">
        <f>VLOOKUP(A106,DistrictDetail_SY202324,'District Detail SY 202324'!$AD$1,FALSE)</f>
        <v>0</v>
      </c>
      <c r="H106" s="45">
        <f t="shared" si="12"/>
        <v>-0.16400000000000001</v>
      </c>
      <c r="I106" s="45">
        <f>VLOOKUP(A106,DistrictDetail_SY202324,'District Detail SY 202324'!$P$1,FALSE)</f>
        <v>0.27300000000000002</v>
      </c>
      <c r="J106" s="45">
        <f>VLOOKUP(A106,DistrictDetail_SY202324,'District Detail SY 202324'!$AE$1,FALSE)+VLOOKUP(A106,DistrictDetail_SY202324,'District Detail SY 202324'!$AG$1,FALSE)</f>
        <v>0</v>
      </c>
      <c r="K106" s="45">
        <f t="shared" si="13"/>
        <v>-0.27300000000000002</v>
      </c>
      <c r="L106" s="45">
        <f>VLOOKUP(A106,DistrictDetail_SY202324,'District Detail SY 202324'!$K$1,FALSE)</f>
        <v>3.8480000000000003</v>
      </c>
      <c r="M106" s="45">
        <f>VLOOKUP(A106,DistrictDetail_SY202324,'District Detail SY 202324'!$T$1,FALSE)</f>
        <v>2.8</v>
      </c>
      <c r="N106" s="45">
        <f t="shared" si="14"/>
        <v>-1.0480000000000005</v>
      </c>
      <c r="O106" s="45">
        <f>VLOOKUP(A106,DistrictDetail_SY202324,'District Detail SY 202324'!$N$1,FALSE)</f>
        <v>1.4279999999999999</v>
      </c>
      <c r="P106" s="45">
        <f>VLOOKUP(A106,DistrictDetail_SY202324,'District Detail SY 202324'!$Y$1,FALSE)</f>
        <v>1</v>
      </c>
      <c r="Q106" s="45">
        <f t="shared" si="15"/>
        <v>-0.42799999999999994</v>
      </c>
      <c r="R106" s="45">
        <f>VLOOKUP(A106,DistrictDetail_SY202324,'District Detail SY 202324'!$M$1,FALSE)</f>
        <v>0.17399999999999999</v>
      </c>
      <c r="S106" s="45">
        <f>VLOOKUP(A106,DistrictDetail_SY202324,'District Detail SY 202324'!$X$1,FALSE)</f>
        <v>0.437</v>
      </c>
      <c r="T106" s="45">
        <f t="shared" si="16"/>
        <v>0.26300000000000001</v>
      </c>
      <c r="U106" s="45">
        <f>VLOOKUP(A106,DistrictDetail_SY202324,'District Detail SY 202324'!$L$1,FALSE)</f>
        <v>0.51600000000000001</v>
      </c>
      <c r="V106" s="45">
        <f>VLOOKUP(A106,DistrictDetail_SY202324,'District Detail SY 202324'!$V$1,FALSE)</f>
        <v>0</v>
      </c>
      <c r="W106" s="45">
        <f t="shared" si="17"/>
        <v>-0.51600000000000001</v>
      </c>
      <c r="X106" s="50">
        <f>VLOOKUP(A106,DistrictDetail_SY202324,'District Detail SY 202324'!$S$1,FALSE)</f>
        <v>0</v>
      </c>
      <c r="Y106" s="50">
        <f>VLOOKUP(A106,DistrictDetail_SY202324,'District Detail SY 202324'!$U$1,FALSE)</f>
        <v>0</v>
      </c>
      <c r="Z106" s="50">
        <f>VLOOKUP(A106,DistrictDetail_SY202324,'District Detail SY 202324'!$W$1,FALSE)</f>
        <v>0</v>
      </c>
      <c r="AA106" s="50">
        <f>VLOOKUP(A106,DistrictDetail_SY202324,'District Detail SY 202324'!$Z$1,FALSE)</f>
        <v>0</v>
      </c>
      <c r="AB106" s="50">
        <f>VLOOKUP(A106,DistrictDetail_SY202324,'District Detail SY 202324'!$AA$1,FALSE)</f>
        <v>0</v>
      </c>
      <c r="AC106" s="50">
        <f>VLOOKUP(A106,DistrictDetail_SY202324,'District Detail SY 202324'!$AB$1,FALSE)</f>
        <v>0.98399999999999999</v>
      </c>
      <c r="AD106" s="50">
        <f>VLOOKUP(A106,DistrictDetail_SY202324,'District Detail SY 202324'!$AF$1,FALSE)</f>
        <v>1.7199999999999998</v>
      </c>
    </row>
    <row r="107" spans="1:30" x14ac:dyDescent="0.25">
      <c r="A107" s="6" t="s">
        <v>737</v>
      </c>
      <c r="B107" t="s">
        <v>738</v>
      </c>
      <c r="C107" s="48">
        <f t="shared" si="10"/>
        <v>0.52900000000000003</v>
      </c>
      <c r="D107" s="48">
        <f t="shared" si="18"/>
        <v>0.55200000000000005</v>
      </c>
      <c r="E107" s="48">
        <f t="shared" si="11"/>
        <v>2.300000000000002E-2</v>
      </c>
      <c r="F107" s="45">
        <f>VLOOKUP(A107,DistrictDetail_SY202324,'District Detail SY 202324'!$Q$1,FALSE)</f>
        <v>2.5999999999999999E-2</v>
      </c>
      <c r="G107" s="45">
        <f>VLOOKUP(A107,DistrictDetail_SY202324,'District Detail SY 202324'!$AD$1,FALSE)</f>
        <v>0.32</v>
      </c>
      <c r="H107" s="45">
        <f t="shared" si="12"/>
        <v>0.29399999999999998</v>
      </c>
      <c r="I107" s="45">
        <f>VLOOKUP(A107,DistrictDetail_SY202324,'District Detail SY 202324'!$P$1,FALSE)</f>
        <v>2.5000000000000001E-2</v>
      </c>
      <c r="J107" s="45">
        <f>VLOOKUP(A107,DistrictDetail_SY202324,'District Detail SY 202324'!$AE$1,FALSE)+VLOOKUP(A107,DistrictDetail_SY202324,'District Detail SY 202324'!$AG$1,FALSE)</f>
        <v>0</v>
      </c>
      <c r="K107" s="45">
        <f t="shared" si="13"/>
        <v>-2.5000000000000001E-2</v>
      </c>
      <c r="L107" s="45">
        <f>VLOOKUP(A107,DistrictDetail_SY202324,'District Detail SY 202324'!$K$1,FALSE)</f>
        <v>0.25700000000000001</v>
      </c>
      <c r="M107" s="45">
        <f>VLOOKUP(A107,DistrictDetail_SY202324,'District Detail SY 202324'!$T$1,FALSE)</f>
        <v>0</v>
      </c>
      <c r="N107" s="45">
        <f t="shared" si="14"/>
        <v>-0.25700000000000001</v>
      </c>
      <c r="O107" s="45">
        <f>VLOOKUP(A107,DistrictDetail_SY202324,'District Detail SY 202324'!$N$1,FALSE)</f>
        <v>0.129</v>
      </c>
      <c r="P107" s="45">
        <f>VLOOKUP(A107,DistrictDetail_SY202324,'District Detail SY 202324'!$Y$1,FALSE)</f>
        <v>0</v>
      </c>
      <c r="Q107" s="45">
        <f t="shared" si="15"/>
        <v>-0.129</v>
      </c>
      <c r="R107" s="45">
        <f>VLOOKUP(A107,DistrictDetail_SY202324,'District Detail SY 202324'!$M$1,FALSE)</f>
        <v>2.3E-2</v>
      </c>
      <c r="S107" s="45">
        <f>VLOOKUP(A107,DistrictDetail_SY202324,'District Detail SY 202324'!$X$1,FALSE)</f>
        <v>0</v>
      </c>
      <c r="T107" s="45">
        <f t="shared" si="16"/>
        <v>-2.3E-2</v>
      </c>
      <c r="U107" s="45">
        <f>VLOOKUP(A107,DistrictDetail_SY202324,'District Detail SY 202324'!$L$1,FALSE)</f>
        <v>6.9000000000000006E-2</v>
      </c>
      <c r="V107" s="45">
        <f>VLOOKUP(A107,DistrictDetail_SY202324,'District Detail SY 202324'!$V$1,FALSE)</f>
        <v>0</v>
      </c>
      <c r="W107" s="45">
        <f t="shared" si="17"/>
        <v>-6.9000000000000006E-2</v>
      </c>
      <c r="X107" s="50">
        <f>VLOOKUP(A107,DistrictDetail_SY202324,'District Detail SY 202324'!$S$1,FALSE)</f>
        <v>0</v>
      </c>
      <c r="Y107" s="50">
        <f>VLOOKUP(A107,DistrictDetail_SY202324,'District Detail SY 202324'!$U$1,FALSE)</f>
        <v>0</v>
      </c>
      <c r="Z107" s="50">
        <f>VLOOKUP(A107,DistrictDetail_SY202324,'District Detail SY 202324'!$W$1,FALSE)</f>
        <v>0</v>
      </c>
      <c r="AA107" s="50">
        <f>VLOOKUP(A107,DistrictDetail_SY202324,'District Detail SY 202324'!$Z$1,FALSE)</f>
        <v>0</v>
      </c>
      <c r="AB107" s="50">
        <f>VLOOKUP(A107,DistrictDetail_SY202324,'District Detail SY 202324'!$AA$1,FALSE)</f>
        <v>0</v>
      </c>
      <c r="AC107" s="50">
        <f>VLOOKUP(A107,DistrictDetail_SY202324,'District Detail SY 202324'!$AB$1,FALSE)</f>
        <v>0.23200000000000001</v>
      </c>
      <c r="AD107" s="50">
        <f>VLOOKUP(A107,DistrictDetail_SY202324,'District Detail SY 202324'!$AF$1,FALSE)</f>
        <v>0</v>
      </c>
    </row>
    <row r="108" spans="1:30" x14ac:dyDescent="0.25">
      <c r="A108" s="6" t="s">
        <v>246</v>
      </c>
      <c r="B108" t="s">
        <v>741</v>
      </c>
      <c r="C108" s="48">
        <f t="shared" si="10"/>
        <v>1.0660000000000001</v>
      </c>
      <c r="D108" s="48">
        <f t="shared" si="18"/>
        <v>1.1439999999999999</v>
      </c>
      <c r="E108" s="48">
        <f t="shared" si="11"/>
        <v>7.7999999999999847E-2</v>
      </c>
      <c r="F108" s="45">
        <f>VLOOKUP(A108,DistrictDetail_SY202324,'District Detail SY 202324'!$Q$1,FALSE)</f>
        <v>5.1999999999999998E-2</v>
      </c>
      <c r="G108" s="45">
        <f>VLOOKUP(A108,DistrictDetail_SY202324,'District Detail SY 202324'!$AD$1,FALSE)</f>
        <v>1</v>
      </c>
      <c r="H108" s="45">
        <f t="shared" si="12"/>
        <v>0.94799999999999995</v>
      </c>
      <c r="I108" s="45">
        <f>VLOOKUP(A108,DistrictDetail_SY202324,'District Detail SY 202324'!$P$1,FALSE)</f>
        <v>4.9000000000000002E-2</v>
      </c>
      <c r="J108" s="45">
        <f>VLOOKUP(A108,DistrictDetail_SY202324,'District Detail SY 202324'!$AE$1,FALSE)+VLOOKUP(A108,DistrictDetail_SY202324,'District Detail SY 202324'!$AG$1,FALSE)</f>
        <v>0</v>
      </c>
      <c r="K108" s="45">
        <f t="shared" si="13"/>
        <v>-4.9000000000000002E-2</v>
      </c>
      <c r="L108" s="45">
        <f>VLOOKUP(A108,DistrictDetail_SY202324,'District Detail SY 202324'!$K$1,FALSE)</f>
        <v>0.51800000000000002</v>
      </c>
      <c r="M108" s="45">
        <f>VLOOKUP(A108,DistrictDetail_SY202324,'District Detail SY 202324'!$T$1,FALSE)</f>
        <v>0</v>
      </c>
      <c r="N108" s="45">
        <f t="shared" si="14"/>
        <v>-0.51800000000000002</v>
      </c>
      <c r="O108" s="45">
        <f>VLOOKUP(A108,DistrictDetail_SY202324,'District Detail SY 202324'!$N$1,FALSE)</f>
        <v>0.26100000000000001</v>
      </c>
      <c r="P108" s="45">
        <f>VLOOKUP(A108,DistrictDetail_SY202324,'District Detail SY 202324'!$Y$1,FALSE)</f>
        <v>0</v>
      </c>
      <c r="Q108" s="45">
        <f t="shared" si="15"/>
        <v>-0.26100000000000001</v>
      </c>
      <c r="R108" s="45">
        <f>VLOOKUP(A108,DistrictDetail_SY202324,'District Detail SY 202324'!$M$1,FALSE)</f>
        <v>4.7E-2</v>
      </c>
      <c r="S108" s="45">
        <f>VLOOKUP(A108,DistrictDetail_SY202324,'District Detail SY 202324'!$X$1,FALSE)</f>
        <v>0</v>
      </c>
      <c r="T108" s="45">
        <f t="shared" si="16"/>
        <v>-4.7E-2</v>
      </c>
      <c r="U108" s="45">
        <f>VLOOKUP(A108,DistrictDetail_SY202324,'District Detail SY 202324'!$L$1,FALSE)</f>
        <v>0.13900000000000001</v>
      </c>
      <c r="V108" s="45">
        <f>VLOOKUP(A108,DistrictDetail_SY202324,'District Detail SY 202324'!$V$1,FALSE)</f>
        <v>0</v>
      </c>
      <c r="W108" s="45">
        <f t="shared" si="17"/>
        <v>-0.13900000000000001</v>
      </c>
      <c r="X108" s="50">
        <f>VLOOKUP(A108,DistrictDetail_SY202324,'District Detail SY 202324'!$S$1,FALSE)</f>
        <v>0</v>
      </c>
      <c r="Y108" s="50">
        <f>VLOOKUP(A108,DistrictDetail_SY202324,'District Detail SY 202324'!$U$1,FALSE)</f>
        <v>0</v>
      </c>
      <c r="Z108" s="50">
        <f>VLOOKUP(A108,DistrictDetail_SY202324,'District Detail SY 202324'!$W$1,FALSE)</f>
        <v>0</v>
      </c>
      <c r="AA108" s="50">
        <f>VLOOKUP(A108,DistrictDetail_SY202324,'District Detail SY 202324'!$Z$1,FALSE)</f>
        <v>0</v>
      </c>
      <c r="AB108" s="50">
        <f>VLOOKUP(A108,DistrictDetail_SY202324,'District Detail SY 202324'!$AA$1,FALSE)</f>
        <v>0</v>
      </c>
      <c r="AC108" s="50">
        <f>VLOOKUP(A108,DistrictDetail_SY202324,'District Detail SY 202324'!$AB$1,FALSE)</f>
        <v>0.14399999999999999</v>
      </c>
      <c r="AD108" s="50">
        <f>VLOOKUP(A108,DistrictDetail_SY202324,'District Detail SY 202324'!$AF$1,FALSE)</f>
        <v>0</v>
      </c>
    </row>
    <row r="109" spans="1:30" x14ac:dyDescent="0.25">
      <c r="A109" s="6" t="s">
        <v>242</v>
      </c>
      <c r="B109" t="s">
        <v>710</v>
      </c>
      <c r="C109" s="48">
        <f t="shared" si="10"/>
        <v>2.0499999999999998</v>
      </c>
      <c r="D109" s="48">
        <f t="shared" si="18"/>
        <v>2.194</v>
      </c>
      <c r="E109" s="48">
        <f t="shared" si="11"/>
        <v>0.14400000000000013</v>
      </c>
      <c r="F109" s="45">
        <f>VLOOKUP(A109,DistrictDetail_SY202324,'District Detail SY 202324'!$Q$1,FALSE)</f>
        <v>9.9000000000000005E-2</v>
      </c>
      <c r="G109" s="45">
        <f>VLOOKUP(A109,DistrictDetail_SY202324,'District Detail SY 202324'!$AD$1,FALSE)</f>
        <v>0.5</v>
      </c>
      <c r="H109" s="45">
        <f t="shared" si="12"/>
        <v>0.40100000000000002</v>
      </c>
      <c r="I109" s="45">
        <f>VLOOKUP(A109,DistrictDetail_SY202324,'District Detail SY 202324'!$P$1,FALSE)</f>
        <v>9.5000000000000001E-2</v>
      </c>
      <c r="J109" s="45">
        <f>VLOOKUP(A109,DistrictDetail_SY202324,'District Detail SY 202324'!$AE$1,FALSE)+VLOOKUP(A109,DistrictDetail_SY202324,'District Detail SY 202324'!$AG$1,FALSE)</f>
        <v>1.2</v>
      </c>
      <c r="K109" s="45">
        <f t="shared" si="13"/>
        <v>1.105</v>
      </c>
      <c r="L109" s="45">
        <f>VLOOKUP(A109,DistrictDetail_SY202324,'District Detail SY 202324'!$K$1,FALSE)</f>
        <v>0.997</v>
      </c>
      <c r="M109" s="45">
        <f>VLOOKUP(A109,DistrictDetail_SY202324,'District Detail SY 202324'!$T$1,FALSE)</f>
        <v>0</v>
      </c>
      <c r="N109" s="45">
        <f t="shared" si="14"/>
        <v>-0.997</v>
      </c>
      <c r="O109" s="45">
        <f>VLOOKUP(A109,DistrictDetail_SY202324,'District Detail SY 202324'!$N$1,FALSE)</f>
        <v>0.501</v>
      </c>
      <c r="P109" s="45">
        <f>VLOOKUP(A109,DistrictDetail_SY202324,'District Detail SY 202324'!$Y$1,FALSE)</f>
        <v>0.25</v>
      </c>
      <c r="Q109" s="45">
        <f t="shared" si="15"/>
        <v>-0.251</v>
      </c>
      <c r="R109" s="45">
        <f>VLOOKUP(A109,DistrictDetail_SY202324,'District Detail SY 202324'!$M$1,FALSE)</f>
        <v>0.09</v>
      </c>
      <c r="S109" s="45">
        <f>VLOOKUP(A109,DistrictDetail_SY202324,'District Detail SY 202324'!$X$1,FALSE)</f>
        <v>0</v>
      </c>
      <c r="T109" s="45">
        <f t="shared" si="16"/>
        <v>-0.09</v>
      </c>
      <c r="U109" s="45">
        <f>VLOOKUP(A109,DistrictDetail_SY202324,'District Detail SY 202324'!$L$1,FALSE)</f>
        <v>0.26800000000000002</v>
      </c>
      <c r="V109" s="45">
        <f>VLOOKUP(A109,DistrictDetail_SY202324,'District Detail SY 202324'!$V$1,FALSE)</f>
        <v>0</v>
      </c>
      <c r="W109" s="45">
        <f t="shared" si="17"/>
        <v>-0.26800000000000002</v>
      </c>
      <c r="X109" s="50">
        <f>VLOOKUP(A109,DistrictDetail_SY202324,'District Detail SY 202324'!$S$1,FALSE)</f>
        <v>0</v>
      </c>
      <c r="Y109" s="50">
        <f>VLOOKUP(A109,DistrictDetail_SY202324,'District Detail SY 202324'!$U$1,FALSE)</f>
        <v>0</v>
      </c>
      <c r="Z109" s="50">
        <f>VLOOKUP(A109,DistrictDetail_SY202324,'District Detail SY 202324'!$W$1,FALSE)</f>
        <v>0</v>
      </c>
      <c r="AA109" s="50">
        <f>VLOOKUP(A109,DistrictDetail_SY202324,'District Detail SY 202324'!$Z$1,FALSE)</f>
        <v>0</v>
      </c>
      <c r="AB109" s="50">
        <f>VLOOKUP(A109,DistrictDetail_SY202324,'District Detail SY 202324'!$AA$1,FALSE)</f>
        <v>0</v>
      </c>
      <c r="AC109" s="50">
        <f>VLOOKUP(A109,DistrictDetail_SY202324,'District Detail SY 202324'!$AB$1,FALSE)</f>
        <v>0.24399999999999999</v>
      </c>
      <c r="AD109" s="50">
        <f>VLOOKUP(A109,DistrictDetail_SY202324,'District Detail SY 202324'!$AF$1,FALSE)</f>
        <v>0</v>
      </c>
    </row>
    <row r="110" spans="1:30" x14ac:dyDescent="0.25">
      <c r="A110" s="6" t="s">
        <v>244</v>
      </c>
      <c r="B110" t="s">
        <v>711</v>
      </c>
      <c r="C110" s="48">
        <f t="shared" si="10"/>
        <v>1.325</v>
      </c>
      <c r="D110" s="48">
        <f t="shared" si="18"/>
        <v>1.456</v>
      </c>
      <c r="E110" s="48">
        <f t="shared" si="11"/>
        <v>0.13100000000000001</v>
      </c>
      <c r="F110" s="45">
        <f>VLOOKUP(A110,DistrictDetail_SY202324,'District Detail SY 202324'!$Q$1,FALSE)</f>
        <v>6.4000000000000001E-2</v>
      </c>
      <c r="G110" s="45">
        <f>VLOOKUP(A110,DistrictDetail_SY202324,'District Detail SY 202324'!$AD$1,FALSE)</f>
        <v>0.89</v>
      </c>
      <c r="H110" s="45">
        <f t="shared" si="12"/>
        <v>0.82600000000000007</v>
      </c>
      <c r="I110" s="45">
        <f>VLOOKUP(A110,DistrictDetail_SY202324,'District Detail SY 202324'!$P$1,FALSE)</f>
        <v>6.2E-2</v>
      </c>
      <c r="J110" s="45">
        <f>VLOOKUP(A110,DistrictDetail_SY202324,'District Detail SY 202324'!$AE$1,FALSE)+VLOOKUP(A110,DistrictDetail_SY202324,'District Detail SY 202324'!$AG$1,FALSE)</f>
        <v>0.28000000000000003</v>
      </c>
      <c r="K110" s="45">
        <f t="shared" si="13"/>
        <v>0.21800000000000003</v>
      </c>
      <c r="L110" s="45">
        <f>VLOOKUP(A110,DistrictDetail_SY202324,'District Detail SY 202324'!$K$1,FALSE)</f>
        <v>0.64400000000000002</v>
      </c>
      <c r="M110" s="45">
        <f>VLOOKUP(A110,DistrictDetail_SY202324,'District Detail SY 202324'!$T$1,FALSE)</f>
        <v>0</v>
      </c>
      <c r="N110" s="45">
        <f t="shared" si="14"/>
        <v>-0.64400000000000002</v>
      </c>
      <c r="O110" s="45">
        <f>VLOOKUP(A110,DistrictDetail_SY202324,'District Detail SY 202324'!$N$1,FALSE)</f>
        <v>0.32400000000000001</v>
      </c>
      <c r="P110" s="45">
        <f>VLOOKUP(A110,DistrictDetail_SY202324,'District Detail SY 202324'!$Y$1,FALSE)</f>
        <v>0.15</v>
      </c>
      <c r="Q110" s="45">
        <f t="shared" si="15"/>
        <v>-0.17400000000000002</v>
      </c>
      <c r="R110" s="45">
        <f>VLOOKUP(A110,DistrictDetail_SY202324,'District Detail SY 202324'!$M$1,FALSE)</f>
        <v>5.8000000000000003E-2</v>
      </c>
      <c r="S110" s="45">
        <f>VLOOKUP(A110,DistrictDetail_SY202324,'District Detail SY 202324'!$X$1,FALSE)</f>
        <v>0</v>
      </c>
      <c r="T110" s="45">
        <f t="shared" si="16"/>
        <v>-5.8000000000000003E-2</v>
      </c>
      <c r="U110" s="45">
        <f>VLOOKUP(A110,DistrictDetail_SY202324,'District Detail SY 202324'!$L$1,FALSE)</f>
        <v>0.17299999999999999</v>
      </c>
      <c r="V110" s="45">
        <f>VLOOKUP(A110,DistrictDetail_SY202324,'District Detail SY 202324'!$V$1,FALSE)</f>
        <v>0</v>
      </c>
      <c r="W110" s="45">
        <f t="shared" si="17"/>
        <v>-0.17299999999999999</v>
      </c>
      <c r="X110" s="50">
        <f>VLOOKUP(A110,DistrictDetail_SY202324,'District Detail SY 202324'!$S$1,FALSE)</f>
        <v>0</v>
      </c>
      <c r="Y110" s="50">
        <f>VLOOKUP(A110,DistrictDetail_SY202324,'District Detail SY 202324'!$U$1,FALSE)</f>
        <v>0</v>
      </c>
      <c r="Z110" s="50">
        <f>VLOOKUP(A110,DistrictDetail_SY202324,'District Detail SY 202324'!$W$1,FALSE)</f>
        <v>0</v>
      </c>
      <c r="AA110" s="50">
        <f>VLOOKUP(A110,DistrictDetail_SY202324,'District Detail SY 202324'!$Z$1,FALSE)</f>
        <v>0</v>
      </c>
      <c r="AB110" s="50">
        <f>VLOOKUP(A110,DistrictDetail_SY202324,'District Detail SY 202324'!$AA$1,FALSE)</f>
        <v>0</v>
      </c>
      <c r="AC110" s="50">
        <f>VLOOKUP(A110,DistrictDetail_SY202324,'District Detail SY 202324'!$AB$1,FALSE)</f>
        <v>0.13600000000000001</v>
      </c>
      <c r="AD110" s="50">
        <f>VLOOKUP(A110,DistrictDetail_SY202324,'District Detail SY 202324'!$AF$1,FALSE)</f>
        <v>0</v>
      </c>
    </row>
    <row r="111" spans="1:30" x14ac:dyDescent="0.25">
      <c r="A111" s="6" t="s">
        <v>248</v>
      </c>
      <c r="B111" t="s">
        <v>249</v>
      </c>
      <c r="C111" s="48">
        <f t="shared" si="10"/>
        <v>0.8660000000000001</v>
      </c>
      <c r="D111" s="48">
        <f t="shared" si="18"/>
        <v>1.5760000000000001</v>
      </c>
      <c r="E111" s="48">
        <f t="shared" si="11"/>
        <v>0.71</v>
      </c>
      <c r="F111" s="45">
        <f>VLOOKUP(A111,DistrictDetail_SY202324,'District Detail SY 202324'!$Q$1,FALSE)</f>
        <v>0.02</v>
      </c>
      <c r="G111" s="45">
        <f>VLOOKUP(A111,DistrictDetail_SY202324,'District Detail SY 202324'!$AD$1,FALSE)</f>
        <v>0</v>
      </c>
      <c r="H111" s="45">
        <f t="shared" si="12"/>
        <v>-0.02</v>
      </c>
      <c r="I111" s="45">
        <f>VLOOKUP(A111,DistrictDetail_SY202324,'District Detail SY 202324'!$P$1,FALSE)</f>
        <v>3.6000000000000004E-2</v>
      </c>
      <c r="J111" s="45">
        <f>VLOOKUP(A111,DistrictDetail_SY202324,'District Detail SY 202324'!$AE$1,FALSE)+VLOOKUP(A111,DistrictDetail_SY202324,'District Detail SY 202324'!$AG$1,FALSE)</f>
        <v>0</v>
      </c>
      <c r="K111" s="45">
        <f t="shared" si="13"/>
        <v>-3.6000000000000004E-2</v>
      </c>
      <c r="L111" s="45">
        <f>VLOOKUP(A111,DistrictDetail_SY202324,'District Detail SY 202324'!$K$1,FALSE)</f>
        <v>0.53300000000000003</v>
      </c>
      <c r="M111" s="45">
        <f>VLOOKUP(A111,DistrictDetail_SY202324,'District Detail SY 202324'!$T$1,FALSE)</f>
        <v>1</v>
      </c>
      <c r="N111" s="45">
        <f t="shared" si="14"/>
        <v>0.46699999999999997</v>
      </c>
      <c r="O111" s="45">
        <f>VLOOKUP(A111,DistrictDetail_SY202324,'District Detail SY 202324'!$N$1,FALSE)</f>
        <v>0.19</v>
      </c>
      <c r="P111" s="45">
        <f>VLOOKUP(A111,DistrictDetail_SY202324,'District Detail SY 202324'!$Y$1,FALSE)</f>
        <v>0.21300000000000002</v>
      </c>
      <c r="Q111" s="45">
        <f t="shared" si="15"/>
        <v>2.300000000000002E-2</v>
      </c>
      <c r="R111" s="45">
        <f>VLOOKUP(A111,DistrictDetail_SY202324,'District Detail SY 202324'!$M$1,FALSE)</f>
        <v>2.1999999999999999E-2</v>
      </c>
      <c r="S111" s="45">
        <f>VLOOKUP(A111,DistrictDetail_SY202324,'District Detail SY 202324'!$X$1,FALSE)</f>
        <v>4.7E-2</v>
      </c>
      <c r="T111" s="45">
        <f t="shared" si="16"/>
        <v>2.5000000000000001E-2</v>
      </c>
      <c r="U111" s="45">
        <f>VLOOKUP(A111,DistrictDetail_SY202324,'District Detail SY 202324'!$L$1,FALSE)</f>
        <v>6.5000000000000002E-2</v>
      </c>
      <c r="V111" s="45">
        <f>VLOOKUP(A111,DistrictDetail_SY202324,'District Detail SY 202324'!$V$1,FALSE)</f>
        <v>0</v>
      </c>
      <c r="W111" s="45">
        <f t="shared" si="17"/>
        <v>-6.5000000000000002E-2</v>
      </c>
      <c r="X111" s="50">
        <f>VLOOKUP(A111,DistrictDetail_SY202324,'District Detail SY 202324'!$S$1,FALSE)</f>
        <v>0</v>
      </c>
      <c r="Y111" s="50">
        <f>VLOOKUP(A111,DistrictDetail_SY202324,'District Detail SY 202324'!$U$1,FALSE)</f>
        <v>0.25</v>
      </c>
      <c r="Z111" s="50">
        <f>VLOOKUP(A111,DistrictDetail_SY202324,'District Detail SY 202324'!$W$1,FALSE)</f>
        <v>6.6000000000000003E-2</v>
      </c>
      <c r="AA111" s="50">
        <f>VLOOKUP(A111,DistrictDetail_SY202324,'District Detail SY 202324'!$Z$1,FALSE)</f>
        <v>0</v>
      </c>
      <c r="AB111" s="50">
        <f>VLOOKUP(A111,DistrictDetail_SY202324,'District Detail SY 202324'!$AA$1,FALSE)</f>
        <v>0</v>
      </c>
      <c r="AC111" s="50">
        <f>VLOOKUP(A111,DistrictDetail_SY202324,'District Detail SY 202324'!$AB$1,FALSE)</f>
        <v>0</v>
      </c>
      <c r="AD111" s="50">
        <f>VLOOKUP(A111,DistrictDetail_SY202324,'District Detail SY 202324'!$AF$1,FALSE)</f>
        <v>0</v>
      </c>
    </row>
    <row r="112" spans="1:30" x14ac:dyDescent="0.25">
      <c r="A112" s="6" t="s">
        <v>250</v>
      </c>
      <c r="B112" t="s">
        <v>251</v>
      </c>
      <c r="C112" s="48">
        <f t="shared" si="10"/>
        <v>0.10900000000000001</v>
      </c>
      <c r="D112" s="48">
        <f t="shared" si="18"/>
        <v>0.13900000000000001</v>
      </c>
      <c r="E112" s="48">
        <f t="shared" si="11"/>
        <v>0.03</v>
      </c>
      <c r="F112" s="45">
        <f>VLOOKUP(A112,DistrictDetail_SY202324,'District Detail SY 202324'!$Q$1,FALSE)</f>
        <v>4.0000000000000001E-3</v>
      </c>
      <c r="G112" s="45">
        <f>VLOOKUP(A112,DistrictDetail_SY202324,'District Detail SY 202324'!$AD$1,FALSE)</f>
        <v>0</v>
      </c>
      <c r="H112" s="45">
        <f t="shared" si="12"/>
        <v>-4.0000000000000001E-3</v>
      </c>
      <c r="I112" s="45">
        <f>VLOOKUP(A112,DistrictDetail_SY202324,'District Detail SY 202324'!$P$1,FALSE)</f>
        <v>5.0000000000000001E-3</v>
      </c>
      <c r="J112" s="45">
        <f>VLOOKUP(A112,DistrictDetail_SY202324,'District Detail SY 202324'!$AE$1,FALSE)+VLOOKUP(A112,DistrictDetail_SY202324,'District Detail SY 202324'!$AG$1,FALSE)</f>
        <v>0</v>
      </c>
      <c r="K112" s="45">
        <f t="shared" si="13"/>
        <v>-5.0000000000000001E-3</v>
      </c>
      <c r="L112" s="45">
        <f>VLOOKUP(A112,DistrictDetail_SY202324,'District Detail SY 202324'!$K$1,FALSE)</f>
        <v>5.7000000000000002E-2</v>
      </c>
      <c r="M112" s="45">
        <f>VLOOKUP(A112,DistrictDetail_SY202324,'District Detail SY 202324'!$T$1,FALSE)</f>
        <v>0</v>
      </c>
      <c r="N112" s="45">
        <f t="shared" si="14"/>
        <v>-5.7000000000000002E-2</v>
      </c>
      <c r="O112" s="45">
        <f>VLOOKUP(A112,DistrictDetail_SY202324,'District Detail SY 202324'!$N$1,FALSE)</f>
        <v>2.7E-2</v>
      </c>
      <c r="P112" s="45">
        <f>VLOOKUP(A112,DistrictDetail_SY202324,'District Detail SY 202324'!$Y$1,FALSE)</f>
        <v>0</v>
      </c>
      <c r="Q112" s="45">
        <f t="shared" si="15"/>
        <v>-2.7E-2</v>
      </c>
      <c r="R112" s="45">
        <f>VLOOKUP(A112,DistrictDetail_SY202324,'District Detail SY 202324'!$M$1,FALSE)</f>
        <v>4.0000000000000001E-3</v>
      </c>
      <c r="S112" s="45">
        <f>VLOOKUP(A112,DistrictDetail_SY202324,'District Detail SY 202324'!$X$1,FALSE)</f>
        <v>0</v>
      </c>
      <c r="T112" s="45">
        <f t="shared" si="16"/>
        <v>-4.0000000000000001E-3</v>
      </c>
      <c r="U112" s="45">
        <f>VLOOKUP(A112,DistrictDetail_SY202324,'District Detail SY 202324'!$L$1,FALSE)</f>
        <v>1.2E-2</v>
      </c>
      <c r="V112" s="45">
        <f>VLOOKUP(A112,DistrictDetail_SY202324,'District Detail SY 202324'!$V$1,FALSE)</f>
        <v>0</v>
      </c>
      <c r="W112" s="45">
        <f t="shared" si="17"/>
        <v>-1.2E-2</v>
      </c>
      <c r="X112" s="50">
        <f>VLOOKUP(A112,DistrictDetail_SY202324,'District Detail SY 202324'!$S$1,FALSE)</f>
        <v>0</v>
      </c>
      <c r="Y112" s="50">
        <f>VLOOKUP(A112,DistrictDetail_SY202324,'District Detail SY 202324'!$U$1,FALSE)</f>
        <v>0</v>
      </c>
      <c r="Z112" s="50">
        <f>VLOOKUP(A112,DistrictDetail_SY202324,'District Detail SY 202324'!$W$1,FALSE)</f>
        <v>0</v>
      </c>
      <c r="AA112" s="50">
        <f>VLOOKUP(A112,DistrictDetail_SY202324,'District Detail SY 202324'!$Z$1,FALSE)</f>
        <v>0</v>
      </c>
      <c r="AB112" s="50">
        <f>VLOOKUP(A112,DistrictDetail_SY202324,'District Detail SY 202324'!$AA$1,FALSE)</f>
        <v>0</v>
      </c>
      <c r="AC112" s="50">
        <f>VLOOKUP(A112,DistrictDetail_SY202324,'District Detail SY 202324'!$AB$1,FALSE)</f>
        <v>0</v>
      </c>
      <c r="AD112" s="50">
        <f>VLOOKUP(A112,DistrictDetail_SY202324,'District Detail SY 202324'!$AF$1,FALSE)</f>
        <v>0.13900000000000001</v>
      </c>
    </row>
    <row r="113" spans="1:30" x14ac:dyDescent="0.25">
      <c r="A113" s="6" t="s">
        <v>252</v>
      </c>
      <c r="B113" t="s">
        <v>253</v>
      </c>
      <c r="C113" s="48">
        <f t="shared" si="10"/>
        <v>86.236000000000004</v>
      </c>
      <c r="D113" s="48">
        <f t="shared" si="18"/>
        <v>120.175</v>
      </c>
      <c r="E113" s="48">
        <f t="shared" si="11"/>
        <v>33.938999999999993</v>
      </c>
      <c r="F113" s="45">
        <f>VLOOKUP(A113,DistrictDetail_SY202324,'District Detail SY 202324'!$Q$1,FALSE)</f>
        <v>1.992</v>
      </c>
      <c r="G113" s="45">
        <f>VLOOKUP(A113,DistrictDetail_SY202324,'District Detail SY 202324'!$AD$1,FALSE)</f>
        <v>0</v>
      </c>
      <c r="H113" s="45">
        <f t="shared" si="12"/>
        <v>-1.992</v>
      </c>
      <c r="I113" s="45">
        <f>VLOOKUP(A113,DistrictDetail_SY202324,'District Detail SY 202324'!$P$1,FALSE)</f>
        <v>3.6419999999999999</v>
      </c>
      <c r="J113" s="45">
        <f>VLOOKUP(A113,DistrictDetail_SY202324,'District Detail SY 202324'!$AE$1,FALSE)+VLOOKUP(A113,DistrictDetail_SY202324,'District Detail SY 202324'!$AG$1,FALSE)</f>
        <v>26.425999999999998</v>
      </c>
      <c r="K113" s="45">
        <f t="shared" si="13"/>
        <v>22.783999999999999</v>
      </c>
      <c r="L113" s="45">
        <f>VLOOKUP(A113,DistrictDetail_SY202324,'District Detail SY 202324'!$K$1,FALSE)</f>
        <v>53.113</v>
      </c>
      <c r="M113" s="45">
        <f>VLOOKUP(A113,DistrictDetail_SY202324,'District Detail SY 202324'!$T$1,FALSE)</f>
        <v>41</v>
      </c>
      <c r="N113" s="45">
        <f t="shared" si="14"/>
        <v>-12.113</v>
      </c>
      <c r="O113" s="45">
        <f>VLOOKUP(A113,DistrictDetail_SY202324,'District Detail SY 202324'!$N$1,FALSE)</f>
        <v>18.825000000000003</v>
      </c>
      <c r="P113" s="45">
        <f>VLOOKUP(A113,DistrictDetail_SY202324,'District Detail SY 202324'!$Y$1,FALSE)</f>
        <v>4</v>
      </c>
      <c r="Q113" s="45">
        <f t="shared" si="15"/>
        <v>-14.825000000000003</v>
      </c>
      <c r="R113" s="45">
        <f>VLOOKUP(A113,DistrictDetail_SY202324,'District Detail SY 202324'!$M$1,FALSE)</f>
        <v>2.194</v>
      </c>
      <c r="S113" s="45">
        <f>VLOOKUP(A113,DistrictDetail_SY202324,'District Detail SY 202324'!$X$1,FALSE)</f>
        <v>0</v>
      </c>
      <c r="T113" s="45">
        <f t="shared" si="16"/>
        <v>-2.194</v>
      </c>
      <c r="U113" s="45">
        <f>VLOOKUP(A113,DistrictDetail_SY202324,'District Detail SY 202324'!$L$1,FALSE)</f>
        <v>6.47</v>
      </c>
      <c r="V113" s="45">
        <f>VLOOKUP(A113,DistrictDetail_SY202324,'District Detail SY 202324'!$V$1,FALSE)</f>
        <v>4.9000000000000004</v>
      </c>
      <c r="W113" s="45">
        <f t="shared" si="17"/>
        <v>-1.5699999999999994</v>
      </c>
      <c r="X113" s="50">
        <f>VLOOKUP(A113,DistrictDetail_SY202324,'District Detail SY 202324'!$S$1,FALSE)</f>
        <v>0.13700000000000001</v>
      </c>
      <c r="Y113" s="50">
        <f>VLOOKUP(A113,DistrictDetail_SY202324,'District Detail SY 202324'!$U$1,FALSE)</f>
        <v>2.105</v>
      </c>
      <c r="Z113" s="50">
        <f>VLOOKUP(A113,DistrictDetail_SY202324,'District Detail SY 202324'!$W$1,FALSE)</f>
        <v>6.3920000000000003</v>
      </c>
      <c r="AA113" s="50">
        <f>VLOOKUP(A113,DistrictDetail_SY202324,'District Detail SY 202324'!$Z$1,FALSE)</f>
        <v>0.68600000000000005</v>
      </c>
      <c r="AB113" s="50">
        <f>VLOOKUP(A113,DistrictDetail_SY202324,'District Detail SY 202324'!$AA$1,FALSE)</f>
        <v>0</v>
      </c>
      <c r="AC113" s="50">
        <f>VLOOKUP(A113,DistrictDetail_SY202324,'District Detail SY 202324'!$AB$1,FALSE)</f>
        <v>0</v>
      </c>
      <c r="AD113" s="50">
        <f>VLOOKUP(A113,DistrictDetail_SY202324,'District Detail SY 202324'!$AF$1,FALSE)</f>
        <v>34.528999999999996</v>
      </c>
    </row>
    <row r="114" spans="1:30" x14ac:dyDescent="0.25">
      <c r="A114" s="6" t="s">
        <v>254</v>
      </c>
      <c r="B114" t="s">
        <v>255</v>
      </c>
      <c r="C114" s="48">
        <f t="shared" si="10"/>
        <v>0.21600000000000003</v>
      </c>
      <c r="D114" s="48">
        <f t="shared" si="18"/>
        <v>0</v>
      </c>
      <c r="E114" s="48">
        <f t="shared" si="11"/>
        <v>-0.21600000000000003</v>
      </c>
      <c r="F114" s="45">
        <f>VLOOKUP(A114,DistrictDetail_SY202324,'District Detail SY 202324'!$Q$1,FALSE)</f>
        <v>6.0000000000000001E-3</v>
      </c>
      <c r="G114" s="45">
        <f>VLOOKUP(A114,DistrictDetail_SY202324,'District Detail SY 202324'!$AD$1,FALSE)</f>
        <v>0</v>
      </c>
      <c r="H114" s="45">
        <f t="shared" si="12"/>
        <v>-6.0000000000000001E-3</v>
      </c>
      <c r="I114" s="45">
        <f>VLOOKUP(A114,DistrictDetail_SY202324,'District Detail SY 202324'!$P$1,FALSE)</f>
        <v>9.0000000000000011E-3</v>
      </c>
      <c r="J114" s="45">
        <f>VLOOKUP(A114,DistrictDetail_SY202324,'District Detail SY 202324'!$AE$1,FALSE)+VLOOKUP(A114,DistrictDetail_SY202324,'District Detail SY 202324'!$AG$1,FALSE)</f>
        <v>0</v>
      </c>
      <c r="K114" s="45">
        <f t="shared" si="13"/>
        <v>-9.0000000000000011E-3</v>
      </c>
      <c r="L114" s="45">
        <f>VLOOKUP(A114,DistrictDetail_SY202324,'District Detail SY 202324'!$K$1,FALSE)</f>
        <v>0.127</v>
      </c>
      <c r="M114" s="45">
        <f>VLOOKUP(A114,DistrictDetail_SY202324,'District Detail SY 202324'!$T$1,FALSE)</f>
        <v>0</v>
      </c>
      <c r="N114" s="45">
        <f t="shared" si="14"/>
        <v>-0.127</v>
      </c>
      <c r="O114" s="45">
        <f>VLOOKUP(A114,DistrictDetail_SY202324,'District Detail SY 202324'!$N$1,FALSE)</f>
        <v>4.8000000000000001E-2</v>
      </c>
      <c r="P114" s="45">
        <f>VLOOKUP(A114,DistrictDetail_SY202324,'District Detail SY 202324'!$Y$1,FALSE)</f>
        <v>0</v>
      </c>
      <c r="Q114" s="45">
        <f t="shared" si="15"/>
        <v>-4.8000000000000001E-2</v>
      </c>
      <c r="R114" s="45">
        <f>VLOOKUP(A114,DistrictDetail_SY202324,'District Detail SY 202324'!$M$1,FALSE)</f>
        <v>7.0000000000000001E-3</v>
      </c>
      <c r="S114" s="45">
        <f>VLOOKUP(A114,DistrictDetail_SY202324,'District Detail SY 202324'!$X$1,FALSE)</f>
        <v>0</v>
      </c>
      <c r="T114" s="45">
        <f t="shared" si="16"/>
        <v>-7.0000000000000001E-3</v>
      </c>
      <c r="U114" s="45">
        <f>VLOOKUP(A114,DistrictDetail_SY202324,'District Detail SY 202324'!$L$1,FALSE)</f>
        <v>1.9000000000000003E-2</v>
      </c>
      <c r="V114" s="45">
        <f>VLOOKUP(A114,DistrictDetail_SY202324,'District Detail SY 202324'!$V$1,FALSE)</f>
        <v>0</v>
      </c>
      <c r="W114" s="45">
        <f t="shared" si="17"/>
        <v>-1.9000000000000003E-2</v>
      </c>
      <c r="X114" s="50">
        <f>VLOOKUP(A114,DistrictDetail_SY202324,'District Detail SY 202324'!$S$1,FALSE)</f>
        <v>0</v>
      </c>
      <c r="Y114" s="50">
        <f>VLOOKUP(A114,DistrictDetail_SY202324,'District Detail SY 202324'!$U$1,FALSE)</f>
        <v>0</v>
      </c>
      <c r="Z114" s="50">
        <f>VLOOKUP(A114,DistrictDetail_SY202324,'District Detail SY 202324'!$W$1,FALSE)</f>
        <v>0</v>
      </c>
      <c r="AA114" s="50">
        <f>VLOOKUP(A114,DistrictDetail_SY202324,'District Detail SY 202324'!$Z$1,FALSE)</f>
        <v>0</v>
      </c>
      <c r="AB114" s="50">
        <f>VLOOKUP(A114,DistrictDetail_SY202324,'District Detail SY 202324'!$AA$1,FALSE)</f>
        <v>0</v>
      </c>
      <c r="AC114" s="50">
        <f>VLOOKUP(A114,DistrictDetail_SY202324,'District Detail SY 202324'!$AB$1,FALSE)</f>
        <v>0</v>
      </c>
      <c r="AD114" s="50">
        <f>VLOOKUP(A114,DistrictDetail_SY202324,'District Detail SY 202324'!$AF$1,FALSE)</f>
        <v>0</v>
      </c>
    </row>
    <row r="115" spans="1:30" x14ac:dyDescent="0.25">
      <c r="A115" s="6" t="s">
        <v>256</v>
      </c>
      <c r="B115" t="s">
        <v>257</v>
      </c>
      <c r="C115" s="48">
        <f t="shared" si="10"/>
        <v>4.8890000000000002</v>
      </c>
      <c r="D115" s="48">
        <f t="shared" si="18"/>
        <v>7.2350000000000003</v>
      </c>
      <c r="E115" s="48">
        <f t="shared" si="11"/>
        <v>2.3460000000000001</v>
      </c>
      <c r="F115" s="45">
        <f>VLOOKUP(A115,DistrictDetail_SY202324,'District Detail SY 202324'!$Q$1,FALSE)</f>
        <v>0.13100000000000001</v>
      </c>
      <c r="G115" s="45">
        <f>VLOOKUP(A115,DistrictDetail_SY202324,'District Detail SY 202324'!$AD$1,FALSE)</f>
        <v>0</v>
      </c>
      <c r="H115" s="45">
        <f t="shared" si="12"/>
        <v>-0.13100000000000001</v>
      </c>
      <c r="I115" s="45">
        <f>VLOOKUP(A115,DistrictDetail_SY202324,'District Detail SY 202324'!$P$1,FALSE)</f>
        <v>0.21</v>
      </c>
      <c r="J115" s="45">
        <f>VLOOKUP(A115,DistrictDetail_SY202324,'District Detail SY 202324'!$AE$1,FALSE)+VLOOKUP(A115,DistrictDetail_SY202324,'District Detail SY 202324'!$AG$1,FALSE)</f>
        <v>2.9560000000000004</v>
      </c>
      <c r="K115" s="45">
        <f t="shared" si="13"/>
        <v>2.7460000000000004</v>
      </c>
      <c r="L115" s="45">
        <f>VLOOKUP(A115,DistrictDetail_SY202324,'District Detail SY 202324'!$K$1,FALSE)</f>
        <v>2.9249999999999998</v>
      </c>
      <c r="M115" s="45">
        <f>VLOOKUP(A115,DistrictDetail_SY202324,'District Detail SY 202324'!$T$1,FALSE)</f>
        <v>2.9390000000000001</v>
      </c>
      <c r="N115" s="45">
        <f t="shared" si="14"/>
        <v>1.4000000000000234E-2</v>
      </c>
      <c r="O115" s="45">
        <f>VLOOKUP(A115,DistrictDetail_SY202324,'District Detail SY 202324'!$N$1,FALSE)</f>
        <v>1.0790000000000002</v>
      </c>
      <c r="P115" s="45">
        <f>VLOOKUP(A115,DistrictDetail_SY202324,'District Detail SY 202324'!$Y$1,FALSE)</f>
        <v>0</v>
      </c>
      <c r="Q115" s="45">
        <f t="shared" si="15"/>
        <v>-1.0790000000000002</v>
      </c>
      <c r="R115" s="45">
        <f>VLOOKUP(A115,DistrictDetail_SY202324,'District Detail SY 202324'!$M$1,FALSE)</f>
        <v>0.13800000000000001</v>
      </c>
      <c r="S115" s="45">
        <f>VLOOKUP(A115,DistrictDetail_SY202324,'District Detail SY 202324'!$X$1,FALSE)</f>
        <v>0</v>
      </c>
      <c r="T115" s="45">
        <f t="shared" si="16"/>
        <v>-0.13800000000000001</v>
      </c>
      <c r="U115" s="45">
        <f>VLOOKUP(A115,DistrictDetail_SY202324,'District Detail SY 202324'!$L$1,FALSE)</f>
        <v>0.40600000000000003</v>
      </c>
      <c r="V115" s="45">
        <f>VLOOKUP(A115,DistrictDetail_SY202324,'District Detail SY 202324'!$V$1,FALSE)</f>
        <v>0</v>
      </c>
      <c r="W115" s="45">
        <f t="shared" si="17"/>
        <v>-0.40600000000000003</v>
      </c>
      <c r="X115" s="50">
        <f>VLOOKUP(A115,DistrictDetail_SY202324,'District Detail SY 202324'!$S$1,FALSE)</f>
        <v>0</v>
      </c>
      <c r="Y115" s="50">
        <f>VLOOKUP(A115,DistrictDetail_SY202324,'District Detail SY 202324'!$U$1,FALSE)</f>
        <v>0</v>
      </c>
      <c r="Z115" s="50">
        <f>VLOOKUP(A115,DistrictDetail_SY202324,'District Detail SY 202324'!$W$1,FALSE)</f>
        <v>0</v>
      </c>
      <c r="AA115" s="50">
        <f>VLOOKUP(A115,DistrictDetail_SY202324,'District Detail SY 202324'!$Z$1,FALSE)</f>
        <v>0</v>
      </c>
      <c r="AB115" s="50">
        <f>VLOOKUP(A115,DistrictDetail_SY202324,'District Detail SY 202324'!$AA$1,FALSE)</f>
        <v>0</v>
      </c>
      <c r="AC115" s="50">
        <f>VLOOKUP(A115,DistrictDetail_SY202324,'District Detail SY 202324'!$AB$1,FALSE)</f>
        <v>0</v>
      </c>
      <c r="AD115" s="50">
        <f>VLOOKUP(A115,DistrictDetail_SY202324,'District Detail SY 202324'!$AF$1,FALSE)</f>
        <v>1.34</v>
      </c>
    </row>
    <row r="116" spans="1:30" x14ac:dyDescent="0.25">
      <c r="A116" s="6" t="s">
        <v>258</v>
      </c>
      <c r="B116" t="s">
        <v>259</v>
      </c>
      <c r="C116" s="48">
        <f t="shared" si="10"/>
        <v>0.185</v>
      </c>
      <c r="D116" s="48">
        <f t="shared" si="18"/>
        <v>0.38400000000000001</v>
      </c>
      <c r="E116" s="48">
        <f t="shared" si="11"/>
        <v>0.19900000000000001</v>
      </c>
      <c r="F116" s="45">
        <f>VLOOKUP(A116,DistrictDetail_SY202324,'District Detail SY 202324'!$Q$1,FALSE)</f>
        <v>8.9999999999999993E-3</v>
      </c>
      <c r="G116" s="45">
        <f>VLOOKUP(A116,DistrictDetail_SY202324,'District Detail SY 202324'!$AD$1,FALSE)</f>
        <v>0</v>
      </c>
      <c r="H116" s="45">
        <f t="shared" si="12"/>
        <v>-8.9999999999999993E-3</v>
      </c>
      <c r="I116" s="45">
        <f>VLOOKUP(A116,DistrictDetail_SY202324,'District Detail SY 202324'!$P$1,FALSE)</f>
        <v>8.9999999999999993E-3</v>
      </c>
      <c r="J116" s="45">
        <f>VLOOKUP(A116,DistrictDetail_SY202324,'District Detail SY 202324'!$AE$1,FALSE)+VLOOKUP(A116,DistrictDetail_SY202324,'District Detail SY 202324'!$AG$1,FALSE)</f>
        <v>0</v>
      </c>
      <c r="K116" s="45">
        <f t="shared" si="13"/>
        <v>-8.9999999999999993E-3</v>
      </c>
      <c r="L116" s="45">
        <f>VLOOKUP(A116,DistrictDetail_SY202324,'District Detail SY 202324'!$K$1,FALSE)</f>
        <v>0.09</v>
      </c>
      <c r="M116" s="45">
        <f>VLOOKUP(A116,DistrictDetail_SY202324,'District Detail SY 202324'!$T$1,FALSE)</f>
        <v>0</v>
      </c>
      <c r="N116" s="45">
        <f t="shared" si="14"/>
        <v>-0.09</v>
      </c>
      <c r="O116" s="45">
        <f>VLOOKUP(A116,DistrictDetail_SY202324,'District Detail SY 202324'!$N$1,FALSE)</f>
        <v>4.4999999999999998E-2</v>
      </c>
      <c r="P116" s="45">
        <f>VLOOKUP(A116,DistrictDetail_SY202324,'District Detail SY 202324'!$Y$1,FALSE)</f>
        <v>0</v>
      </c>
      <c r="Q116" s="45">
        <f t="shared" si="15"/>
        <v>-4.4999999999999998E-2</v>
      </c>
      <c r="R116" s="45">
        <f>VLOOKUP(A116,DistrictDetail_SY202324,'District Detail SY 202324'!$M$1,FALSE)</f>
        <v>8.0000000000000002E-3</v>
      </c>
      <c r="S116" s="45">
        <f>VLOOKUP(A116,DistrictDetail_SY202324,'District Detail SY 202324'!$X$1,FALSE)</f>
        <v>0</v>
      </c>
      <c r="T116" s="45">
        <f t="shared" si="16"/>
        <v>-8.0000000000000002E-3</v>
      </c>
      <c r="U116" s="45">
        <f>VLOOKUP(A116,DistrictDetail_SY202324,'District Detail SY 202324'!$L$1,FALSE)</f>
        <v>2.4E-2</v>
      </c>
      <c r="V116" s="45">
        <f>VLOOKUP(A116,DistrictDetail_SY202324,'District Detail SY 202324'!$V$1,FALSE)</f>
        <v>0</v>
      </c>
      <c r="W116" s="45">
        <f t="shared" si="17"/>
        <v>-2.4E-2</v>
      </c>
      <c r="X116" s="50">
        <f>VLOOKUP(A116,DistrictDetail_SY202324,'District Detail SY 202324'!$S$1,FALSE)</f>
        <v>0</v>
      </c>
      <c r="Y116" s="50">
        <f>VLOOKUP(A116,DistrictDetail_SY202324,'District Detail SY 202324'!$U$1,FALSE)</f>
        <v>0</v>
      </c>
      <c r="Z116" s="50">
        <f>VLOOKUP(A116,DistrictDetail_SY202324,'District Detail SY 202324'!$W$1,FALSE)</f>
        <v>0</v>
      </c>
      <c r="AA116" s="50">
        <f>VLOOKUP(A116,DistrictDetail_SY202324,'District Detail SY 202324'!$Z$1,FALSE)</f>
        <v>0</v>
      </c>
      <c r="AB116" s="50">
        <f>VLOOKUP(A116,DistrictDetail_SY202324,'District Detail SY 202324'!$AA$1,FALSE)</f>
        <v>0</v>
      </c>
      <c r="AC116" s="50">
        <f>VLOOKUP(A116,DistrictDetail_SY202324,'District Detail SY 202324'!$AB$1,FALSE)</f>
        <v>0</v>
      </c>
      <c r="AD116" s="50">
        <f>VLOOKUP(A116,DistrictDetail_SY202324,'District Detail SY 202324'!$AF$1,FALSE)</f>
        <v>0.38400000000000001</v>
      </c>
    </row>
    <row r="117" spans="1:30" x14ac:dyDescent="0.25">
      <c r="A117" s="6" t="s">
        <v>260</v>
      </c>
      <c r="B117" t="s">
        <v>261</v>
      </c>
      <c r="C117" s="48">
        <f t="shared" si="10"/>
        <v>20.395</v>
      </c>
      <c r="D117" s="48">
        <f t="shared" si="18"/>
        <v>33.414000000000001</v>
      </c>
      <c r="E117" s="48">
        <f t="shared" si="11"/>
        <v>13.019000000000002</v>
      </c>
      <c r="F117" s="45">
        <f>VLOOKUP(A117,DistrictDetail_SY202324,'District Detail SY 202324'!$Q$1,FALSE)</f>
        <v>0.53500000000000003</v>
      </c>
      <c r="G117" s="45">
        <f>VLOOKUP(A117,DistrictDetail_SY202324,'District Detail SY 202324'!$AD$1,FALSE)</f>
        <v>0</v>
      </c>
      <c r="H117" s="45">
        <f t="shared" si="12"/>
        <v>-0.53500000000000003</v>
      </c>
      <c r="I117" s="45">
        <f>VLOOKUP(A117,DistrictDetail_SY202324,'District Detail SY 202324'!$P$1,FALSE)</f>
        <v>0.872</v>
      </c>
      <c r="J117" s="45">
        <f>VLOOKUP(A117,DistrictDetail_SY202324,'District Detail SY 202324'!$AE$1,FALSE)+VLOOKUP(A117,DistrictDetail_SY202324,'District Detail SY 202324'!$AG$1,FALSE)</f>
        <v>5.1070000000000002</v>
      </c>
      <c r="K117" s="45">
        <f t="shared" si="13"/>
        <v>4.2350000000000003</v>
      </c>
      <c r="L117" s="45">
        <f>VLOOKUP(A117,DistrictDetail_SY202324,'District Detail SY 202324'!$K$1,FALSE)</f>
        <v>12.221</v>
      </c>
      <c r="M117" s="45">
        <f>VLOOKUP(A117,DistrictDetail_SY202324,'District Detail SY 202324'!$T$1,FALSE)</f>
        <v>14.006</v>
      </c>
      <c r="N117" s="45">
        <f t="shared" si="14"/>
        <v>1.7850000000000001</v>
      </c>
      <c r="O117" s="45">
        <f>VLOOKUP(A117,DistrictDetail_SY202324,'District Detail SY 202324'!$N$1,FALSE)</f>
        <v>4.532</v>
      </c>
      <c r="P117" s="45">
        <f>VLOOKUP(A117,DistrictDetail_SY202324,'District Detail SY 202324'!$Y$1,FALSE)</f>
        <v>2</v>
      </c>
      <c r="Q117" s="45">
        <f t="shared" si="15"/>
        <v>-2.532</v>
      </c>
      <c r="R117" s="45">
        <f>VLOOKUP(A117,DistrictDetail_SY202324,'District Detail SY 202324'!$M$1,FALSE)</f>
        <v>0.56500000000000006</v>
      </c>
      <c r="S117" s="45">
        <f>VLOOKUP(A117,DistrictDetail_SY202324,'District Detail SY 202324'!$X$1,FALSE)</f>
        <v>0.83899999999999997</v>
      </c>
      <c r="T117" s="45">
        <f t="shared" si="16"/>
        <v>0.27399999999999991</v>
      </c>
      <c r="U117" s="45">
        <f>VLOOKUP(A117,DistrictDetail_SY202324,'District Detail SY 202324'!$L$1,FALSE)</f>
        <v>1.67</v>
      </c>
      <c r="V117" s="45">
        <f>VLOOKUP(A117,DistrictDetail_SY202324,'District Detail SY 202324'!$V$1,FALSE)</f>
        <v>0</v>
      </c>
      <c r="W117" s="45">
        <f t="shared" si="17"/>
        <v>-1.67</v>
      </c>
      <c r="X117" s="50">
        <f>VLOOKUP(A117,DistrictDetail_SY202324,'District Detail SY 202324'!$S$1,FALSE)</f>
        <v>0</v>
      </c>
      <c r="Y117" s="50">
        <f>VLOOKUP(A117,DistrictDetail_SY202324,'District Detail SY 202324'!$U$1,FALSE)</f>
        <v>0.504</v>
      </c>
      <c r="Z117" s="50">
        <f>VLOOKUP(A117,DistrictDetail_SY202324,'District Detail SY 202324'!$W$1,FALSE)</f>
        <v>2.5169999999999999</v>
      </c>
      <c r="AA117" s="50">
        <f>VLOOKUP(A117,DistrictDetail_SY202324,'District Detail SY 202324'!$Z$1,FALSE)</f>
        <v>0.224</v>
      </c>
      <c r="AB117" s="50">
        <f>VLOOKUP(A117,DistrictDetail_SY202324,'District Detail SY 202324'!$AA$1,FALSE)</f>
        <v>0</v>
      </c>
      <c r="AC117" s="50">
        <f>VLOOKUP(A117,DistrictDetail_SY202324,'District Detail SY 202324'!$AB$1,FALSE)</f>
        <v>2.238</v>
      </c>
      <c r="AD117" s="50">
        <f>VLOOKUP(A117,DistrictDetail_SY202324,'District Detail SY 202324'!$AF$1,FALSE)</f>
        <v>5.9789999999999992</v>
      </c>
    </row>
    <row r="118" spans="1:30" x14ac:dyDescent="0.25">
      <c r="A118" s="6" t="s">
        <v>262</v>
      </c>
      <c r="B118" t="s">
        <v>263</v>
      </c>
      <c r="C118" s="48">
        <f t="shared" si="10"/>
        <v>79.216999999999999</v>
      </c>
      <c r="D118" s="48">
        <f t="shared" si="18"/>
        <v>95.54</v>
      </c>
      <c r="E118" s="48">
        <f t="shared" si="11"/>
        <v>16.323000000000008</v>
      </c>
      <c r="F118" s="45">
        <f>VLOOKUP(A118,DistrictDetail_SY202324,'District Detail SY 202324'!$Q$1,FALSE)</f>
        <v>1.9370000000000001</v>
      </c>
      <c r="G118" s="45">
        <f>VLOOKUP(A118,DistrictDetail_SY202324,'District Detail SY 202324'!$AD$1,FALSE)</f>
        <v>0.85299999999999998</v>
      </c>
      <c r="H118" s="45">
        <f t="shared" si="12"/>
        <v>-1.0840000000000001</v>
      </c>
      <c r="I118" s="45">
        <f>VLOOKUP(A118,DistrictDetail_SY202324,'District Detail SY 202324'!$P$1,FALSE)</f>
        <v>3.3630000000000004</v>
      </c>
      <c r="J118" s="45">
        <f>VLOOKUP(A118,DistrictDetail_SY202324,'District Detail SY 202324'!$AE$1,FALSE)+VLOOKUP(A118,DistrictDetail_SY202324,'District Detail SY 202324'!$AG$1,FALSE)</f>
        <v>45.542000000000002</v>
      </c>
      <c r="K118" s="45">
        <f t="shared" si="13"/>
        <v>42.179000000000002</v>
      </c>
      <c r="L118" s="45">
        <f>VLOOKUP(A118,DistrictDetail_SY202324,'District Detail SY 202324'!$K$1,FALSE)</f>
        <v>48.287999999999997</v>
      </c>
      <c r="M118" s="45">
        <f>VLOOKUP(A118,DistrictDetail_SY202324,'District Detail SY 202324'!$T$1,FALSE)</f>
        <v>22.75</v>
      </c>
      <c r="N118" s="45">
        <f t="shared" si="14"/>
        <v>-25.537999999999997</v>
      </c>
      <c r="O118" s="45">
        <f>VLOOKUP(A118,DistrictDetail_SY202324,'District Detail SY 202324'!$N$1,FALSE)</f>
        <v>17.358999999999998</v>
      </c>
      <c r="P118" s="45">
        <f>VLOOKUP(A118,DistrictDetail_SY202324,'District Detail SY 202324'!$Y$1,FALSE)</f>
        <v>13.65</v>
      </c>
      <c r="Q118" s="45">
        <f t="shared" si="15"/>
        <v>-3.7089999999999979</v>
      </c>
      <c r="R118" s="45">
        <f>VLOOKUP(A118,DistrictDetail_SY202324,'District Detail SY 202324'!$M$1,FALSE)</f>
        <v>2.0949999999999998</v>
      </c>
      <c r="S118" s="45">
        <f>VLOOKUP(A118,DistrictDetail_SY202324,'District Detail SY 202324'!$X$1,FALSE)</f>
        <v>3.7549999999999999</v>
      </c>
      <c r="T118" s="45">
        <f t="shared" si="16"/>
        <v>1.6600000000000001</v>
      </c>
      <c r="U118" s="45">
        <f>VLOOKUP(A118,DistrictDetail_SY202324,'District Detail SY 202324'!$L$1,FALSE)</f>
        <v>6.1749999999999998</v>
      </c>
      <c r="V118" s="45">
        <f>VLOOKUP(A118,DistrictDetail_SY202324,'District Detail SY 202324'!$V$1,FALSE)</f>
        <v>0</v>
      </c>
      <c r="W118" s="45">
        <f t="shared" si="17"/>
        <v>-6.1749999999999998</v>
      </c>
      <c r="X118" s="50">
        <f>VLOOKUP(A118,DistrictDetail_SY202324,'District Detail SY 202324'!$S$1,FALSE)</f>
        <v>0</v>
      </c>
      <c r="Y118" s="50">
        <f>VLOOKUP(A118,DistrictDetail_SY202324,'District Detail SY 202324'!$U$1,FALSE)</f>
        <v>0.97500000000000009</v>
      </c>
      <c r="Z118" s="50">
        <f>VLOOKUP(A118,DistrictDetail_SY202324,'District Detail SY 202324'!$W$1,FALSE)</f>
        <v>5.6760000000000002</v>
      </c>
      <c r="AA118" s="50">
        <f>VLOOKUP(A118,DistrictDetail_SY202324,'District Detail SY 202324'!$Z$1,FALSE)</f>
        <v>0.88800000000000001</v>
      </c>
      <c r="AB118" s="50">
        <f>VLOOKUP(A118,DistrictDetail_SY202324,'District Detail SY 202324'!$AA$1,FALSE)</f>
        <v>0</v>
      </c>
      <c r="AC118" s="50">
        <f>VLOOKUP(A118,DistrictDetail_SY202324,'District Detail SY 202324'!$AB$1,FALSE)</f>
        <v>0</v>
      </c>
      <c r="AD118" s="50">
        <f>VLOOKUP(A118,DistrictDetail_SY202324,'District Detail SY 202324'!$AF$1,FALSE)</f>
        <v>1.4510000000000001</v>
      </c>
    </row>
    <row r="119" spans="1:30" x14ac:dyDescent="0.25">
      <c r="A119" s="6" t="s">
        <v>264</v>
      </c>
      <c r="B119" t="s">
        <v>265</v>
      </c>
      <c r="C119" s="48">
        <f t="shared" si="10"/>
        <v>106.96600000000001</v>
      </c>
      <c r="D119" s="48">
        <f t="shared" si="18"/>
        <v>201.36700000000002</v>
      </c>
      <c r="E119" s="48">
        <f t="shared" si="11"/>
        <v>94.40100000000001</v>
      </c>
      <c r="F119" s="45">
        <f>VLOOKUP(A119,DistrictDetail_SY202324,'District Detail SY 202324'!$Q$1,FALSE)</f>
        <v>2.762</v>
      </c>
      <c r="G119" s="45">
        <f>VLOOKUP(A119,DistrictDetail_SY202324,'District Detail SY 202324'!$AD$1,FALSE)</f>
        <v>0</v>
      </c>
      <c r="H119" s="45">
        <f t="shared" si="12"/>
        <v>-2.762</v>
      </c>
      <c r="I119" s="45">
        <f>VLOOKUP(A119,DistrictDetail_SY202324,'District Detail SY 202324'!$P$1,FALSE)</f>
        <v>4.5670000000000002</v>
      </c>
      <c r="J119" s="45">
        <f>VLOOKUP(A119,DistrictDetail_SY202324,'District Detail SY 202324'!$AE$1,FALSE)+VLOOKUP(A119,DistrictDetail_SY202324,'District Detail SY 202324'!$AG$1,FALSE)</f>
        <v>55.882000000000005</v>
      </c>
      <c r="K119" s="45">
        <f t="shared" si="13"/>
        <v>51.315000000000005</v>
      </c>
      <c r="L119" s="45">
        <f>VLOOKUP(A119,DistrictDetail_SY202324,'District Detail SY 202324'!$K$1,FALSE)</f>
        <v>64.275000000000006</v>
      </c>
      <c r="M119" s="45">
        <f>VLOOKUP(A119,DistrictDetail_SY202324,'District Detail SY 202324'!$T$1,FALSE)</f>
        <v>55.89</v>
      </c>
      <c r="N119" s="45">
        <f t="shared" si="14"/>
        <v>-8.3850000000000051</v>
      </c>
      <c r="O119" s="45">
        <f>VLOOKUP(A119,DistrictDetail_SY202324,'District Detail SY 202324'!$N$1,FALSE)</f>
        <v>23.768000000000001</v>
      </c>
      <c r="P119" s="45">
        <f>VLOOKUP(A119,DistrictDetail_SY202324,'District Detail SY 202324'!$Y$1,FALSE)</f>
        <v>19.502000000000002</v>
      </c>
      <c r="Q119" s="45">
        <f t="shared" si="15"/>
        <v>-4.2659999999999982</v>
      </c>
      <c r="R119" s="45">
        <f>VLOOKUP(A119,DistrictDetail_SY202324,'District Detail SY 202324'!$M$1,FALSE)</f>
        <v>2.9320000000000004</v>
      </c>
      <c r="S119" s="45">
        <f>VLOOKUP(A119,DistrictDetail_SY202324,'District Detail SY 202324'!$X$1,FALSE)</f>
        <v>8.66</v>
      </c>
      <c r="T119" s="45">
        <f t="shared" si="16"/>
        <v>5.7279999999999998</v>
      </c>
      <c r="U119" s="45">
        <f>VLOOKUP(A119,DistrictDetail_SY202324,'District Detail SY 202324'!$L$1,FALSE)</f>
        <v>8.661999999999999</v>
      </c>
      <c r="V119" s="45">
        <f>VLOOKUP(A119,DistrictDetail_SY202324,'District Detail SY 202324'!$V$1,FALSE)</f>
        <v>5</v>
      </c>
      <c r="W119" s="45">
        <f t="shared" si="17"/>
        <v>-3.661999999999999</v>
      </c>
      <c r="X119" s="50">
        <f>VLOOKUP(A119,DistrictDetail_SY202324,'District Detail SY 202324'!$S$1,FALSE)</f>
        <v>0</v>
      </c>
      <c r="Y119" s="50">
        <f>VLOOKUP(A119,DistrictDetail_SY202324,'District Detail SY 202324'!$U$1,FALSE)</f>
        <v>10.957999999999998</v>
      </c>
      <c r="Z119" s="50">
        <f>VLOOKUP(A119,DistrictDetail_SY202324,'District Detail SY 202324'!$W$1,FALSE)</f>
        <v>15.516999999999999</v>
      </c>
      <c r="AA119" s="50">
        <f>VLOOKUP(A119,DistrictDetail_SY202324,'District Detail SY 202324'!$Z$1,FALSE)</f>
        <v>1.331</v>
      </c>
      <c r="AB119" s="50">
        <f>VLOOKUP(A119,DistrictDetail_SY202324,'District Detail SY 202324'!$AA$1,FALSE)</f>
        <v>1.1950000000000001</v>
      </c>
      <c r="AC119" s="50">
        <f>VLOOKUP(A119,DistrictDetail_SY202324,'District Detail SY 202324'!$AB$1,FALSE)</f>
        <v>2.0920000000000001</v>
      </c>
      <c r="AD119" s="50">
        <f>VLOOKUP(A119,DistrictDetail_SY202324,'District Detail SY 202324'!$AF$1,FALSE)</f>
        <v>25.34</v>
      </c>
    </row>
    <row r="120" spans="1:30" x14ac:dyDescent="0.25">
      <c r="A120" s="6" t="s">
        <v>266</v>
      </c>
      <c r="B120" t="s">
        <v>267</v>
      </c>
      <c r="C120" s="48">
        <f t="shared" si="10"/>
        <v>3.395</v>
      </c>
      <c r="D120" s="48">
        <f t="shared" si="18"/>
        <v>4.4870000000000001</v>
      </c>
      <c r="E120" s="48">
        <f t="shared" si="11"/>
        <v>1.0920000000000001</v>
      </c>
      <c r="F120" s="45">
        <f>VLOOKUP(A120,DistrictDetail_SY202324,'District Detail SY 202324'!$Q$1,FALSE)</f>
        <v>0.08</v>
      </c>
      <c r="G120" s="45">
        <f>VLOOKUP(A120,DistrictDetail_SY202324,'District Detail SY 202324'!$AD$1,FALSE)</f>
        <v>0</v>
      </c>
      <c r="H120" s="45">
        <f t="shared" si="12"/>
        <v>-0.08</v>
      </c>
      <c r="I120" s="45">
        <f>VLOOKUP(A120,DistrictDetail_SY202324,'District Detail SY 202324'!$P$1,FALSE)</f>
        <v>0.14400000000000002</v>
      </c>
      <c r="J120" s="45">
        <f>VLOOKUP(A120,DistrictDetail_SY202324,'District Detail SY 202324'!$AE$1,FALSE)+VLOOKUP(A120,DistrictDetail_SY202324,'District Detail SY 202324'!$AG$1,FALSE)</f>
        <v>0.40600000000000003</v>
      </c>
      <c r="K120" s="45">
        <f t="shared" si="13"/>
        <v>0.26200000000000001</v>
      </c>
      <c r="L120" s="45">
        <f>VLOOKUP(A120,DistrictDetail_SY202324,'District Detail SY 202324'!$K$1,FALSE)</f>
        <v>2.085</v>
      </c>
      <c r="M120" s="45">
        <f>VLOOKUP(A120,DistrictDetail_SY202324,'District Detail SY 202324'!$T$1,FALSE)</f>
        <v>2</v>
      </c>
      <c r="N120" s="45">
        <f t="shared" si="14"/>
        <v>-8.4999999999999964E-2</v>
      </c>
      <c r="O120" s="45">
        <f>VLOOKUP(A120,DistrictDetail_SY202324,'District Detail SY 202324'!$N$1,FALSE)</f>
        <v>0.74</v>
      </c>
      <c r="P120" s="45">
        <f>VLOOKUP(A120,DistrictDetail_SY202324,'District Detail SY 202324'!$Y$1,FALSE)</f>
        <v>0</v>
      </c>
      <c r="Q120" s="45">
        <f t="shared" si="15"/>
        <v>-0.74</v>
      </c>
      <c r="R120" s="45">
        <f>VLOOKUP(A120,DistrictDetail_SY202324,'District Detail SY 202324'!$M$1,FALSE)</f>
        <v>8.7999999999999995E-2</v>
      </c>
      <c r="S120" s="45">
        <f>VLOOKUP(A120,DistrictDetail_SY202324,'District Detail SY 202324'!$X$1,FALSE)</f>
        <v>1.06</v>
      </c>
      <c r="T120" s="45">
        <f t="shared" si="16"/>
        <v>0.97200000000000009</v>
      </c>
      <c r="U120" s="45">
        <f>VLOOKUP(A120,DistrictDetail_SY202324,'District Detail SY 202324'!$L$1,FALSE)</f>
        <v>0.25800000000000001</v>
      </c>
      <c r="V120" s="45">
        <f>VLOOKUP(A120,DistrictDetail_SY202324,'District Detail SY 202324'!$V$1,FALSE)</f>
        <v>0</v>
      </c>
      <c r="W120" s="45">
        <f t="shared" si="17"/>
        <v>-0.25800000000000001</v>
      </c>
      <c r="X120" s="50">
        <f>VLOOKUP(A120,DistrictDetail_SY202324,'District Detail SY 202324'!$S$1,FALSE)</f>
        <v>0</v>
      </c>
      <c r="Y120" s="50">
        <f>VLOOKUP(A120,DistrictDetail_SY202324,'District Detail SY 202324'!$U$1,FALSE)</f>
        <v>0</v>
      </c>
      <c r="Z120" s="50">
        <f>VLOOKUP(A120,DistrictDetail_SY202324,'District Detail SY 202324'!$W$1,FALSE)</f>
        <v>0.19800000000000001</v>
      </c>
      <c r="AA120" s="50">
        <f>VLOOKUP(A120,DistrictDetail_SY202324,'District Detail SY 202324'!$Z$1,FALSE)</f>
        <v>0</v>
      </c>
      <c r="AB120" s="50">
        <f>VLOOKUP(A120,DistrictDetail_SY202324,'District Detail SY 202324'!$AA$1,FALSE)</f>
        <v>0</v>
      </c>
      <c r="AC120" s="50">
        <f>VLOOKUP(A120,DistrictDetail_SY202324,'District Detail SY 202324'!$AB$1,FALSE)</f>
        <v>0</v>
      </c>
      <c r="AD120" s="50">
        <f>VLOOKUP(A120,DistrictDetail_SY202324,'District Detail SY 202324'!$AF$1,FALSE)</f>
        <v>0.82299999999999995</v>
      </c>
    </row>
    <row r="121" spans="1:30" x14ac:dyDescent="0.25">
      <c r="A121" s="6" t="s">
        <v>268</v>
      </c>
      <c r="B121" t="s">
        <v>269</v>
      </c>
      <c r="C121" s="48">
        <f t="shared" si="10"/>
        <v>6.0090000000000003</v>
      </c>
      <c r="D121" s="48">
        <f t="shared" si="18"/>
        <v>7.8309999999999995</v>
      </c>
      <c r="E121" s="48">
        <f t="shared" si="11"/>
        <v>1.8219999999999992</v>
      </c>
      <c r="F121" s="45">
        <f>VLOOKUP(A121,DistrictDetail_SY202324,'District Detail SY 202324'!$Q$1,FALSE)</f>
        <v>0.151</v>
      </c>
      <c r="G121" s="45">
        <f>VLOOKUP(A121,DistrictDetail_SY202324,'District Detail SY 202324'!$AD$1,FALSE)</f>
        <v>0</v>
      </c>
      <c r="H121" s="45">
        <f t="shared" si="12"/>
        <v>-0.151</v>
      </c>
      <c r="I121" s="45">
        <f>VLOOKUP(A121,DistrictDetail_SY202324,'District Detail SY 202324'!$P$1,FALSE)</f>
        <v>0.25600000000000001</v>
      </c>
      <c r="J121" s="45">
        <f>VLOOKUP(A121,DistrictDetail_SY202324,'District Detail SY 202324'!$AE$1,FALSE)+VLOOKUP(A121,DistrictDetail_SY202324,'District Detail SY 202324'!$AG$1,FALSE)</f>
        <v>3.57</v>
      </c>
      <c r="K121" s="45">
        <f t="shared" si="13"/>
        <v>3.3140000000000001</v>
      </c>
      <c r="L121" s="45">
        <f>VLOOKUP(A121,DistrictDetail_SY202324,'District Detail SY 202324'!$K$1,FALSE)</f>
        <v>3.63</v>
      </c>
      <c r="M121" s="45">
        <f>VLOOKUP(A121,DistrictDetail_SY202324,'District Detail SY 202324'!$T$1,FALSE)</f>
        <v>3.76</v>
      </c>
      <c r="N121" s="45">
        <f t="shared" si="14"/>
        <v>0.12999999999999989</v>
      </c>
      <c r="O121" s="45">
        <f>VLOOKUP(A121,DistrictDetail_SY202324,'District Detail SY 202324'!$N$1,FALSE)</f>
        <v>1.331</v>
      </c>
      <c r="P121" s="45">
        <f>VLOOKUP(A121,DistrictDetail_SY202324,'District Detail SY 202324'!$Y$1,FALSE)</f>
        <v>0</v>
      </c>
      <c r="Q121" s="45">
        <f t="shared" si="15"/>
        <v>-1.331</v>
      </c>
      <c r="R121" s="45">
        <f>VLOOKUP(A121,DistrictDetail_SY202324,'District Detail SY 202324'!$M$1,FALSE)</f>
        <v>0.16300000000000003</v>
      </c>
      <c r="S121" s="45">
        <f>VLOOKUP(A121,DistrictDetail_SY202324,'District Detail SY 202324'!$X$1,FALSE)</f>
        <v>0.22699999999999998</v>
      </c>
      <c r="T121" s="45">
        <f t="shared" si="16"/>
        <v>6.3999999999999946E-2</v>
      </c>
      <c r="U121" s="45">
        <f>VLOOKUP(A121,DistrictDetail_SY202324,'District Detail SY 202324'!$L$1,FALSE)</f>
        <v>0.47799999999999998</v>
      </c>
      <c r="V121" s="45">
        <f>VLOOKUP(A121,DistrictDetail_SY202324,'District Detail SY 202324'!$V$1,FALSE)</f>
        <v>0</v>
      </c>
      <c r="W121" s="45">
        <f t="shared" si="17"/>
        <v>-0.47799999999999998</v>
      </c>
      <c r="X121" s="50">
        <f>VLOOKUP(A121,DistrictDetail_SY202324,'District Detail SY 202324'!$S$1,FALSE)</f>
        <v>0</v>
      </c>
      <c r="Y121" s="50">
        <f>VLOOKUP(A121,DistrictDetail_SY202324,'District Detail SY 202324'!$U$1,FALSE)</f>
        <v>0</v>
      </c>
      <c r="Z121" s="50">
        <f>VLOOKUP(A121,DistrictDetail_SY202324,'District Detail SY 202324'!$W$1,FALSE)</f>
        <v>0</v>
      </c>
      <c r="AA121" s="50">
        <f>VLOOKUP(A121,DistrictDetail_SY202324,'District Detail SY 202324'!$Z$1,FALSE)</f>
        <v>0</v>
      </c>
      <c r="AB121" s="50">
        <f>VLOOKUP(A121,DistrictDetail_SY202324,'District Detail SY 202324'!$AA$1,FALSE)</f>
        <v>0</v>
      </c>
      <c r="AC121" s="50">
        <f>VLOOKUP(A121,DistrictDetail_SY202324,'District Detail SY 202324'!$AB$1,FALSE)</f>
        <v>0</v>
      </c>
      <c r="AD121" s="50">
        <f>VLOOKUP(A121,DistrictDetail_SY202324,'District Detail SY 202324'!$AF$1,FALSE)</f>
        <v>0.27400000000000002</v>
      </c>
    </row>
    <row r="122" spans="1:30" x14ac:dyDescent="0.25">
      <c r="A122" s="6" t="s">
        <v>270</v>
      </c>
      <c r="B122" t="s">
        <v>271</v>
      </c>
      <c r="C122" s="48">
        <f t="shared" si="10"/>
        <v>2.2889999999999997</v>
      </c>
      <c r="D122" s="48">
        <f t="shared" si="18"/>
        <v>3.3140000000000001</v>
      </c>
      <c r="E122" s="48">
        <f t="shared" si="11"/>
        <v>1.0250000000000004</v>
      </c>
      <c r="F122" s="45">
        <f>VLOOKUP(A122,DistrictDetail_SY202324,'District Detail SY 202324'!$Q$1,FALSE)</f>
        <v>6.2E-2</v>
      </c>
      <c r="G122" s="45">
        <f>VLOOKUP(A122,DistrictDetail_SY202324,'District Detail SY 202324'!$AD$1,FALSE)</f>
        <v>0</v>
      </c>
      <c r="H122" s="45">
        <f t="shared" si="12"/>
        <v>-6.2E-2</v>
      </c>
      <c r="I122" s="45">
        <f>VLOOKUP(A122,DistrictDetail_SY202324,'District Detail SY 202324'!$P$1,FALSE)</f>
        <v>9.799999999999999E-2</v>
      </c>
      <c r="J122" s="45">
        <f>VLOOKUP(A122,DistrictDetail_SY202324,'District Detail SY 202324'!$AE$1,FALSE)+VLOOKUP(A122,DistrictDetail_SY202324,'District Detail SY 202324'!$AG$1,FALSE)</f>
        <v>0.71599999999999997</v>
      </c>
      <c r="K122" s="45">
        <f t="shared" si="13"/>
        <v>0.61799999999999999</v>
      </c>
      <c r="L122" s="45">
        <f>VLOOKUP(A122,DistrictDetail_SY202324,'District Detail SY 202324'!$K$1,FALSE)</f>
        <v>1.369</v>
      </c>
      <c r="M122" s="45">
        <f>VLOOKUP(A122,DistrictDetail_SY202324,'District Detail SY 202324'!$T$1,FALSE)</f>
        <v>1.929</v>
      </c>
      <c r="N122" s="45">
        <f t="shared" si="14"/>
        <v>0.56000000000000005</v>
      </c>
      <c r="O122" s="45">
        <f>VLOOKUP(A122,DistrictDetail_SY202324,'District Detail SY 202324'!$N$1,FALSE)</f>
        <v>0.504</v>
      </c>
      <c r="P122" s="45">
        <f>VLOOKUP(A122,DistrictDetail_SY202324,'District Detail SY 202324'!$Y$1,FALSE)</f>
        <v>0</v>
      </c>
      <c r="Q122" s="45">
        <f t="shared" si="15"/>
        <v>-0.504</v>
      </c>
      <c r="R122" s="45">
        <f>VLOOKUP(A122,DistrictDetail_SY202324,'District Detail SY 202324'!$M$1,FALSE)</f>
        <v>6.5000000000000002E-2</v>
      </c>
      <c r="S122" s="45">
        <f>VLOOKUP(A122,DistrictDetail_SY202324,'District Detail SY 202324'!$X$1,FALSE)</f>
        <v>0</v>
      </c>
      <c r="T122" s="45">
        <f t="shared" si="16"/>
        <v>-6.5000000000000002E-2</v>
      </c>
      <c r="U122" s="45">
        <f>VLOOKUP(A122,DistrictDetail_SY202324,'District Detail SY 202324'!$L$1,FALSE)</f>
        <v>0.191</v>
      </c>
      <c r="V122" s="45">
        <f>VLOOKUP(A122,DistrictDetail_SY202324,'District Detail SY 202324'!$V$1,FALSE)</f>
        <v>0</v>
      </c>
      <c r="W122" s="45">
        <f t="shared" si="17"/>
        <v>-0.191</v>
      </c>
      <c r="X122" s="50">
        <f>VLOOKUP(A122,DistrictDetail_SY202324,'District Detail SY 202324'!$S$1,FALSE)</f>
        <v>0</v>
      </c>
      <c r="Y122" s="50">
        <f>VLOOKUP(A122,DistrictDetail_SY202324,'District Detail SY 202324'!$U$1,FALSE)</f>
        <v>0</v>
      </c>
      <c r="Z122" s="50">
        <f>VLOOKUP(A122,DistrictDetail_SY202324,'District Detail SY 202324'!$W$1,FALSE)</f>
        <v>0</v>
      </c>
      <c r="AA122" s="50">
        <f>VLOOKUP(A122,DistrictDetail_SY202324,'District Detail SY 202324'!$Z$1,FALSE)</f>
        <v>0</v>
      </c>
      <c r="AB122" s="50">
        <f>VLOOKUP(A122,DistrictDetail_SY202324,'District Detail SY 202324'!$AA$1,FALSE)</f>
        <v>0</v>
      </c>
      <c r="AC122" s="50">
        <f>VLOOKUP(A122,DistrictDetail_SY202324,'District Detail SY 202324'!$AB$1,FALSE)</f>
        <v>0</v>
      </c>
      <c r="AD122" s="50">
        <f>VLOOKUP(A122,DistrictDetail_SY202324,'District Detail SY 202324'!$AF$1,FALSE)</f>
        <v>0.66900000000000004</v>
      </c>
    </row>
    <row r="123" spans="1:30" x14ac:dyDescent="0.25">
      <c r="A123" s="6" t="s">
        <v>272</v>
      </c>
      <c r="B123" t="s">
        <v>273</v>
      </c>
      <c r="C123" s="48">
        <f t="shared" si="10"/>
        <v>0.42300000000000004</v>
      </c>
      <c r="D123" s="48">
        <f t="shared" si="18"/>
        <v>1.05</v>
      </c>
      <c r="E123" s="48">
        <f t="shared" si="11"/>
        <v>0.627</v>
      </c>
      <c r="F123" s="45">
        <f>VLOOKUP(A123,DistrictDetail_SY202324,'District Detail SY 202324'!$Q$1,FALSE)</f>
        <v>0.01</v>
      </c>
      <c r="G123" s="45">
        <f>VLOOKUP(A123,DistrictDetail_SY202324,'District Detail SY 202324'!$AD$1,FALSE)</f>
        <v>0</v>
      </c>
      <c r="H123" s="45">
        <f t="shared" si="12"/>
        <v>-0.01</v>
      </c>
      <c r="I123" s="45">
        <f>VLOOKUP(A123,DistrictDetail_SY202324,'District Detail SY 202324'!$P$1,FALSE)</f>
        <v>1.8000000000000002E-2</v>
      </c>
      <c r="J123" s="45">
        <f>VLOOKUP(A123,DistrictDetail_SY202324,'District Detail SY 202324'!$AE$1,FALSE)+VLOOKUP(A123,DistrictDetail_SY202324,'District Detail SY 202324'!$AG$1,FALSE)</f>
        <v>0.54900000000000004</v>
      </c>
      <c r="K123" s="45">
        <f t="shared" si="13"/>
        <v>0.53100000000000003</v>
      </c>
      <c r="L123" s="45">
        <f>VLOOKUP(A123,DistrictDetail_SY202324,'District Detail SY 202324'!$K$1,FALSE)</f>
        <v>0.26200000000000001</v>
      </c>
      <c r="M123" s="45">
        <f>VLOOKUP(A123,DistrictDetail_SY202324,'District Detail SY 202324'!$T$1,FALSE)</f>
        <v>0.501</v>
      </c>
      <c r="N123" s="45">
        <f t="shared" si="14"/>
        <v>0.23899999999999999</v>
      </c>
      <c r="O123" s="45">
        <f>VLOOKUP(A123,DistrictDetail_SY202324,'District Detail SY 202324'!$N$1,FALSE)</f>
        <v>0.09</v>
      </c>
      <c r="P123" s="45">
        <f>VLOOKUP(A123,DistrictDetail_SY202324,'District Detail SY 202324'!$Y$1,FALSE)</f>
        <v>0</v>
      </c>
      <c r="Q123" s="45">
        <f t="shared" si="15"/>
        <v>-0.09</v>
      </c>
      <c r="R123" s="45">
        <f>VLOOKUP(A123,DistrictDetail_SY202324,'District Detail SY 202324'!$M$1,FALSE)</f>
        <v>9.9999999999999985E-3</v>
      </c>
      <c r="S123" s="45">
        <f>VLOOKUP(A123,DistrictDetail_SY202324,'District Detail SY 202324'!$X$1,FALSE)</f>
        <v>0</v>
      </c>
      <c r="T123" s="45">
        <f t="shared" si="16"/>
        <v>-9.9999999999999985E-3</v>
      </c>
      <c r="U123" s="45">
        <f>VLOOKUP(A123,DistrictDetail_SY202324,'District Detail SY 202324'!$L$1,FALSE)</f>
        <v>3.3000000000000002E-2</v>
      </c>
      <c r="V123" s="45">
        <f>VLOOKUP(A123,DistrictDetail_SY202324,'District Detail SY 202324'!$V$1,FALSE)</f>
        <v>0</v>
      </c>
      <c r="W123" s="45">
        <f t="shared" si="17"/>
        <v>-3.3000000000000002E-2</v>
      </c>
      <c r="X123" s="50">
        <f>VLOOKUP(A123,DistrictDetail_SY202324,'District Detail SY 202324'!$S$1,FALSE)</f>
        <v>0</v>
      </c>
      <c r="Y123" s="50">
        <f>VLOOKUP(A123,DistrictDetail_SY202324,'District Detail SY 202324'!$U$1,FALSE)</f>
        <v>0</v>
      </c>
      <c r="Z123" s="50">
        <f>VLOOKUP(A123,DistrictDetail_SY202324,'District Detail SY 202324'!$W$1,FALSE)</f>
        <v>0</v>
      </c>
      <c r="AA123" s="50">
        <f>VLOOKUP(A123,DistrictDetail_SY202324,'District Detail SY 202324'!$Z$1,FALSE)</f>
        <v>0</v>
      </c>
      <c r="AB123" s="50">
        <f>VLOOKUP(A123,DistrictDetail_SY202324,'District Detail SY 202324'!$AA$1,FALSE)</f>
        <v>0</v>
      </c>
      <c r="AC123" s="50">
        <f>VLOOKUP(A123,DistrictDetail_SY202324,'District Detail SY 202324'!$AB$1,FALSE)</f>
        <v>0</v>
      </c>
      <c r="AD123" s="50">
        <f>VLOOKUP(A123,DistrictDetail_SY202324,'District Detail SY 202324'!$AF$1,FALSE)</f>
        <v>0</v>
      </c>
    </row>
    <row r="124" spans="1:30" x14ac:dyDescent="0.25">
      <c r="A124" s="6" t="s">
        <v>274</v>
      </c>
      <c r="B124" t="s">
        <v>275</v>
      </c>
      <c r="C124" s="48">
        <f t="shared" si="10"/>
        <v>8.3049999999999997</v>
      </c>
      <c r="D124" s="48">
        <f t="shared" si="18"/>
        <v>11.536999999999999</v>
      </c>
      <c r="E124" s="48">
        <f t="shared" si="11"/>
        <v>3.2319999999999993</v>
      </c>
      <c r="F124" s="45">
        <f>VLOOKUP(A124,DistrictDetail_SY202324,'District Detail SY 202324'!$Q$1,FALSE)</f>
        <v>0.19700000000000001</v>
      </c>
      <c r="G124" s="45">
        <f>VLOOKUP(A124,DistrictDetail_SY202324,'District Detail SY 202324'!$AD$1,FALSE)</f>
        <v>0</v>
      </c>
      <c r="H124" s="45">
        <f t="shared" si="12"/>
        <v>-0.19700000000000001</v>
      </c>
      <c r="I124" s="45">
        <f>VLOOKUP(A124,DistrictDetail_SY202324,'District Detail SY 202324'!$P$1,FALSE)</f>
        <v>0.35199999999999998</v>
      </c>
      <c r="J124" s="45">
        <f>VLOOKUP(A124,DistrictDetail_SY202324,'District Detail SY 202324'!$AE$1,FALSE)+VLOOKUP(A124,DistrictDetail_SY202324,'District Detail SY 202324'!$AG$1,FALSE)</f>
        <v>2.5219999999999998</v>
      </c>
      <c r="K124" s="45">
        <f t="shared" si="13"/>
        <v>2.17</v>
      </c>
      <c r="L124" s="45">
        <f>VLOOKUP(A124,DistrictDetail_SY202324,'District Detail SY 202324'!$K$1,FALSE)</f>
        <v>5.0880000000000001</v>
      </c>
      <c r="M124" s="45">
        <f>VLOOKUP(A124,DistrictDetail_SY202324,'District Detail SY 202324'!$T$1,FALSE)</f>
        <v>4.8</v>
      </c>
      <c r="N124" s="45">
        <f t="shared" si="14"/>
        <v>-0.28800000000000026</v>
      </c>
      <c r="O124" s="45">
        <f>VLOOKUP(A124,DistrictDetail_SY202324,'District Detail SY 202324'!$N$1,FALSE)</f>
        <v>1.8180000000000001</v>
      </c>
      <c r="P124" s="45">
        <f>VLOOKUP(A124,DistrictDetail_SY202324,'District Detail SY 202324'!$Y$1,FALSE)</f>
        <v>0</v>
      </c>
      <c r="Q124" s="45">
        <f t="shared" si="15"/>
        <v>-1.8180000000000001</v>
      </c>
      <c r="R124" s="45">
        <f>VLOOKUP(A124,DistrictDetail_SY202324,'District Detail SY 202324'!$M$1,FALSE)</f>
        <v>0.215</v>
      </c>
      <c r="S124" s="45">
        <f>VLOOKUP(A124,DistrictDetail_SY202324,'District Detail SY 202324'!$X$1,FALSE)</f>
        <v>0</v>
      </c>
      <c r="T124" s="45">
        <f t="shared" si="16"/>
        <v>-0.215</v>
      </c>
      <c r="U124" s="45">
        <f>VLOOKUP(A124,DistrictDetail_SY202324,'District Detail SY 202324'!$L$1,FALSE)</f>
        <v>0.63500000000000001</v>
      </c>
      <c r="V124" s="45">
        <f>VLOOKUP(A124,DistrictDetail_SY202324,'District Detail SY 202324'!$V$1,FALSE)</f>
        <v>0</v>
      </c>
      <c r="W124" s="45">
        <f t="shared" si="17"/>
        <v>-0.63500000000000001</v>
      </c>
      <c r="X124" s="50">
        <f>VLOOKUP(A124,DistrictDetail_SY202324,'District Detail SY 202324'!$S$1,FALSE)</f>
        <v>0</v>
      </c>
      <c r="Y124" s="50">
        <f>VLOOKUP(A124,DistrictDetail_SY202324,'District Detail SY 202324'!$U$1,FALSE)</f>
        <v>0</v>
      </c>
      <c r="Z124" s="50">
        <f>VLOOKUP(A124,DistrictDetail_SY202324,'District Detail SY 202324'!$W$1,FALSE)</f>
        <v>0.71</v>
      </c>
      <c r="AA124" s="50">
        <f>VLOOKUP(A124,DistrictDetail_SY202324,'District Detail SY 202324'!$Z$1,FALSE)</f>
        <v>0</v>
      </c>
      <c r="AB124" s="50">
        <f>VLOOKUP(A124,DistrictDetail_SY202324,'District Detail SY 202324'!$AA$1,FALSE)</f>
        <v>0</v>
      </c>
      <c r="AC124" s="50">
        <f>VLOOKUP(A124,DistrictDetail_SY202324,'District Detail SY 202324'!$AB$1,FALSE)</f>
        <v>0.158</v>
      </c>
      <c r="AD124" s="50">
        <f>VLOOKUP(A124,DistrictDetail_SY202324,'District Detail SY 202324'!$AF$1,FALSE)</f>
        <v>3.347</v>
      </c>
    </row>
    <row r="125" spans="1:30" x14ac:dyDescent="0.25">
      <c r="A125" s="6" t="s">
        <v>276</v>
      </c>
      <c r="B125" t="s">
        <v>277</v>
      </c>
      <c r="C125" s="48">
        <f t="shared" si="10"/>
        <v>2.35</v>
      </c>
      <c r="D125" s="48">
        <f t="shared" si="18"/>
        <v>2.9870000000000001</v>
      </c>
      <c r="E125" s="48">
        <f t="shared" si="11"/>
        <v>0.63700000000000001</v>
      </c>
      <c r="F125" s="45">
        <f>VLOOKUP(A125,DistrictDetail_SY202324,'District Detail SY 202324'!$Q$1,FALSE)</f>
        <v>5.0999999999999997E-2</v>
      </c>
      <c r="G125" s="45">
        <f>VLOOKUP(A125,DistrictDetail_SY202324,'District Detail SY 202324'!$AD$1,FALSE)</f>
        <v>0</v>
      </c>
      <c r="H125" s="45">
        <f t="shared" si="12"/>
        <v>-5.0999999999999997E-2</v>
      </c>
      <c r="I125" s="45">
        <f>VLOOKUP(A125,DistrictDetail_SY202324,'District Detail SY 202324'!$P$1,FALSE)</f>
        <v>9.8000000000000004E-2</v>
      </c>
      <c r="J125" s="45">
        <f>VLOOKUP(A125,DistrictDetail_SY202324,'District Detail SY 202324'!$AE$1,FALSE)+VLOOKUP(A125,DistrictDetail_SY202324,'District Detail SY 202324'!$AG$1,FALSE)</f>
        <v>0.874</v>
      </c>
      <c r="K125" s="45">
        <f t="shared" si="13"/>
        <v>0.77600000000000002</v>
      </c>
      <c r="L125" s="45">
        <f>VLOOKUP(A125,DistrictDetail_SY202324,'District Detail SY 202324'!$K$1,FALSE)</f>
        <v>1.4630000000000001</v>
      </c>
      <c r="M125" s="45">
        <f>VLOOKUP(A125,DistrictDetail_SY202324,'District Detail SY 202324'!$T$1,FALSE)</f>
        <v>1</v>
      </c>
      <c r="N125" s="45">
        <f t="shared" si="14"/>
        <v>-0.46300000000000008</v>
      </c>
      <c r="O125" s="45">
        <f>VLOOKUP(A125,DistrictDetail_SY202324,'District Detail SY 202324'!$N$1,FALSE)</f>
        <v>0.51</v>
      </c>
      <c r="P125" s="45">
        <f>VLOOKUP(A125,DistrictDetail_SY202324,'District Detail SY 202324'!$Y$1,FALSE)</f>
        <v>0.4</v>
      </c>
      <c r="Q125" s="45">
        <f t="shared" si="15"/>
        <v>-0.10999999999999999</v>
      </c>
      <c r="R125" s="45">
        <f>VLOOKUP(A125,DistrictDetail_SY202324,'District Detail SY 202324'!$M$1,FALSE)</f>
        <v>5.8000000000000003E-2</v>
      </c>
      <c r="S125" s="45">
        <f>VLOOKUP(A125,DistrictDetail_SY202324,'District Detail SY 202324'!$X$1,FALSE)</f>
        <v>0.20100000000000001</v>
      </c>
      <c r="T125" s="45">
        <f t="shared" si="16"/>
        <v>0.14300000000000002</v>
      </c>
      <c r="U125" s="45">
        <f>VLOOKUP(A125,DistrictDetail_SY202324,'District Detail SY 202324'!$L$1,FALSE)</f>
        <v>0.17</v>
      </c>
      <c r="V125" s="45">
        <f>VLOOKUP(A125,DistrictDetail_SY202324,'District Detail SY 202324'!$V$1,FALSE)</f>
        <v>0.4</v>
      </c>
      <c r="W125" s="45">
        <f t="shared" si="17"/>
        <v>0.23</v>
      </c>
      <c r="X125" s="50">
        <f>VLOOKUP(A125,DistrictDetail_SY202324,'District Detail SY 202324'!$S$1,FALSE)</f>
        <v>0</v>
      </c>
      <c r="Y125" s="50">
        <f>VLOOKUP(A125,DistrictDetail_SY202324,'District Detail SY 202324'!$U$1,FALSE)</f>
        <v>0</v>
      </c>
      <c r="Z125" s="50">
        <f>VLOOKUP(A125,DistrictDetail_SY202324,'District Detail SY 202324'!$W$1,FALSE)</f>
        <v>0.112</v>
      </c>
      <c r="AA125" s="50">
        <f>VLOOKUP(A125,DistrictDetail_SY202324,'District Detail SY 202324'!$Z$1,FALSE)</f>
        <v>0</v>
      </c>
      <c r="AB125" s="50">
        <f>VLOOKUP(A125,DistrictDetail_SY202324,'District Detail SY 202324'!$AA$1,FALSE)</f>
        <v>0</v>
      </c>
      <c r="AC125" s="50">
        <f>VLOOKUP(A125,DistrictDetail_SY202324,'District Detail SY 202324'!$AB$1,FALSE)</f>
        <v>0</v>
      </c>
      <c r="AD125" s="50">
        <f>VLOOKUP(A125,DistrictDetail_SY202324,'District Detail SY 202324'!$AF$1,FALSE)</f>
        <v>0</v>
      </c>
    </row>
    <row r="126" spans="1:30" x14ac:dyDescent="0.25">
      <c r="A126" s="6" t="s">
        <v>278</v>
      </c>
      <c r="B126" t="s">
        <v>279</v>
      </c>
      <c r="C126" s="48">
        <f t="shared" si="10"/>
        <v>0.34800000000000003</v>
      </c>
      <c r="D126" s="48">
        <f t="shared" si="18"/>
        <v>1.425</v>
      </c>
      <c r="E126" s="48">
        <f t="shared" si="11"/>
        <v>1.077</v>
      </c>
      <c r="F126" s="45">
        <f>VLOOKUP(A126,DistrictDetail_SY202324,'District Detail SY 202324'!$Q$1,FALSE)</f>
        <v>8.0000000000000002E-3</v>
      </c>
      <c r="G126" s="45">
        <f>VLOOKUP(A126,DistrictDetail_SY202324,'District Detail SY 202324'!$AD$1,FALSE)</f>
        <v>0</v>
      </c>
      <c r="H126" s="45">
        <f t="shared" si="12"/>
        <v>-8.0000000000000002E-3</v>
      </c>
      <c r="I126" s="45">
        <f>VLOOKUP(A126,DistrictDetail_SY202324,'District Detail SY 202324'!$P$1,FALSE)</f>
        <v>1.4999999999999999E-2</v>
      </c>
      <c r="J126" s="45">
        <f>VLOOKUP(A126,DistrictDetail_SY202324,'District Detail SY 202324'!$AE$1,FALSE)+VLOOKUP(A126,DistrictDetail_SY202324,'District Detail SY 202324'!$AG$1,FALSE)</f>
        <v>0</v>
      </c>
      <c r="K126" s="45">
        <f t="shared" si="13"/>
        <v>-1.4999999999999999E-2</v>
      </c>
      <c r="L126" s="45">
        <f>VLOOKUP(A126,DistrictDetail_SY202324,'District Detail SY 202324'!$K$1,FALSE)</f>
        <v>0.217</v>
      </c>
      <c r="M126" s="45">
        <f>VLOOKUP(A126,DistrictDetail_SY202324,'District Detail SY 202324'!$T$1,FALSE)</f>
        <v>0.35</v>
      </c>
      <c r="N126" s="45">
        <f t="shared" si="14"/>
        <v>0.13299999999999998</v>
      </c>
      <c r="O126" s="45">
        <f>VLOOKUP(A126,DistrictDetail_SY202324,'District Detail SY 202324'!$N$1,FALSE)</f>
        <v>7.400000000000001E-2</v>
      </c>
      <c r="P126" s="45">
        <f>VLOOKUP(A126,DistrictDetail_SY202324,'District Detail SY 202324'!$Y$1,FALSE)</f>
        <v>1</v>
      </c>
      <c r="Q126" s="45">
        <f t="shared" si="15"/>
        <v>0.92599999999999993</v>
      </c>
      <c r="R126" s="45">
        <f>VLOOKUP(A126,DistrictDetail_SY202324,'District Detail SY 202324'!$M$1,FALSE)</f>
        <v>8.0000000000000002E-3</v>
      </c>
      <c r="S126" s="45">
        <f>VLOOKUP(A126,DistrictDetail_SY202324,'District Detail SY 202324'!$X$1,FALSE)</f>
        <v>0</v>
      </c>
      <c r="T126" s="45">
        <f t="shared" si="16"/>
        <v>-8.0000000000000002E-3</v>
      </c>
      <c r="U126" s="45">
        <f>VLOOKUP(A126,DistrictDetail_SY202324,'District Detail SY 202324'!$L$1,FALSE)</f>
        <v>2.5999999999999999E-2</v>
      </c>
      <c r="V126" s="45">
        <f>VLOOKUP(A126,DistrictDetail_SY202324,'District Detail SY 202324'!$V$1,FALSE)</f>
        <v>0</v>
      </c>
      <c r="W126" s="45">
        <f t="shared" si="17"/>
        <v>-2.5999999999999999E-2</v>
      </c>
      <c r="X126" s="50">
        <f>VLOOKUP(A126,DistrictDetail_SY202324,'District Detail SY 202324'!$S$1,FALSE)</f>
        <v>0</v>
      </c>
      <c r="Y126" s="50">
        <f>VLOOKUP(A126,DistrictDetail_SY202324,'District Detail SY 202324'!$U$1,FALSE)</f>
        <v>0</v>
      </c>
      <c r="Z126" s="50">
        <f>VLOOKUP(A126,DistrictDetail_SY202324,'District Detail SY 202324'!$W$1,FALSE)</f>
        <v>0</v>
      </c>
      <c r="AA126" s="50">
        <f>VLOOKUP(A126,DistrictDetail_SY202324,'District Detail SY 202324'!$Z$1,FALSE)</f>
        <v>0</v>
      </c>
      <c r="AB126" s="50">
        <f>VLOOKUP(A126,DistrictDetail_SY202324,'District Detail SY 202324'!$AA$1,FALSE)</f>
        <v>0</v>
      </c>
      <c r="AC126" s="50">
        <f>VLOOKUP(A126,DistrictDetail_SY202324,'District Detail SY 202324'!$AB$1,FALSE)</f>
        <v>0</v>
      </c>
      <c r="AD126" s="50">
        <f>VLOOKUP(A126,DistrictDetail_SY202324,'District Detail SY 202324'!$AF$1,FALSE)</f>
        <v>7.4999999999999997E-2</v>
      </c>
    </row>
    <row r="127" spans="1:30" x14ac:dyDescent="0.25">
      <c r="A127" s="6" t="s">
        <v>280</v>
      </c>
      <c r="B127" t="s">
        <v>281</v>
      </c>
      <c r="C127" s="48">
        <f t="shared" si="10"/>
        <v>5.4820000000000002</v>
      </c>
      <c r="D127" s="48">
        <f t="shared" si="18"/>
        <v>6.5970000000000004</v>
      </c>
      <c r="E127" s="48">
        <f t="shared" si="11"/>
        <v>1.1150000000000002</v>
      </c>
      <c r="F127" s="45">
        <f>VLOOKUP(A127,DistrictDetail_SY202324,'District Detail SY 202324'!$Q$1,FALSE)</f>
        <v>0.11700000000000001</v>
      </c>
      <c r="G127" s="45">
        <f>VLOOKUP(A127,DistrictDetail_SY202324,'District Detail SY 202324'!$AD$1,FALSE)</f>
        <v>0</v>
      </c>
      <c r="H127" s="45">
        <f t="shared" si="12"/>
        <v>-0.11700000000000001</v>
      </c>
      <c r="I127" s="45">
        <f>VLOOKUP(A127,DistrictDetail_SY202324,'District Detail SY 202324'!$P$1,FALSE)</f>
        <v>0.23099999999999998</v>
      </c>
      <c r="J127" s="45">
        <f>VLOOKUP(A127,DistrictDetail_SY202324,'District Detail SY 202324'!$AE$1,FALSE)+VLOOKUP(A127,DistrictDetail_SY202324,'District Detail SY 202324'!$AG$1,FALSE)</f>
        <v>1.5720000000000001</v>
      </c>
      <c r="K127" s="45">
        <f t="shared" si="13"/>
        <v>1.3410000000000002</v>
      </c>
      <c r="L127" s="45">
        <f>VLOOKUP(A127,DistrictDetail_SY202324,'District Detail SY 202324'!$K$1,FALSE)</f>
        <v>3.4260000000000002</v>
      </c>
      <c r="M127" s="45">
        <f>VLOOKUP(A127,DistrictDetail_SY202324,'District Detail SY 202324'!$T$1,FALSE)</f>
        <v>3</v>
      </c>
      <c r="N127" s="45">
        <f t="shared" si="14"/>
        <v>-0.42600000000000016</v>
      </c>
      <c r="O127" s="45">
        <f>VLOOKUP(A127,DistrictDetail_SY202324,'District Detail SY 202324'!$N$1,FALSE)</f>
        <v>1.1839999999999999</v>
      </c>
      <c r="P127" s="45">
        <f>VLOOKUP(A127,DistrictDetail_SY202324,'District Detail SY 202324'!$Y$1,FALSE)</f>
        <v>0</v>
      </c>
      <c r="Q127" s="45">
        <f t="shared" si="15"/>
        <v>-1.1839999999999999</v>
      </c>
      <c r="R127" s="45">
        <f>VLOOKUP(A127,DistrictDetail_SY202324,'District Detail SY 202324'!$M$1,FALSE)</f>
        <v>0.13300000000000001</v>
      </c>
      <c r="S127" s="45">
        <f>VLOOKUP(A127,DistrictDetail_SY202324,'District Detail SY 202324'!$X$1,FALSE)</f>
        <v>0.17299999999999999</v>
      </c>
      <c r="T127" s="45">
        <f t="shared" si="16"/>
        <v>3.999999999999998E-2</v>
      </c>
      <c r="U127" s="45">
        <f>VLOOKUP(A127,DistrictDetail_SY202324,'District Detail SY 202324'!$L$1,FALSE)</f>
        <v>0.39100000000000001</v>
      </c>
      <c r="V127" s="45">
        <f>VLOOKUP(A127,DistrictDetail_SY202324,'District Detail SY 202324'!$V$1,FALSE)</f>
        <v>0</v>
      </c>
      <c r="W127" s="45">
        <f t="shared" si="17"/>
        <v>-0.39100000000000001</v>
      </c>
      <c r="X127" s="50">
        <f>VLOOKUP(A127,DistrictDetail_SY202324,'District Detail SY 202324'!$S$1,FALSE)</f>
        <v>0</v>
      </c>
      <c r="Y127" s="50">
        <f>VLOOKUP(A127,DistrictDetail_SY202324,'District Detail SY 202324'!$U$1,FALSE)</f>
        <v>0.125</v>
      </c>
      <c r="Z127" s="50">
        <f>VLOOKUP(A127,DistrictDetail_SY202324,'District Detail SY 202324'!$W$1,FALSE)</f>
        <v>0.28499999999999998</v>
      </c>
      <c r="AA127" s="50">
        <f>VLOOKUP(A127,DistrictDetail_SY202324,'District Detail SY 202324'!$Z$1,FALSE)</f>
        <v>0</v>
      </c>
      <c r="AB127" s="50">
        <f>VLOOKUP(A127,DistrictDetail_SY202324,'District Detail SY 202324'!$AA$1,FALSE)</f>
        <v>0</v>
      </c>
      <c r="AC127" s="50">
        <f>VLOOKUP(A127,DistrictDetail_SY202324,'District Detail SY 202324'!$AB$1,FALSE)</f>
        <v>0</v>
      </c>
      <c r="AD127" s="50">
        <f>VLOOKUP(A127,DistrictDetail_SY202324,'District Detail SY 202324'!$AF$1,FALSE)</f>
        <v>1.4419999999999999</v>
      </c>
    </row>
    <row r="128" spans="1:30" x14ac:dyDescent="0.25">
      <c r="A128" s="6" t="s">
        <v>282</v>
      </c>
      <c r="B128" t="s">
        <v>283</v>
      </c>
      <c r="C128" s="48">
        <f t="shared" si="10"/>
        <v>0.91100000000000003</v>
      </c>
      <c r="D128" s="48">
        <f t="shared" si="18"/>
        <v>0.85799999999999998</v>
      </c>
      <c r="E128" s="48">
        <f t="shared" si="11"/>
        <v>-5.3000000000000047E-2</v>
      </c>
      <c r="F128" s="45">
        <f>VLOOKUP(A128,DistrictDetail_SY202324,'District Detail SY 202324'!$Q$1,FALSE)</f>
        <v>2.1999999999999999E-2</v>
      </c>
      <c r="G128" s="45">
        <f>VLOOKUP(A128,DistrictDetail_SY202324,'District Detail SY 202324'!$AD$1,FALSE)</f>
        <v>0</v>
      </c>
      <c r="H128" s="45">
        <f t="shared" si="12"/>
        <v>-2.1999999999999999E-2</v>
      </c>
      <c r="I128" s="45">
        <f>VLOOKUP(A128,DistrictDetail_SY202324,'District Detail SY 202324'!$P$1,FALSE)</f>
        <v>3.7999999999999999E-2</v>
      </c>
      <c r="J128" s="45">
        <f>VLOOKUP(A128,DistrictDetail_SY202324,'District Detail SY 202324'!$AE$1,FALSE)+VLOOKUP(A128,DistrictDetail_SY202324,'District Detail SY 202324'!$AG$1,FALSE)</f>
        <v>0.503</v>
      </c>
      <c r="K128" s="45">
        <f t="shared" si="13"/>
        <v>0.46500000000000002</v>
      </c>
      <c r="L128" s="45">
        <f>VLOOKUP(A128,DistrictDetail_SY202324,'District Detail SY 202324'!$K$1,FALSE)</f>
        <v>0.55399999999999994</v>
      </c>
      <c r="M128" s="45">
        <f>VLOOKUP(A128,DistrictDetail_SY202324,'District Detail SY 202324'!$T$1,FALSE)</f>
        <v>0.35499999999999998</v>
      </c>
      <c r="N128" s="45">
        <f t="shared" si="14"/>
        <v>-0.19899999999999995</v>
      </c>
      <c r="O128" s="45">
        <f>VLOOKUP(A128,DistrictDetail_SY202324,'District Detail SY 202324'!$N$1,FALSE)</f>
        <v>0.20200000000000001</v>
      </c>
      <c r="P128" s="45">
        <f>VLOOKUP(A128,DistrictDetail_SY202324,'District Detail SY 202324'!$Y$1,FALSE)</f>
        <v>0</v>
      </c>
      <c r="Q128" s="45">
        <f t="shared" si="15"/>
        <v>-0.20200000000000001</v>
      </c>
      <c r="R128" s="45">
        <f>VLOOKUP(A128,DistrictDetail_SY202324,'District Detail SY 202324'!$M$1,FALSE)</f>
        <v>2.4E-2</v>
      </c>
      <c r="S128" s="45">
        <f>VLOOKUP(A128,DistrictDetail_SY202324,'District Detail SY 202324'!$X$1,FALSE)</f>
        <v>0</v>
      </c>
      <c r="T128" s="45">
        <f t="shared" si="16"/>
        <v>-2.4E-2</v>
      </c>
      <c r="U128" s="45">
        <f>VLOOKUP(A128,DistrictDetail_SY202324,'District Detail SY 202324'!$L$1,FALSE)</f>
        <v>7.1000000000000008E-2</v>
      </c>
      <c r="V128" s="45">
        <f>VLOOKUP(A128,DistrictDetail_SY202324,'District Detail SY 202324'!$V$1,FALSE)</f>
        <v>0</v>
      </c>
      <c r="W128" s="45">
        <f t="shared" si="17"/>
        <v>-7.1000000000000008E-2</v>
      </c>
      <c r="X128" s="50">
        <f>VLOOKUP(A128,DistrictDetail_SY202324,'District Detail SY 202324'!$S$1,FALSE)</f>
        <v>0</v>
      </c>
      <c r="Y128" s="50">
        <f>VLOOKUP(A128,DistrictDetail_SY202324,'District Detail SY 202324'!$U$1,FALSE)</f>
        <v>0</v>
      </c>
      <c r="Z128" s="50">
        <f>VLOOKUP(A128,DistrictDetail_SY202324,'District Detail SY 202324'!$W$1,FALSE)</f>
        <v>0</v>
      </c>
      <c r="AA128" s="50">
        <f>VLOOKUP(A128,DistrictDetail_SY202324,'District Detail SY 202324'!$Z$1,FALSE)</f>
        <v>0</v>
      </c>
      <c r="AB128" s="50">
        <f>VLOOKUP(A128,DistrictDetail_SY202324,'District Detail SY 202324'!$AA$1,FALSE)</f>
        <v>0</v>
      </c>
      <c r="AC128" s="50">
        <f>VLOOKUP(A128,DistrictDetail_SY202324,'District Detail SY 202324'!$AB$1,FALSE)</f>
        <v>0</v>
      </c>
      <c r="AD128" s="50">
        <f>VLOOKUP(A128,DistrictDetail_SY202324,'District Detail SY 202324'!$AF$1,FALSE)</f>
        <v>0</v>
      </c>
    </row>
    <row r="129" spans="1:30" x14ac:dyDescent="0.25">
      <c r="A129" s="6" t="s">
        <v>284</v>
      </c>
      <c r="B129" t="s">
        <v>285</v>
      </c>
      <c r="C129" s="48">
        <f t="shared" si="10"/>
        <v>42.033000000000001</v>
      </c>
      <c r="D129" s="48">
        <f t="shared" si="18"/>
        <v>55.655000000000001</v>
      </c>
      <c r="E129" s="48">
        <f t="shared" si="11"/>
        <v>13.622</v>
      </c>
      <c r="F129" s="45">
        <f>VLOOKUP(A129,DistrictDetail_SY202324,'District Detail SY 202324'!$Q$1,FALSE)</f>
        <v>1.0569999999999999</v>
      </c>
      <c r="G129" s="45">
        <f>VLOOKUP(A129,DistrictDetail_SY202324,'District Detail SY 202324'!$AD$1,FALSE)</f>
        <v>4.9379999999999997</v>
      </c>
      <c r="H129" s="45">
        <f t="shared" si="12"/>
        <v>3.8809999999999998</v>
      </c>
      <c r="I129" s="45">
        <f>VLOOKUP(A129,DistrictDetail_SY202324,'District Detail SY 202324'!$P$1,FALSE)</f>
        <v>1.79</v>
      </c>
      <c r="J129" s="45">
        <f>VLOOKUP(A129,DistrictDetail_SY202324,'District Detail SY 202324'!$AE$1,FALSE)+VLOOKUP(A129,DistrictDetail_SY202324,'District Detail SY 202324'!$AG$1,FALSE)</f>
        <v>4.3120000000000003</v>
      </c>
      <c r="K129" s="45">
        <f t="shared" si="13"/>
        <v>2.5220000000000002</v>
      </c>
      <c r="L129" s="45">
        <f>VLOOKUP(A129,DistrictDetail_SY202324,'District Detail SY 202324'!$K$1,FALSE)</f>
        <v>25.459</v>
      </c>
      <c r="M129" s="45">
        <f>VLOOKUP(A129,DistrictDetail_SY202324,'District Detail SY 202324'!$T$1,FALSE)</f>
        <v>21</v>
      </c>
      <c r="N129" s="45">
        <f t="shared" si="14"/>
        <v>-4.4589999999999996</v>
      </c>
      <c r="O129" s="45">
        <f>VLOOKUP(A129,DistrictDetail_SY202324,'District Detail SY 202324'!$N$1,FALSE)</f>
        <v>9.254999999999999</v>
      </c>
      <c r="P129" s="45">
        <f>VLOOKUP(A129,DistrictDetail_SY202324,'District Detail SY 202324'!$Y$1,FALSE)</f>
        <v>0</v>
      </c>
      <c r="Q129" s="45">
        <f t="shared" si="15"/>
        <v>-9.254999999999999</v>
      </c>
      <c r="R129" s="45">
        <f>VLOOKUP(A129,DistrictDetail_SY202324,'District Detail SY 202324'!$M$1,FALSE)</f>
        <v>1.1320000000000001</v>
      </c>
      <c r="S129" s="45">
        <f>VLOOKUP(A129,DistrictDetail_SY202324,'District Detail SY 202324'!$X$1,FALSE)</f>
        <v>2.85</v>
      </c>
      <c r="T129" s="45">
        <f t="shared" si="16"/>
        <v>1.718</v>
      </c>
      <c r="U129" s="45">
        <f>VLOOKUP(A129,DistrictDetail_SY202324,'District Detail SY 202324'!$L$1,FALSE)</f>
        <v>3.34</v>
      </c>
      <c r="V129" s="45">
        <f>VLOOKUP(A129,DistrictDetail_SY202324,'District Detail SY 202324'!$V$1,FALSE)</f>
        <v>0</v>
      </c>
      <c r="W129" s="45">
        <f t="shared" si="17"/>
        <v>-3.34</v>
      </c>
      <c r="X129" s="50">
        <f>VLOOKUP(A129,DistrictDetail_SY202324,'District Detail SY 202324'!$S$1,FALSE)</f>
        <v>0</v>
      </c>
      <c r="Y129" s="50">
        <f>VLOOKUP(A129,DistrictDetail_SY202324,'District Detail SY 202324'!$U$1,FALSE)</f>
        <v>1.458</v>
      </c>
      <c r="Z129" s="50">
        <f>VLOOKUP(A129,DistrictDetail_SY202324,'District Detail SY 202324'!$W$1,FALSE)</f>
        <v>3.99</v>
      </c>
      <c r="AA129" s="50">
        <f>VLOOKUP(A129,DistrictDetail_SY202324,'District Detail SY 202324'!$Z$1,FALSE)</f>
        <v>0</v>
      </c>
      <c r="AB129" s="50">
        <f>VLOOKUP(A129,DistrictDetail_SY202324,'District Detail SY 202324'!$AA$1,FALSE)</f>
        <v>0</v>
      </c>
      <c r="AC129" s="50">
        <f>VLOOKUP(A129,DistrictDetail_SY202324,'District Detail SY 202324'!$AB$1,FALSE)</f>
        <v>0</v>
      </c>
      <c r="AD129" s="50">
        <f>VLOOKUP(A129,DistrictDetail_SY202324,'District Detail SY 202324'!$AF$1,FALSE)</f>
        <v>17.107000000000003</v>
      </c>
    </row>
    <row r="130" spans="1:30" x14ac:dyDescent="0.25">
      <c r="A130" s="6" t="s">
        <v>286</v>
      </c>
      <c r="B130" t="s">
        <v>287</v>
      </c>
      <c r="C130" s="48">
        <f t="shared" si="10"/>
        <v>134.92400000000001</v>
      </c>
      <c r="D130" s="48">
        <f t="shared" si="18"/>
        <v>243.61400000000003</v>
      </c>
      <c r="E130" s="48">
        <f t="shared" si="11"/>
        <v>108.69000000000003</v>
      </c>
      <c r="F130" s="45">
        <f>VLOOKUP(A130,DistrictDetail_SY202324,'District Detail SY 202324'!$Q$1,FALSE)</f>
        <v>3.359</v>
      </c>
      <c r="G130" s="45">
        <f>VLOOKUP(A130,DistrictDetail_SY202324,'District Detail SY 202324'!$AD$1,FALSE)</f>
        <v>5.1349999999999998</v>
      </c>
      <c r="H130" s="45">
        <f t="shared" si="12"/>
        <v>1.7759999999999998</v>
      </c>
      <c r="I130" s="45">
        <f>VLOOKUP(A130,DistrictDetail_SY202324,'District Detail SY 202324'!$P$1,FALSE)</f>
        <v>5.7390000000000008</v>
      </c>
      <c r="J130" s="45">
        <f>VLOOKUP(A130,DistrictDetail_SY202324,'District Detail SY 202324'!$AE$1,FALSE)+VLOOKUP(A130,DistrictDetail_SY202324,'District Detail SY 202324'!$AG$1,FALSE)</f>
        <v>66.659000000000006</v>
      </c>
      <c r="K130" s="45">
        <f t="shared" si="13"/>
        <v>60.92</v>
      </c>
      <c r="L130" s="45">
        <f>VLOOKUP(A130,DistrictDetail_SY202324,'District Detail SY 202324'!$K$1,FALSE)</f>
        <v>81.808999999999997</v>
      </c>
      <c r="M130" s="45">
        <f>VLOOKUP(A130,DistrictDetail_SY202324,'District Detail SY 202324'!$T$1,FALSE)</f>
        <v>73.667000000000002</v>
      </c>
      <c r="N130" s="45">
        <f t="shared" si="14"/>
        <v>-8.1419999999999959</v>
      </c>
      <c r="O130" s="45">
        <f>VLOOKUP(A130,DistrictDetail_SY202324,'District Detail SY 202324'!$N$1,FALSE)</f>
        <v>29.755000000000003</v>
      </c>
      <c r="P130" s="45">
        <f>VLOOKUP(A130,DistrictDetail_SY202324,'District Detail SY 202324'!$Y$1,FALSE)</f>
        <v>0</v>
      </c>
      <c r="Q130" s="45">
        <f t="shared" si="15"/>
        <v>-29.755000000000003</v>
      </c>
      <c r="R130" s="45">
        <f>VLOOKUP(A130,DistrictDetail_SY202324,'District Detail SY 202324'!$M$1,FALSE)</f>
        <v>3.61</v>
      </c>
      <c r="S130" s="45">
        <f>VLOOKUP(A130,DistrictDetail_SY202324,'District Detail SY 202324'!$X$1,FALSE)</f>
        <v>28.093</v>
      </c>
      <c r="T130" s="45">
        <f t="shared" si="16"/>
        <v>24.483000000000001</v>
      </c>
      <c r="U130" s="45">
        <f>VLOOKUP(A130,DistrictDetail_SY202324,'District Detail SY 202324'!$L$1,FALSE)</f>
        <v>10.651999999999999</v>
      </c>
      <c r="V130" s="45">
        <f>VLOOKUP(A130,DistrictDetail_SY202324,'District Detail SY 202324'!$V$1,FALSE)</f>
        <v>0</v>
      </c>
      <c r="W130" s="45">
        <f t="shared" si="17"/>
        <v>-10.651999999999999</v>
      </c>
      <c r="X130" s="50">
        <f>VLOOKUP(A130,DistrictDetail_SY202324,'District Detail SY 202324'!$S$1,FALSE)</f>
        <v>0</v>
      </c>
      <c r="Y130" s="50">
        <f>VLOOKUP(A130,DistrictDetail_SY202324,'District Detail SY 202324'!$U$1,FALSE)</f>
        <v>5.2389999999999999</v>
      </c>
      <c r="Z130" s="50">
        <f>VLOOKUP(A130,DistrictDetail_SY202324,'District Detail SY 202324'!$W$1,FALSE)</f>
        <v>5.9140000000000006</v>
      </c>
      <c r="AA130" s="50">
        <f>VLOOKUP(A130,DistrictDetail_SY202324,'District Detail SY 202324'!$Z$1,FALSE)</f>
        <v>1.0069999999999999</v>
      </c>
      <c r="AB130" s="50">
        <f>VLOOKUP(A130,DistrictDetail_SY202324,'District Detail SY 202324'!$AA$1,FALSE)</f>
        <v>0</v>
      </c>
      <c r="AC130" s="50">
        <f>VLOOKUP(A130,DistrictDetail_SY202324,'District Detail SY 202324'!$AB$1,FALSE)</f>
        <v>10.022</v>
      </c>
      <c r="AD130" s="50">
        <f>VLOOKUP(A130,DistrictDetail_SY202324,'District Detail SY 202324'!$AF$1,FALSE)</f>
        <v>47.878</v>
      </c>
    </row>
    <row r="131" spans="1:30" x14ac:dyDescent="0.25">
      <c r="A131" s="6" t="s">
        <v>288</v>
      </c>
      <c r="B131" t="s">
        <v>289</v>
      </c>
      <c r="C131" s="48">
        <f t="shared" si="10"/>
        <v>11.615000000000002</v>
      </c>
      <c r="D131" s="48">
        <f t="shared" si="18"/>
        <v>17.978000000000002</v>
      </c>
      <c r="E131" s="48">
        <f t="shared" si="11"/>
        <v>6.3629999999999995</v>
      </c>
      <c r="F131" s="45">
        <f>VLOOKUP(A131,DistrictDetail_SY202324,'District Detail SY 202324'!$Q$1,FALSE)</f>
        <v>0.28499999999999998</v>
      </c>
      <c r="G131" s="45">
        <f>VLOOKUP(A131,DistrictDetail_SY202324,'District Detail SY 202324'!$AD$1,FALSE)</f>
        <v>0</v>
      </c>
      <c r="H131" s="45">
        <f t="shared" si="12"/>
        <v>-0.28499999999999998</v>
      </c>
      <c r="I131" s="45">
        <f>VLOOKUP(A131,DistrictDetail_SY202324,'District Detail SY 202324'!$P$1,FALSE)</f>
        <v>0.49200000000000005</v>
      </c>
      <c r="J131" s="45">
        <f>VLOOKUP(A131,DistrictDetail_SY202324,'District Detail SY 202324'!$AE$1,FALSE)+VLOOKUP(A131,DistrictDetail_SY202324,'District Detail SY 202324'!$AG$1,FALSE)</f>
        <v>3.8299999999999996</v>
      </c>
      <c r="K131" s="45">
        <f t="shared" si="13"/>
        <v>3.3379999999999996</v>
      </c>
      <c r="L131" s="45">
        <f>VLOOKUP(A131,DistrictDetail_SY202324,'District Detail SY 202324'!$K$1,FALSE)</f>
        <v>7.0659999999999998</v>
      </c>
      <c r="M131" s="45">
        <f>VLOOKUP(A131,DistrictDetail_SY202324,'District Detail SY 202324'!$T$1,FALSE)</f>
        <v>6.49</v>
      </c>
      <c r="N131" s="45">
        <f t="shared" si="14"/>
        <v>-0.57599999999999962</v>
      </c>
      <c r="O131" s="45">
        <f>VLOOKUP(A131,DistrictDetail_SY202324,'District Detail SY 202324'!$N$1,FALSE)</f>
        <v>2.5570000000000004</v>
      </c>
      <c r="P131" s="45">
        <f>VLOOKUP(A131,DistrictDetail_SY202324,'District Detail SY 202324'!$Y$1,FALSE)</f>
        <v>1</v>
      </c>
      <c r="Q131" s="45">
        <f t="shared" si="15"/>
        <v>-1.5570000000000004</v>
      </c>
      <c r="R131" s="45">
        <f>VLOOKUP(A131,DistrictDetail_SY202324,'District Detail SY 202324'!$M$1,FALSE)</f>
        <v>0.30800000000000005</v>
      </c>
      <c r="S131" s="45">
        <f>VLOOKUP(A131,DistrictDetail_SY202324,'District Detail SY 202324'!$X$1,FALSE)</f>
        <v>1.2829999999999997</v>
      </c>
      <c r="T131" s="45">
        <f t="shared" si="16"/>
        <v>0.97499999999999964</v>
      </c>
      <c r="U131" s="45">
        <f>VLOOKUP(A131,DistrictDetail_SY202324,'District Detail SY 202324'!$L$1,FALSE)</f>
        <v>0.90700000000000003</v>
      </c>
      <c r="V131" s="45">
        <f>VLOOKUP(A131,DistrictDetail_SY202324,'District Detail SY 202324'!$V$1,FALSE)</f>
        <v>0</v>
      </c>
      <c r="W131" s="45">
        <f t="shared" si="17"/>
        <v>-0.90700000000000003</v>
      </c>
      <c r="X131" s="50">
        <f>VLOOKUP(A131,DistrictDetail_SY202324,'District Detail SY 202324'!$S$1,FALSE)</f>
        <v>0</v>
      </c>
      <c r="Y131" s="50">
        <f>VLOOKUP(A131,DistrictDetail_SY202324,'District Detail SY 202324'!$U$1,FALSE)</f>
        <v>0.247</v>
      </c>
      <c r="Z131" s="50">
        <f>VLOOKUP(A131,DistrictDetail_SY202324,'District Detail SY 202324'!$W$1,FALSE)</f>
        <v>0.68700000000000006</v>
      </c>
      <c r="AA131" s="50">
        <f>VLOOKUP(A131,DistrictDetail_SY202324,'District Detail SY 202324'!$Z$1,FALSE)</f>
        <v>0.112</v>
      </c>
      <c r="AB131" s="50">
        <f>VLOOKUP(A131,DistrictDetail_SY202324,'District Detail SY 202324'!$AA$1,FALSE)</f>
        <v>0</v>
      </c>
      <c r="AC131" s="50">
        <f>VLOOKUP(A131,DistrictDetail_SY202324,'District Detail SY 202324'!$AB$1,FALSE)</f>
        <v>0.27500000000000002</v>
      </c>
      <c r="AD131" s="50">
        <f>VLOOKUP(A131,DistrictDetail_SY202324,'District Detail SY 202324'!$AF$1,FALSE)</f>
        <v>4.0540000000000003</v>
      </c>
    </row>
    <row r="132" spans="1:30" x14ac:dyDescent="0.25">
      <c r="A132" s="6" t="s">
        <v>290</v>
      </c>
      <c r="B132" t="s">
        <v>291</v>
      </c>
      <c r="C132" s="48">
        <f t="shared" si="10"/>
        <v>0.115</v>
      </c>
      <c r="D132" s="48">
        <f t="shared" si="18"/>
        <v>0.15000000000000002</v>
      </c>
      <c r="E132" s="48">
        <f t="shared" si="11"/>
        <v>3.5000000000000017E-2</v>
      </c>
      <c r="F132" s="45">
        <f>VLOOKUP(A132,DistrictDetail_SY202324,'District Detail SY 202324'!$Q$1,FALSE)</f>
        <v>3.0000000000000001E-3</v>
      </c>
      <c r="G132" s="45">
        <f>VLOOKUP(A132,DistrictDetail_SY202324,'District Detail SY 202324'!$AD$1,FALSE)</f>
        <v>0</v>
      </c>
      <c r="H132" s="45">
        <f t="shared" si="12"/>
        <v>-3.0000000000000001E-3</v>
      </c>
      <c r="I132" s="45">
        <f>VLOOKUP(A132,DistrictDetail_SY202324,'District Detail SY 202324'!$P$1,FALSE)</f>
        <v>5.0000000000000001E-3</v>
      </c>
      <c r="J132" s="45">
        <f>VLOOKUP(A132,DistrictDetail_SY202324,'District Detail SY 202324'!$AE$1,FALSE)+VLOOKUP(A132,DistrictDetail_SY202324,'District Detail SY 202324'!$AG$1,FALSE)</f>
        <v>3.6999999999999998E-2</v>
      </c>
      <c r="K132" s="45">
        <f t="shared" si="13"/>
        <v>3.2000000000000001E-2</v>
      </c>
      <c r="L132" s="45">
        <f>VLOOKUP(A132,DistrictDetail_SY202324,'District Detail SY 202324'!$K$1,FALSE)</f>
        <v>6.6000000000000003E-2</v>
      </c>
      <c r="M132" s="45">
        <f>VLOOKUP(A132,DistrictDetail_SY202324,'District Detail SY 202324'!$T$1,FALSE)</f>
        <v>0</v>
      </c>
      <c r="N132" s="45">
        <f t="shared" si="14"/>
        <v>-6.6000000000000003E-2</v>
      </c>
      <c r="O132" s="45">
        <f>VLOOKUP(A132,DistrictDetail_SY202324,'District Detail SY 202324'!$N$1,FALSE)</f>
        <v>2.8999999999999998E-2</v>
      </c>
      <c r="P132" s="45">
        <f>VLOOKUP(A132,DistrictDetail_SY202324,'District Detail SY 202324'!$Y$1,FALSE)</f>
        <v>0.1</v>
      </c>
      <c r="Q132" s="45">
        <f t="shared" si="15"/>
        <v>7.1000000000000008E-2</v>
      </c>
      <c r="R132" s="45">
        <f>VLOOKUP(A132,DistrictDetail_SY202324,'District Detail SY 202324'!$M$1,FALSE)</f>
        <v>3.0000000000000001E-3</v>
      </c>
      <c r="S132" s="45">
        <f>VLOOKUP(A132,DistrictDetail_SY202324,'District Detail SY 202324'!$X$1,FALSE)</f>
        <v>1E-3</v>
      </c>
      <c r="T132" s="45">
        <f t="shared" si="16"/>
        <v>-2E-3</v>
      </c>
      <c r="U132" s="45">
        <f>VLOOKUP(A132,DistrictDetail_SY202324,'District Detail SY 202324'!$L$1,FALSE)</f>
        <v>9.0000000000000011E-3</v>
      </c>
      <c r="V132" s="45">
        <f>VLOOKUP(A132,DistrictDetail_SY202324,'District Detail SY 202324'!$V$1,FALSE)</f>
        <v>0</v>
      </c>
      <c r="W132" s="45">
        <f t="shared" si="17"/>
        <v>-9.0000000000000011E-3</v>
      </c>
      <c r="X132" s="50">
        <f>VLOOKUP(A132,DistrictDetail_SY202324,'District Detail SY 202324'!$S$1,FALSE)</f>
        <v>0</v>
      </c>
      <c r="Y132" s="50">
        <f>VLOOKUP(A132,DistrictDetail_SY202324,'District Detail SY 202324'!$U$1,FALSE)</f>
        <v>5.0000000000000001E-3</v>
      </c>
      <c r="Z132" s="50">
        <f>VLOOKUP(A132,DistrictDetail_SY202324,'District Detail SY 202324'!$W$1,FALSE)</f>
        <v>7.0000000000000001E-3</v>
      </c>
      <c r="AA132" s="50">
        <f>VLOOKUP(A132,DistrictDetail_SY202324,'District Detail SY 202324'!$Z$1,FALSE)</f>
        <v>0</v>
      </c>
      <c r="AB132" s="50">
        <f>VLOOKUP(A132,DistrictDetail_SY202324,'District Detail SY 202324'!$AA$1,FALSE)</f>
        <v>0</v>
      </c>
      <c r="AC132" s="50">
        <f>VLOOKUP(A132,DistrictDetail_SY202324,'District Detail SY 202324'!$AB$1,FALSE)</f>
        <v>0</v>
      </c>
      <c r="AD132" s="50">
        <f>VLOOKUP(A132,DistrictDetail_SY202324,'District Detail SY 202324'!$AF$1,FALSE)</f>
        <v>0</v>
      </c>
    </row>
    <row r="133" spans="1:30" x14ac:dyDescent="0.25">
      <c r="A133" s="6" t="s">
        <v>292</v>
      </c>
      <c r="B133" t="s">
        <v>293</v>
      </c>
      <c r="C133" s="48">
        <f t="shared" ref="C133:C196" si="19">U133+R133+O133+L133+F133+I133</f>
        <v>2.6240000000000001</v>
      </c>
      <c r="D133" s="48">
        <f t="shared" si="18"/>
        <v>4.5860000000000003</v>
      </c>
      <c r="E133" s="48">
        <f t="shared" ref="E133:E196" si="20">D133-C133</f>
        <v>1.9620000000000002</v>
      </c>
      <c r="F133" s="45">
        <f>VLOOKUP(A133,DistrictDetail_SY202324,'District Detail SY 202324'!$Q$1,FALSE)</f>
        <v>6.8000000000000005E-2</v>
      </c>
      <c r="G133" s="45">
        <f>VLOOKUP(A133,DistrictDetail_SY202324,'District Detail SY 202324'!$AD$1,FALSE)</f>
        <v>0</v>
      </c>
      <c r="H133" s="45">
        <f t="shared" ref="H133:H196" si="21">G133-F133</f>
        <v>-6.8000000000000005E-2</v>
      </c>
      <c r="I133" s="45">
        <f>VLOOKUP(A133,DistrictDetail_SY202324,'District Detail SY 202324'!$P$1,FALSE)</f>
        <v>0.112</v>
      </c>
      <c r="J133" s="45">
        <f>VLOOKUP(A133,DistrictDetail_SY202324,'District Detail SY 202324'!$AE$1,FALSE)+VLOOKUP(A133,DistrictDetail_SY202324,'District Detail SY 202324'!$AG$1,FALSE)</f>
        <v>1.1659999999999999</v>
      </c>
      <c r="K133" s="45">
        <f t="shared" ref="K133:K196" si="22">J133-I133</f>
        <v>1.0539999999999998</v>
      </c>
      <c r="L133" s="45">
        <f>VLOOKUP(A133,DistrictDetail_SY202324,'District Detail SY 202324'!$K$1,FALSE)</f>
        <v>1.5740000000000001</v>
      </c>
      <c r="M133" s="45">
        <f>VLOOKUP(A133,DistrictDetail_SY202324,'District Detail SY 202324'!$T$1,FALSE)</f>
        <v>2.1670000000000003</v>
      </c>
      <c r="N133" s="45">
        <f t="shared" ref="N133:N196" si="23">M133-L133</f>
        <v>0.59300000000000019</v>
      </c>
      <c r="O133" s="45">
        <f>VLOOKUP(A133,DistrictDetail_SY202324,'District Detail SY 202324'!$N$1,FALSE)</f>
        <v>0.58399999999999996</v>
      </c>
      <c r="P133" s="45">
        <f>VLOOKUP(A133,DistrictDetail_SY202324,'District Detail SY 202324'!$Y$1,FALSE)</f>
        <v>1</v>
      </c>
      <c r="Q133" s="45">
        <f t="shared" ref="Q133:Q196" si="24">P133-O133</f>
        <v>0.41600000000000004</v>
      </c>
      <c r="R133" s="45">
        <f>VLOOKUP(A133,DistrictDetail_SY202324,'District Detail SY 202324'!$M$1,FALSE)</f>
        <v>7.2000000000000008E-2</v>
      </c>
      <c r="S133" s="45">
        <f>VLOOKUP(A133,DistrictDetail_SY202324,'District Detail SY 202324'!$X$1,FALSE)</f>
        <v>0.253</v>
      </c>
      <c r="T133" s="45">
        <f t="shared" ref="T133:T196" si="25">S133-R133</f>
        <v>0.18099999999999999</v>
      </c>
      <c r="U133" s="45">
        <f>VLOOKUP(A133,DistrictDetail_SY202324,'District Detail SY 202324'!$L$1,FALSE)</f>
        <v>0.214</v>
      </c>
      <c r="V133" s="45">
        <f>VLOOKUP(A133,DistrictDetail_SY202324,'District Detail SY 202324'!$V$1,FALSE)</f>
        <v>0</v>
      </c>
      <c r="W133" s="45">
        <f t="shared" ref="W133:W196" si="26">V133-U133</f>
        <v>-0.214</v>
      </c>
      <c r="X133" s="50">
        <f>VLOOKUP(A133,DistrictDetail_SY202324,'District Detail SY 202324'!$S$1,FALSE)</f>
        <v>0</v>
      </c>
      <c r="Y133" s="50">
        <f>VLOOKUP(A133,DistrictDetail_SY202324,'District Detail SY 202324'!$U$1,FALSE)</f>
        <v>0</v>
      </c>
      <c r="Z133" s="50">
        <f>VLOOKUP(A133,DistrictDetail_SY202324,'District Detail SY 202324'!$W$1,FALSE)</f>
        <v>0</v>
      </c>
      <c r="AA133" s="50">
        <f>VLOOKUP(A133,DistrictDetail_SY202324,'District Detail SY 202324'!$Z$1,FALSE)</f>
        <v>0</v>
      </c>
      <c r="AB133" s="50">
        <f>VLOOKUP(A133,DistrictDetail_SY202324,'District Detail SY 202324'!$AA$1,FALSE)</f>
        <v>0</v>
      </c>
      <c r="AC133" s="50">
        <f>VLOOKUP(A133,DistrictDetail_SY202324,'District Detail SY 202324'!$AB$1,FALSE)</f>
        <v>0</v>
      </c>
      <c r="AD133" s="50">
        <f>VLOOKUP(A133,DistrictDetail_SY202324,'District Detail SY 202324'!$AF$1,FALSE)</f>
        <v>0</v>
      </c>
    </row>
    <row r="134" spans="1:30" x14ac:dyDescent="0.25">
      <c r="A134" s="6" t="s">
        <v>294</v>
      </c>
      <c r="B134" t="s">
        <v>295</v>
      </c>
      <c r="C134" s="48">
        <f t="shared" si="19"/>
        <v>0.78700000000000003</v>
      </c>
      <c r="D134" s="48">
        <f t="shared" ref="D134:D197" si="27">V134+S134+P134+M134+G134+J134+X134+Y134+Z134+AA134+AB134+AC134+AD134</f>
        <v>0.76800000000000002</v>
      </c>
      <c r="E134" s="48">
        <f t="shared" si="20"/>
        <v>-1.9000000000000017E-2</v>
      </c>
      <c r="F134" s="45">
        <f>VLOOKUP(A134,DistrictDetail_SY202324,'District Detail SY 202324'!$Q$1,FALSE)</f>
        <v>2.1000000000000001E-2</v>
      </c>
      <c r="G134" s="45">
        <f>VLOOKUP(A134,DistrictDetail_SY202324,'District Detail SY 202324'!$AD$1,FALSE)</f>
        <v>0</v>
      </c>
      <c r="H134" s="45">
        <f t="shared" si="21"/>
        <v>-2.1000000000000001E-2</v>
      </c>
      <c r="I134" s="45">
        <f>VLOOKUP(A134,DistrictDetail_SY202324,'District Detail SY 202324'!$P$1,FALSE)</f>
        <v>3.4000000000000002E-2</v>
      </c>
      <c r="J134" s="45">
        <f>VLOOKUP(A134,DistrictDetail_SY202324,'District Detail SY 202324'!$AE$1,FALSE)+VLOOKUP(A134,DistrictDetail_SY202324,'District Detail SY 202324'!$AG$1,FALSE)</f>
        <v>0.17599999999999999</v>
      </c>
      <c r="K134" s="45">
        <f t="shared" si="22"/>
        <v>0.14199999999999999</v>
      </c>
      <c r="L134" s="45">
        <f>VLOOKUP(A134,DistrictDetail_SY202324,'District Detail SY 202324'!$K$1,FALSE)</f>
        <v>0.46499999999999997</v>
      </c>
      <c r="M134" s="45">
        <f>VLOOKUP(A134,DistrictDetail_SY202324,'District Detail SY 202324'!$T$1,FALSE)</f>
        <v>0</v>
      </c>
      <c r="N134" s="45">
        <f t="shared" si="23"/>
        <v>-0.46499999999999997</v>
      </c>
      <c r="O134" s="45">
        <f>VLOOKUP(A134,DistrictDetail_SY202324,'District Detail SY 202324'!$N$1,FALSE)</f>
        <v>0.18</v>
      </c>
      <c r="P134" s="45">
        <f>VLOOKUP(A134,DistrictDetail_SY202324,'District Detail SY 202324'!$Y$1,FALSE)</f>
        <v>0</v>
      </c>
      <c r="Q134" s="45">
        <f t="shared" si="24"/>
        <v>-0.18</v>
      </c>
      <c r="R134" s="45">
        <f>VLOOKUP(A134,DistrictDetail_SY202324,'District Detail SY 202324'!$M$1,FALSE)</f>
        <v>2.1999999999999999E-2</v>
      </c>
      <c r="S134" s="45">
        <f>VLOOKUP(A134,DistrictDetail_SY202324,'District Detail SY 202324'!$X$1,FALSE)</f>
        <v>0</v>
      </c>
      <c r="T134" s="45">
        <f t="shared" si="25"/>
        <v>-2.1999999999999999E-2</v>
      </c>
      <c r="U134" s="45">
        <f>VLOOKUP(A134,DistrictDetail_SY202324,'District Detail SY 202324'!$L$1,FALSE)</f>
        <v>6.5000000000000002E-2</v>
      </c>
      <c r="V134" s="45">
        <f>VLOOKUP(A134,DistrictDetail_SY202324,'District Detail SY 202324'!$V$1,FALSE)</f>
        <v>0</v>
      </c>
      <c r="W134" s="45">
        <f t="shared" si="26"/>
        <v>-6.5000000000000002E-2</v>
      </c>
      <c r="X134" s="50">
        <f>VLOOKUP(A134,DistrictDetail_SY202324,'District Detail SY 202324'!$S$1,FALSE)</f>
        <v>0</v>
      </c>
      <c r="Y134" s="50">
        <f>VLOOKUP(A134,DistrictDetail_SY202324,'District Detail SY 202324'!$U$1,FALSE)</f>
        <v>0</v>
      </c>
      <c r="Z134" s="50">
        <f>VLOOKUP(A134,DistrictDetail_SY202324,'District Detail SY 202324'!$W$1,FALSE)</f>
        <v>0</v>
      </c>
      <c r="AA134" s="50">
        <f>VLOOKUP(A134,DistrictDetail_SY202324,'District Detail SY 202324'!$Z$1,FALSE)</f>
        <v>0</v>
      </c>
      <c r="AB134" s="50">
        <f>VLOOKUP(A134,DistrictDetail_SY202324,'District Detail SY 202324'!$AA$1,FALSE)</f>
        <v>0</v>
      </c>
      <c r="AC134" s="50">
        <f>VLOOKUP(A134,DistrictDetail_SY202324,'District Detail SY 202324'!$AB$1,FALSE)</f>
        <v>0</v>
      </c>
      <c r="AD134" s="50">
        <f>VLOOKUP(A134,DistrictDetail_SY202324,'District Detail SY 202324'!$AF$1,FALSE)</f>
        <v>0.59200000000000008</v>
      </c>
    </row>
    <row r="135" spans="1:30" x14ac:dyDescent="0.25">
      <c r="A135" s="6" t="s">
        <v>296</v>
      </c>
      <c r="B135" t="s">
        <v>297</v>
      </c>
      <c r="C135" s="48">
        <f t="shared" si="19"/>
        <v>27.101000000000003</v>
      </c>
      <c r="D135" s="48">
        <f t="shared" si="27"/>
        <v>51.493000000000002</v>
      </c>
      <c r="E135" s="48">
        <f t="shared" si="20"/>
        <v>24.391999999999999</v>
      </c>
      <c r="F135" s="45">
        <f>VLOOKUP(A135,DistrictDetail_SY202324,'District Detail SY 202324'!$Q$1,FALSE)</f>
        <v>0.68300000000000005</v>
      </c>
      <c r="G135" s="45">
        <f>VLOOKUP(A135,DistrictDetail_SY202324,'District Detail SY 202324'!$AD$1,FALSE)</f>
        <v>0</v>
      </c>
      <c r="H135" s="45">
        <f t="shared" si="21"/>
        <v>-0.68300000000000005</v>
      </c>
      <c r="I135" s="45">
        <f>VLOOKUP(A135,DistrictDetail_SY202324,'District Detail SY 202324'!$P$1,FALSE)</f>
        <v>1.1539999999999999</v>
      </c>
      <c r="J135" s="45">
        <f>VLOOKUP(A135,DistrictDetail_SY202324,'District Detail SY 202324'!$AE$1,FALSE)+VLOOKUP(A135,DistrictDetail_SY202324,'District Detail SY 202324'!$AG$1,FALSE)</f>
        <v>11.056000000000001</v>
      </c>
      <c r="K135" s="45">
        <f t="shared" si="22"/>
        <v>9.902000000000001</v>
      </c>
      <c r="L135" s="45">
        <f>VLOOKUP(A135,DistrictDetail_SY202324,'District Detail SY 202324'!$K$1,FALSE)</f>
        <v>16.420000000000002</v>
      </c>
      <c r="M135" s="45">
        <f>VLOOKUP(A135,DistrictDetail_SY202324,'District Detail SY 202324'!$T$1,FALSE)</f>
        <v>19.8</v>
      </c>
      <c r="N135" s="45">
        <f t="shared" si="23"/>
        <v>3.379999999999999</v>
      </c>
      <c r="O135" s="45">
        <f>VLOOKUP(A135,DistrictDetail_SY202324,'District Detail SY 202324'!$N$1,FALSE)</f>
        <v>5.9559999999999995</v>
      </c>
      <c r="P135" s="45">
        <f>VLOOKUP(A135,DistrictDetail_SY202324,'District Detail SY 202324'!$Y$1,FALSE)</f>
        <v>2</v>
      </c>
      <c r="Q135" s="45">
        <f t="shared" si="24"/>
        <v>-3.9559999999999995</v>
      </c>
      <c r="R135" s="45">
        <f>VLOOKUP(A135,DistrictDetail_SY202324,'District Detail SY 202324'!$M$1,FALSE)</f>
        <v>0.73199999999999998</v>
      </c>
      <c r="S135" s="45">
        <f>VLOOKUP(A135,DistrictDetail_SY202324,'District Detail SY 202324'!$X$1,FALSE)</f>
        <v>4.8860000000000001</v>
      </c>
      <c r="T135" s="45">
        <f t="shared" si="25"/>
        <v>4.1539999999999999</v>
      </c>
      <c r="U135" s="45">
        <f>VLOOKUP(A135,DistrictDetail_SY202324,'District Detail SY 202324'!$L$1,FALSE)</f>
        <v>2.1560000000000001</v>
      </c>
      <c r="V135" s="45">
        <f>VLOOKUP(A135,DistrictDetail_SY202324,'District Detail SY 202324'!$V$1,FALSE)</f>
        <v>0</v>
      </c>
      <c r="W135" s="45">
        <f t="shared" si="26"/>
        <v>-2.1560000000000001</v>
      </c>
      <c r="X135" s="50">
        <f>VLOOKUP(A135,DistrictDetail_SY202324,'District Detail SY 202324'!$S$1,FALSE)</f>
        <v>0</v>
      </c>
      <c r="Y135" s="50">
        <f>VLOOKUP(A135,DistrictDetail_SY202324,'District Detail SY 202324'!$U$1,FALSE)</f>
        <v>1.014</v>
      </c>
      <c r="Z135" s="50">
        <f>VLOOKUP(A135,DistrictDetail_SY202324,'District Detail SY 202324'!$W$1,FALSE)</f>
        <v>1.6919999999999999</v>
      </c>
      <c r="AA135" s="50">
        <f>VLOOKUP(A135,DistrictDetail_SY202324,'District Detail SY 202324'!$Z$1,FALSE)</f>
        <v>0.254</v>
      </c>
      <c r="AB135" s="50">
        <f>VLOOKUP(A135,DistrictDetail_SY202324,'District Detail SY 202324'!$AA$1,FALSE)</f>
        <v>0</v>
      </c>
      <c r="AC135" s="50">
        <f>VLOOKUP(A135,DistrictDetail_SY202324,'District Detail SY 202324'!$AB$1,FALSE)</f>
        <v>0</v>
      </c>
      <c r="AD135" s="50">
        <f>VLOOKUP(A135,DistrictDetail_SY202324,'District Detail SY 202324'!$AF$1,FALSE)</f>
        <v>10.790999999999999</v>
      </c>
    </row>
    <row r="136" spans="1:30" x14ac:dyDescent="0.25">
      <c r="A136" s="6" t="s">
        <v>298</v>
      </c>
      <c r="B136" t="s">
        <v>299</v>
      </c>
      <c r="C136" s="48">
        <f t="shared" si="19"/>
        <v>0.42200000000000004</v>
      </c>
      <c r="D136" s="48">
        <f t="shared" si="27"/>
        <v>0.45499999999999996</v>
      </c>
      <c r="E136" s="48">
        <f t="shared" si="20"/>
        <v>3.2999999999999918E-2</v>
      </c>
      <c r="F136" s="45">
        <f>VLOOKUP(A136,DistrictDetail_SY202324,'District Detail SY 202324'!$Q$1,FALSE)</f>
        <v>0.02</v>
      </c>
      <c r="G136" s="45">
        <f>VLOOKUP(A136,DistrictDetail_SY202324,'District Detail SY 202324'!$AD$1,FALSE)</f>
        <v>0.30099999999999999</v>
      </c>
      <c r="H136" s="45">
        <f t="shared" si="21"/>
        <v>0.28099999999999997</v>
      </c>
      <c r="I136" s="45">
        <f>VLOOKUP(A136,DistrictDetail_SY202324,'District Detail SY 202324'!$P$1,FALSE)</f>
        <v>0.02</v>
      </c>
      <c r="J136" s="45">
        <f>VLOOKUP(A136,DistrictDetail_SY202324,'District Detail SY 202324'!$AE$1,FALSE)+VLOOKUP(A136,DistrictDetail_SY202324,'District Detail SY 202324'!$AG$1,FALSE)</f>
        <v>0</v>
      </c>
      <c r="K136" s="45">
        <f t="shared" si="22"/>
        <v>-0.02</v>
      </c>
      <c r="L136" s="45">
        <f>VLOOKUP(A136,DistrictDetail_SY202324,'District Detail SY 202324'!$K$1,FALSE)</f>
        <v>0.20499999999999999</v>
      </c>
      <c r="M136" s="45">
        <f>VLOOKUP(A136,DistrictDetail_SY202324,'District Detail SY 202324'!$T$1,FALSE)</f>
        <v>0</v>
      </c>
      <c r="N136" s="45">
        <f t="shared" si="23"/>
        <v>-0.20499999999999999</v>
      </c>
      <c r="O136" s="45">
        <f>VLOOKUP(A136,DistrictDetail_SY202324,'District Detail SY 202324'!$N$1,FALSE)</f>
        <v>0.10299999999999999</v>
      </c>
      <c r="P136" s="45">
        <f>VLOOKUP(A136,DistrictDetail_SY202324,'District Detail SY 202324'!$Y$1,FALSE)</f>
        <v>0</v>
      </c>
      <c r="Q136" s="45">
        <f t="shared" si="24"/>
        <v>-0.10299999999999999</v>
      </c>
      <c r="R136" s="45">
        <f>VLOOKUP(A136,DistrictDetail_SY202324,'District Detail SY 202324'!$M$1,FALSE)</f>
        <v>1.9E-2</v>
      </c>
      <c r="S136" s="45">
        <f>VLOOKUP(A136,DistrictDetail_SY202324,'District Detail SY 202324'!$X$1,FALSE)</f>
        <v>0</v>
      </c>
      <c r="T136" s="45">
        <f t="shared" si="25"/>
        <v>-1.9E-2</v>
      </c>
      <c r="U136" s="45">
        <f>VLOOKUP(A136,DistrictDetail_SY202324,'District Detail SY 202324'!$L$1,FALSE)</f>
        <v>5.5E-2</v>
      </c>
      <c r="V136" s="45">
        <f>VLOOKUP(A136,DistrictDetail_SY202324,'District Detail SY 202324'!$V$1,FALSE)</f>
        <v>0</v>
      </c>
      <c r="W136" s="45">
        <f t="shared" si="26"/>
        <v>-5.5E-2</v>
      </c>
      <c r="X136" s="50">
        <f>VLOOKUP(A136,DistrictDetail_SY202324,'District Detail SY 202324'!$S$1,FALSE)</f>
        <v>0</v>
      </c>
      <c r="Y136" s="50">
        <f>VLOOKUP(A136,DistrictDetail_SY202324,'District Detail SY 202324'!$U$1,FALSE)</f>
        <v>0</v>
      </c>
      <c r="Z136" s="50">
        <f>VLOOKUP(A136,DistrictDetail_SY202324,'District Detail SY 202324'!$W$1,FALSE)</f>
        <v>0</v>
      </c>
      <c r="AA136" s="50">
        <f>VLOOKUP(A136,DistrictDetail_SY202324,'District Detail SY 202324'!$Z$1,FALSE)</f>
        <v>0</v>
      </c>
      <c r="AB136" s="50">
        <f>VLOOKUP(A136,DistrictDetail_SY202324,'District Detail SY 202324'!$AA$1,FALSE)</f>
        <v>0</v>
      </c>
      <c r="AC136" s="50">
        <f>VLOOKUP(A136,DistrictDetail_SY202324,'District Detail SY 202324'!$AB$1,FALSE)</f>
        <v>0</v>
      </c>
      <c r="AD136" s="50">
        <f>VLOOKUP(A136,DistrictDetail_SY202324,'District Detail SY 202324'!$AF$1,FALSE)</f>
        <v>0.154</v>
      </c>
    </row>
    <row r="137" spans="1:30" x14ac:dyDescent="0.25">
      <c r="A137" s="6" t="s">
        <v>300</v>
      </c>
      <c r="B137" t="s">
        <v>301</v>
      </c>
      <c r="C137" s="48">
        <f t="shared" si="19"/>
        <v>0.999</v>
      </c>
      <c r="D137" s="48">
        <f t="shared" si="27"/>
        <v>1.0939999999999999</v>
      </c>
      <c r="E137" s="48">
        <f t="shared" si="20"/>
        <v>9.4999999999999862E-2</v>
      </c>
      <c r="F137" s="45">
        <f>VLOOKUP(A137,DistrictDetail_SY202324,'District Detail SY 202324'!$Q$1,FALSE)</f>
        <v>2.1000000000000001E-2</v>
      </c>
      <c r="G137" s="45">
        <f>VLOOKUP(A137,DistrictDetail_SY202324,'District Detail SY 202324'!$AD$1,FALSE)</f>
        <v>0</v>
      </c>
      <c r="H137" s="45">
        <f t="shared" si="21"/>
        <v>-2.1000000000000001E-2</v>
      </c>
      <c r="I137" s="45">
        <f>VLOOKUP(A137,DistrictDetail_SY202324,'District Detail SY 202324'!$P$1,FALSE)</f>
        <v>4.1999999999999996E-2</v>
      </c>
      <c r="J137" s="45">
        <f>VLOOKUP(A137,DistrictDetail_SY202324,'District Detail SY 202324'!$AE$1,FALSE)+VLOOKUP(A137,DistrictDetail_SY202324,'District Detail SY 202324'!$AG$1,FALSE)</f>
        <v>0</v>
      </c>
      <c r="K137" s="45">
        <f t="shared" si="22"/>
        <v>-4.1999999999999996E-2</v>
      </c>
      <c r="L137" s="45">
        <f>VLOOKUP(A137,DistrictDetail_SY202324,'District Detail SY 202324'!$K$1,FALSE)</f>
        <v>0.629</v>
      </c>
      <c r="M137" s="45">
        <f>VLOOKUP(A137,DistrictDetail_SY202324,'District Detail SY 202324'!$T$1,FALSE)</f>
        <v>0.437</v>
      </c>
      <c r="N137" s="45">
        <f t="shared" si="23"/>
        <v>-0.192</v>
      </c>
      <c r="O137" s="45">
        <f>VLOOKUP(A137,DistrictDetail_SY202324,'District Detail SY 202324'!$N$1,FALSE)</f>
        <v>0.214</v>
      </c>
      <c r="P137" s="45">
        <f>VLOOKUP(A137,DistrictDetail_SY202324,'District Detail SY 202324'!$Y$1,FALSE)</f>
        <v>0</v>
      </c>
      <c r="Q137" s="45">
        <f t="shared" si="24"/>
        <v>-0.214</v>
      </c>
      <c r="R137" s="45">
        <f>VLOOKUP(A137,DistrictDetail_SY202324,'District Detail SY 202324'!$M$1,FALSE)</f>
        <v>2.4E-2</v>
      </c>
      <c r="S137" s="45">
        <f>VLOOKUP(A137,DistrictDetail_SY202324,'District Detail SY 202324'!$X$1,FALSE)</f>
        <v>0</v>
      </c>
      <c r="T137" s="45">
        <f t="shared" si="25"/>
        <v>-2.4E-2</v>
      </c>
      <c r="U137" s="45">
        <f>VLOOKUP(A137,DistrictDetail_SY202324,'District Detail SY 202324'!$L$1,FALSE)</f>
        <v>6.8999999999999992E-2</v>
      </c>
      <c r="V137" s="45">
        <f>VLOOKUP(A137,DistrictDetail_SY202324,'District Detail SY 202324'!$V$1,FALSE)</f>
        <v>0</v>
      </c>
      <c r="W137" s="45">
        <f t="shared" si="26"/>
        <v>-6.8999999999999992E-2</v>
      </c>
      <c r="X137" s="50">
        <f>VLOOKUP(A137,DistrictDetail_SY202324,'District Detail SY 202324'!$S$1,FALSE)</f>
        <v>0</v>
      </c>
      <c r="Y137" s="50">
        <f>VLOOKUP(A137,DistrictDetail_SY202324,'District Detail SY 202324'!$U$1,FALSE)</f>
        <v>0</v>
      </c>
      <c r="Z137" s="50">
        <f>VLOOKUP(A137,DistrictDetail_SY202324,'District Detail SY 202324'!$W$1,FALSE)</f>
        <v>6.3E-2</v>
      </c>
      <c r="AA137" s="50">
        <f>VLOOKUP(A137,DistrictDetail_SY202324,'District Detail SY 202324'!$Z$1,FALSE)</f>
        <v>0</v>
      </c>
      <c r="AB137" s="50">
        <f>VLOOKUP(A137,DistrictDetail_SY202324,'District Detail SY 202324'!$AA$1,FALSE)</f>
        <v>0</v>
      </c>
      <c r="AC137" s="50">
        <f>VLOOKUP(A137,DistrictDetail_SY202324,'District Detail SY 202324'!$AB$1,FALSE)</f>
        <v>0</v>
      </c>
      <c r="AD137" s="50">
        <f>VLOOKUP(A137,DistrictDetail_SY202324,'District Detail SY 202324'!$AF$1,FALSE)</f>
        <v>0.59399999999999997</v>
      </c>
    </row>
    <row r="138" spans="1:30" x14ac:dyDescent="0.25">
      <c r="A138" s="6" t="s">
        <v>302</v>
      </c>
      <c r="B138" t="s">
        <v>712</v>
      </c>
      <c r="C138" s="48">
        <f t="shared" si="19"/>
        <v>0.16500000000000001</v>
      </c>
      <c r="D138" s="48">
        <f t="shared" si="27"/>
        <v>1.0089999999999999</v>
      </c>
      <c r="E138" s="48">
        <f t="shared" si="20"/>
        <v>0.84399999999999986</v>
      </c>
      <c r="F138" s="45">
        <f>VLOOKUP(A138,DistrictDetail_SY202324,'District Detail SY 202324'!$Q$1,FALSE)</f>
        <v>0</v>
      </c>
      <c r="G138" s="45">
        <f>VLOOKUP(A138,DistrictDetail_SY202324,'District Detail SY 202324'!$AD$1,FALSE)</f>
        <v>0</v>
      </c>
      <c r="H138" s="45">
        <f t="shared" si="21"/>
        <v>0</v>
      </c>
      <c r="I138" s="45">
        <f>VLOOKUP(A138,DistrictDetail_SY202324,'District Detail SY 202324'!$P$1,FALSE)</f>
        <v>6.0000000000000001E-3</v>
      </c>
      <c r="J138" s="45">
        <f>VLOOKUP(A138,DistrictDetail_SY202324,'District Detail SY 202324'!$AE$1,FALSE)+VLOOKUP(A138,DistrictDetail_SY202324,'District Detail SY 202324'!$AG$1,FALSE)</f>
        <v>0</v>
      </c>
      <c r="K138" s="45">
        <f t="shared" si="22"/>
        <v>-6.0000000000000001E-3</v>
      </c>
      <c r="L138" s="45">
        <f>VLOOKUP(A138,DistrictDetail_SY202324,'District Detail SY 202324'!$K$1,FALSE)</f>
        <v>0.127</v>
      </c>
      <c r="M138" s="45">
        <f>VLOOKUP(A138,DistrictDetail_SY202324,'District Detail SY 202324'!$T$1,FALSE)</f>
        <v>0.86</v>
      </c>
      <c r="N138" s="45">
        <f t="shared" si="23"/>
        <v>0.73299999999999998</v>
      </c>
      <c r="O138" s="45">
        <f>VLOOKUP(A138,DistrictDetail_SY202324,'District Detail SY 202324'!$N$1,FALSE)</f>
        <v>2.5999999999999999E-2</v>
      </c>
      <c r="P138" s="45">
        <f>VLOOKUP(A138,DistrictDetail_SY202324,'District Detail SY 202324'!$Y$1,FALSE)</f>
        <v>0</v>
      </c>
      <c r="Q138" s="45">
        <f t="shared" si="24"/>
        <v>-2.5999999999999999E-2</v>
      </c>
      <c r="R138" s="45">
        <f>VLOOKUP(A138,DistrictDetail_SY202324,'District Detail SY 202324'!$M$1,FALSE)</f>
        <v>2E-3</v>
      </c>
      <c r="S138" s="45">
        <f>VLOOKUP(A138,DistrictDetail_SY202324,'District Detail SY 202324'!$X$1,FALSE)</f>
        <v>0</v>
      </c>
      <c r="T138" s="45">
        <f t="shared" si="25"/>
        <v>-2E-3</v>
      </c>
      <c r="U138" s="45">
        <f>VLOOKUP(A138,DistrictDetail_SY202324,'District Detail SY 202324'!$L$1,FALSE)</f>
        <v>4.0000000000000001E-3</v>
      </c>
      <c r="V138" s="45">
        <f>VLOOKUP(A138,DistrictDetail_SY202324,'District Detail SY 202324'!$V$1,FALSE)</f>
        <v>0</v>
      </c>
      <c r="W138" s="45">
        <f t="shared" si="26"/>
        <v>-4.0000000000000001E-3</v>
      </c>
      <c r="X138" s="50">
        <f>VLOOKUP(A138,DistrictDetail_SY202324,'District Detail SY 202324'!$S$1,FALSE)</f>
        <v>0</v>
      </c>
      <c r="Y138" s="50">
        <f>VLOOKUP(A138,DistrictDetail_SY202324,'District Detail SY 202324'!$U$1,FALSE)</f>
        <v>0</v>
      </c>
      <c r="Z138" s="50">
        <f>VLOOKUP(A138,DistrictDetail_SY202324,'District Detail SY 202324'!$W$1,FALSE)</f>
        <v>0</v>
      </c>
      <c r="AA138" s="50">
        <f>VLOOKUP(A138,DistrictDetail_SY202324,'District Detail SY 202324'!$Z$1,FALSE)</f>
        <v>0</v>
      </c>
      <c r="AB138" s="50">
        <f>VLOOKUP(A138,DistrictDetail_SY202324,'District Detail SY 202324'!$AA$1,FALSE)</f>
        <v>0</v>
      </c>
      <c r="AC138" s="50">
        <f>VLOOKUP(A138,DistrictDetail_SY202324,'District Detail SY 202324'!$AB$1,FALSE)</f>
        <v>0</v>
      </c>
      <c r="AD138" s="50">
        <f>VLOOKUP(A138,DistrictDetail_SY202324,'District Detail SY 202324'!$AF$1,FALSE)</f>
        <v>0.14899999999999999</v>
      </c>
    </row>
    <row r="139" spans="1:30" x14ac:dyDescent="0.25">
      <c r="A139" s="6" t="s">
        <v>304</v>
      </c>
      <c r="B139" t="s">
        <v>305</v>
      </c>
      <c r="C139" s="48">
        <f t="shared" si="19"/>
        <v>1.9580000000000002</v>
      </c>
      <c r="D139" s="48">
        <f t="shared" si="27"/>
        <v>1</v>
      </c>
      <c r="E139" s="48">
        <f t="shared" si="20"/>
        <v>-0.95800000000000018</v>
      </c>
      <c r="F139" s="45">
        <f>VLOOKUP(A139,DistrictDetail_SY202324,'District Detail SY 202324'!$Q$1,FALSE)</f>
        <v>4.5999999999999999E-2</v>
      </c>
      <c r="G139" s="45">
        <f>VLOOKUP(A139,DistrictDetail_SY202324,'District Detail SY 202324'!$AD$1,FALSE)</f>
        <v>0</v>
      </c>
      <c r="H139" s="45">
        <f t="shared" si="21"/>
        <v>-4.5999999999999999E-2</v>
      </c>
      <c r="I139" s="45">
        <f>VLOOKUP(A139,DistrictDetail_SY202324,'District Detail SY 202324'!$P$1,FALSE)</f>
        <v>8.299999999999999E-2</v>
      </c>
      <c r="J139" s="45">
        <f>VLOOKUP(A139,DistrictDetail_SY202324,'District Detail SY 202324'!$AE$1,FALSE)+VLOOKUP(A139,DistrictDetail_SY202324,'District Detail SY 202324'!$AG$1,FALSE)</f>
        <v>0</v>
      </c>
      <c r="K139" s="45">
        <f t="shared" si="22"/>
        <v>-8.299999999999999E-2</v>
      </c>
      <c r="L139" s="45">
        <f>VLOOKUP(A139,DistrictDetail_SY202324,'District Detail SY 202324'!$K$1,FALSE)</f>
        <v>1.2090000000000001</v>
      </c>
      <c r="M139" s="45">
        <f>VLOOKUP(A139,DistrictDetail_SY202324,'District Detail SY 202324'!$T$1,FALSE)</f>
        <v>1</v>
      </c>
      <c r="N139" s="45">
        <f t="shared" si="23"/>
        <v>-0.20900000000000007</v>
      </c>
      <c r="O139" s="45">
        <f>VLOOKUP(A139,DistrictDetail_SY202324,'District Detail SY 202324'!$N$1,FALSE)</f>
        <v>0.42299999999999999</v>
      </c>
      <c r="P139" s="45">
        <f>VLOOKUP(A139,DistrictDetail_SY202324,'District Detail SY 202324'!$Y$1,FALSE)</f>
        <v>0</v>
      </c>
      <c r="Q139" s="45">
        <f t="shared" si="24"/>
        <v>-0.42299999999999999</v>
      </c>
      <c r="R139" s="45">
        <f>VLOOKUP(A139,DistrictDetail_SY202324,'District Detail SY 202324'!$M$1,FALSE)</f>
        <v>0.05</v>
      </c>
      <c r="S139" s="45">
        <f>VLOOKUP(A139,DistrictDetail_SY202324,'District Detail SY 202324'!$X$1,FALSE)</f>
        <v>0</v>
      </c>
      <c r="T139" s="45">
        <f t="shared" si="25"/>
        <v>-0.05</v>
      </c>
      <c r="U139" s="45">
        <f>VLOOKUP(A139,DistrictDetail_SY202324,'District Detail SY 202324'!$L$1,FALSE)</f>
        <v>0.14700000000000002</v>
      </c>
      <c r="V139" s="45">
        <f>VLOOKUP(A139,DistrictDetail_SY202324,'District Detail SY 202324'!$V$1,FALSE)</f>
        <v>0</v>
      </c>
      <c r="W139" s="45">
        <f t="shared" si="26"/>
        <v>-0.14700000000000002</v>
      </c>
      <c r="X139" s="50">
        <f>VLOOKUP(A139,DistrictDetail_SY202324,'District Detail SY 202324'!$S$1,FALSE)</f>
        <v>0</v>
      </c>
      <c r="Y139" s="50">
        <f>VLOOKUP(A139,DistrictDetail_SY202324,'District Detail SY 202324'!$U$1,FALSE)</f>
        <v>0</v>
      </c>
      <c r="Z139" s="50">
        <f>VLOOKUP(A139,DistrictDetail_SY202324,'District Detail SY 202324'!$W$1,FALSE)</f>
        <v>0</v>
      </c>
      <c r="AA139" s="50">
        <f>VLOOKUP(A139,DistrictDetail_SY202324,'District Detail SY 202324'!$Z$1,FALSE)</f>
        <v>0</v>
      </c>
      <c r="AB139" s="50">
        <f>VLOOKUP(A139,DistrictDetail_SY202324,'District Detail SY 202324'!$AA$1,FALSE)</f>
        <v>0</v>
      </c>
      <c r="AC139" s="50">
        <f>VLOOKUP(A139,DistrictDetail_SY202324,'District Detail SY 202324'!$AB$1,FALSE)</f>
        <v>0</v>
      </c>
      <c r="AD139" s="50">
        <f>VLOOKUP(A139,DistrictDetail_SY202324,'District Detail SY 202324'!$AF$1,FALSE)</f>
        <v>0</v>
      </c>
    </row>
    <row r="140" spans="1:30" x14ac:dyDescent="0.25">
      <c r="A140" s="6" t="s">
        <v>306</v>
      </c>
      <c r="B140" t="s">
        <v>307</v>
      </c>
      <c r="C140" s="48">
        <f t="shared" si="19"/>
        <v>0.96600000000000008</v>
      </c>
      <c r="D140" s="48">
        <f t="shared" si="27"/>
        <v>0.99</v>
      </c>
      <c r="E140" s="48">
        <f t="shared" si="20"/>
        <v>2.399999999999991E-2</v>
      </c>
      <c r="F140" s="45">
        <f>VLOOKUP(A140,DistrictDetail_SY202324,'District Detail SY 202324'!$Q$1,FALSE)</f>
        <v>2.4E-2</v>
      </c>
      <c r="G140" s="45">
        <f>VLOOKUP(A140,DistrictDetail_SY202324,'District Detail SY 202324'!$AD$1,FALSE)</f>
        <v>0.99</v>
      </c>
      <c r="H140" s="45">
        <f t="shared" si="21"/>
        <v>0.96599999999999997</v>
      </c>
      <c r="I140" s="45">
        <f>VLOOKUP(A140,DistrictDetail_SY202324,'District Detail SY 202324'!$P$1,FALSE)</f>
        <v>4.0999999999999995E-2</v>
      </c>
      <c r="J140" s="45">
        <f>VLOOKUP(A140,DistrictDetail_SY202324,'District Detail SY 202324'!$AE$1,FALSE)+VLOOKUP(A140,DistrictDetail_SY202324,'District Detail SY 202324'!$AG$1,FALSE)</f>
        <v>0</v>
      </c>
      <c r="K140" s="45">
        <f t="shared" si="22"/>
        <v>-4.0999999999999995E-2</v>
      </c>
      <c r="L140" s="45">
        <f>VLOOKUP(A140,DistrictDetail_SY202324,'District Detail SY 202324'!$K$1,FALSE)</f>
        <v>0.58699999999999997</v>
      </c>
      <c r="M140" s="45">
        <f>VLOOKUP(A140,DistrictDetail_SY202324,'District Detail SY 202324'!$T$1,FALSE)</f>
        <v>0</v>
      </c>
      <c r="N140" s="45">
        <f t="shared" si="23"/>
        <v>-0.58699999999999997</v>
      </c>
      <c r="O140" s="45">
        <f>VLOOKUP(A140,DistrictDetail_SY202324,'District Detail SY 202324'!$N$1,FALSE)</f>
        <v>0.21200000000000002</v>
      </c>
      <c r="P140" s="45">
        <f>VLOOKUP(A140,DistrictDetail_SY202324,'District Detail SY 202324'!$Y$1,FALSE)</f>
        <v>0</v>
      </c>
      <c r="Q140" s="45">
        <f t="shared" si="24"/>
        <v>-0.21200000000000002</v>
      </c>
      <c r="R140" s="45">
        <f>VLOOKUP(A140,DistrictDetail_SY202324,'District Detail SY 202324'!$M$1,FALSE)</f>
        <v>2.5999999999999999E-2</v>
      </c>
      <c r="S140" s="45">
        <f>VLOOKUP(A140,DistrictDetail_SY202324,'District Detail SY 202324'!$X$1,FALSE)</f>
        <v>0</v>
      </c>
      <c r="T140" s="45">
        <f t="shared" si="25"/>
        <v>-2.5999999999999999E-2</v>
      </c>
      <c r="U140" s="45">
        <f>VLOOKUP(A140,DistrictDetail_SY202324,'District Detail SY 202324'!$L$1,FALSE)</f>
        <v>7.6000000000000012E-2</v>
      </c>
      <c r="V140" s="45">
        <f>VLOOKUP(A140,DistrictDetail_SY202324,'District Detail SY 202324'!$V$1,FALSE)</f>
        <v>0</v>
      </c>
      <c r="W140" s="45">
        <f t="shared" si="26"/>
        <v>-7.6000000000000012E-2</v>
      </c>
      <c r="X140" s="50">
        <f>VLOOKUP(A140,DistrictDetail_SY202324,'District Detail SY 202324'!$S$1,FALSE)</f>
        <v>0</v>
      </c>
      <c r="Y140" s="50">
        <f>VLOOKUP(A140,DistrictDetail_SY202324,'District Detail SY 202324'!$U$1,FALSE)</f>
        <v>0</v>
      </c>
      <c r="Z140" s="50">
        <f>VLOOKUP(A140,DistrictDetail_SY202324,'District Detail SY 202324'!$W$1,FALSE)</f>
        <v>0</v>
      </c>
      <c r="AA140" s="50">
        <f>VLOOKUP(A140,DistrictDetail_SY202324,'District Detail SY 202324'!$Z$1,FALSE)</f>
        <v>0</v>
      </c>
      <c r="AB140" s="50">
        <f>VLOOKUP(A140,DistrictDetail_SY202324,'District Detail SY 202324'!$AA$1,FALSE)</f>
        <v>0</v>
      </c>
      <c r="AC140" s="50">
        <f>VLOOKUP(A140,DistrictDetail_SY202324,'District Detail SY 202324'!$AB$1,FALSE)</f>
        <v>0</v>
      </c>
      <c r="AD140" s="50">
        <f>VLOOKUP(A140,DistrictDetail_SY202324,'District Detail SY 202324'!$AF$1,FALSE)</f>
        <v>0</v>
      </c>
    </row>
    <row r="141" spans="1:30" x14ac:dyDescent="0.25">
      <c r="A141" s="6" t="s">
        <v>308</v>
      </c>
      <c r="B141" t="s">
        <v>309</v>
      </c>
      <c r="C141" s="48">
        <f t="shared" si="19"/>
        <v>13.713999999999999</v>
      </c>
      <c r="D141" s="48">
        <f t="shared" si="27"/>
        <v>16.935000000000002</v>
      </c>
      <c r="E141" s="48">
        <f t="shared" si="20"/>
        <v>3.2210000000000036</v>
      </c>
      <c r="F141" s="45">
        <f>VLOOKUP(A141,DistrictDetail_SY202324,'District Detail SY 202324'!$Q$1,FALSE)</f>
        <v>0.34599999999999997</v>
      </c>
      <c r="G141" s="45">
        <f>VLOOKUP(A141,DistrictDetail_SY202324,'District Detail SY 202324'!$AD$1,FALSE)</f>
        <v>0</v>
      </c>
      <c r="H141" s="45">
        <f t="shared" si="21"/>
        <v>-0.34599999999999997</v>
      </c>
      <c r="I141" s="45">
        <f>VLOOKUP(A141,DistrictDetail_SY202324,'District Detail SY 202324'!$P$1,FALSE)</f>
        <v>0.58400000000000007</v>
      </c>
      <c r="J141" s="45">
        <f>VLOOKUP(A141,DistrictDetail_SY202324,'District Detail SY 202324'!$AE$1,FALSE)+VLOOKUP(A141,DistrictDetail_SY202324,'District Detail SY 202324'!$AG$1,FALSE)</f>
        <v>4.6840000000000002</v>
      </c>
      <c r="K141" s="45">
        <f t="shared" si="22"/>
        <v>4.0999999999999996</v>
      </c>
      <c r="L141" s="45">
        <f>VLOOKUP(A141,DistrictDetail_SY202324,'District Detail SY 202324'!$K$1,FALSE)</f>
        <v>8.2959999999999994</v>
      </c>
      <c r="M141" s="45">
        <f>VLOOKUP(A141,DistrictDetail_SY202324,'District Detail SY 202324'!$T$1,FALSE)</f>
        <v>7.5</v>
      </c>
      <c r="N141" s="45">
        <f t="shared" si="23"/>
        <v>-0.79599999999999937</v>
      </c>
      <c r="O141" s="45">
        <f>VLOOKUP(A141,DistrictDetail_SY202324,'District Detail SY 202324'!$N$1,FALSE)</f>
        <v>3.0249999999999999</v>
      </c>
      <c r="P141" s="45">
        <f>VLOOKUP(A141,DistrictDetail_SY202324,'District Detail SY 202324'!$Y$1,FALSE)</f>
        <v>1</v>
      </c>
      <c r="Q141" s="45">
        <f t="shared" si="24"/>
        <v>-2.0249999999999999</v>
      </c>
      <c r="R141" s="45">
        <f>VLOOKUP(A141,DistrictDetail_SY202324,'District Detail SY 202324'!$M$1,FALSE)</f>
        <v>0.37</v>
      </c>
      <c r="S141" s="45">
        <f>VLOOKUP(A141,DistrictDetail_SY202324,'District Detail SY 202324'!$X$1,FALSE)</f>
        <v>0.82300000000000006</v>
      </c>
      <c r="T141" s="45">
        <f t="shared" si="25"/>
        <v>0.45300000000000007</v>
      </c>
      <c r="U141" s="45">
        <f>VLOOKUP(A141,DistrictDetail_SY202324,'District Detail SY 202324'!$L$1,FALSE)</f>
        <v>1.0930000000000002</v>
      </c>
      <c r="V141" s="45">
        <f>VLOOKUP(A141,DistrictDetail_SY202324,'District Detail SY 202324'!$V$1,FALSE)</f>
        <v>0</v>
      </c>
      <c r="W141" s="45">
        <f t="shared" si="26"/>
        <v>-1.0930000000000002</v>
      </c>
      <c r="X141" s="50">
        <f>VLOOKUP(A141,DistrictDetail_SY202324,'District Detail SY 202324'!$S$1,FALSE)</f>
        <v>0</v>
      </c>
      <c r="Y141" s="50">
        <f>VLOOKUP(A141,DistrictDetail_SY202324,'District Detail SY 202324'!$U$1,FALSE)</f>
        <v>0.42899999999999999</v>
      </c>
      <c r="Z141" s="50">
        <f>VLOOKUP(A141,DistrictDetail_SY202324,'District Detail SY 202324'!$W$1,FALSE)</f>
        <v>0.92999999999999994</v>
      </c>
      <c r="AA141" s="50">
        <f>VLOOKUP(A141,DistrictDetail_SY202324,'District Detail SY 202324'!$Z$1,FALSE)</f>
        <v>0</v>
      </c>
      <c r="AB141" s="50">
        <f>VLOOKUP(A141,DistrictDetail_SY202324,'District Detail SY 202324'!$AA$1,FALSE)</f>
        <v>0</v>
      </c>
      <c r="AC141" s="50">
        <f>VLOOKUP(A141,DistrictDetail_SY202324,'District Detail SY 202324'!$AB$1,FALSE)</f>
        <v>0</v>
      </c>
      <c r="AD141" s="50">
        <f>VLOOKUP(A141,DistrictDetail_SY202324,'District Detail SY 202324'!$AF$1,FALSE)</f>
        <v>1.569</v>
      </c>
    </row>
    <row r="142" spans="1:30" x14ac:dyDescent="0.25">
      <c r="A142" s="6" t="s">
        <v>310</v>
      </c>
      <c r="B142" t="s">
        <v>311</v>
      </c>
      <c r="C142" s="48">
        <f t="shared" si="19"/>
        <v>3.3040000000000003</v>
      </c>
      <c r="D142" s="48">
        <f t="shared" si="27"/>
        <v>2.399</v>
      </c>
      <c r="E142" s="48">
        <f t="shared" si="20"/>
        <v>-0.90500000000000025</v>
      </c>
      <c r="F142" s="45">
        <f>VLOOKUP(A142,DistrictDetail_SY202324,'District Detail SY 202324'!$Q$1,FALSE)</f>
        <v>0.08</v>
      </c>
      <c r="G142" s="45">
        <f>VLOOKUP(A142,DistrictDetail_SY202324,'District Detail SY 202324'!$AD$1,FALSE)</f>
        <v>0</v>
      </c>
      <c r="H142" s="45">
        <f t="shared" si="21"/>
        <v>-0.08</v>
      </c>
      <c r="I142" s="45">
        <f>VLOOKUP(A142,DistrictDetail_SY202324,'District Detail SY 202324'!$P$1,FALSE)</f>
        <v>0.13900000000000001</v>
      </c>
      <c r="J142" s="45">
        <f>VLOOKUP(A142,DistrictDetail_SY202324,'District Detail SY 202324'!$AE$1,FALSE)+VLOOKUP(A142,DistrictDetail_SY202324,'District Detail SY 202324'!$AG$1,FALSE)</f>
        <v>0</v>
      </c>
      <c r="K142" s="45">
        <f t="shared" si="22"/>
        <v>-0.13900000000000001</v>
      </c>
      <c r="L142" s="45">
        <f>VLOOKUP(A142,DistrictDetail_SY202324,'District Detail SY 202324'!$K$1,FALSE)</f>
        <v>2.0220000000000002</v>
      </c>
      <c r="M142" s="45">
        <f>VLOOKUP(A142,DistrictDetail_SY202324,'District Detail SY 202324'!$T$1,FALSE)</f>
        <v>1.5</v>
      </c>
      <c r="N142" s="45">
        <f t="shared" si="23"/>
        <v>-0.52200000000000024</v>
      </c>
      <c r="O142" s="45">
        <f>VLOOKUP(A142,DistrictDetail_SY202324,'District Detail SY 202324'!$N$1,FALSE)</f>
        <v>0.72200000000000009</v>
      </c>
      <c r="P142" s="45">
        <f>VLOOKUP(A142,DistrictDetail_SY202324,'District Detail SY 202324'!$Y$1,FALSE)</f>
        <v>0</v>
      </c>
      <c r="Q142" s="45">
        <f t="shared" si="24"/>
        <v>-0.72200000000000009</v>
      </c>
      <c r="R142" s="45">
        <f>VLOOKUP(A142,DistrictDetail_SY202324,'District Detail SY 202324'!$M$1,FALSE)</f>
        <v>8.5999999999999993E-2</v>
      </c>
      <c r="S142" s="45">
        <f>VLOOKUP(A142,DistrictDetail_SY202324,'District Detail SY 202324'!$X$1,FALSE)</f>
        <v>0</v>
      </c>
      <c r="T142" s="45">
        <f t="shared" si="25"/>
        <v>-8.5999999999999993E-2</v>
      </c>
      <c r="U142" s="45">
        <f>VLOOKUP(A142,DistrictDetail_SY202324,'District Detail SY 202324'!$L$1,FALSE)</f>
        <v>0.255</v>
      </c>
      <c r="V142" s="45">
        <f>VLOOKUP(A142,DistrictDetail_SY202324,'District Detail SY 202324'!$V$1,FALSE)</f>
        <v>0</v>
      </c>
      <c r="W142" s="45">
        <f t="shared" si="26"/>
        <v>-0.255</v>
      </c>
      <c r="X142" s="50">
        <f>VLOOKUP(A142,DistrictDetail_SY202324,'District Detail SY 202324'!$S$1,FALSE)</f>
        <v>0</v>
      </c>
      <c r="Y142" s="50">
        <f>VLOOKUP(A142,DistrictDetail_SY202324,'District Detail SY 202324'!$U$1,FALSE)</f>
        <v>0</v>
      </c>
      <c r="Z142" s="50">
        <f>VLOOKUP(A142,DistrictDetail_SY202324,'District Detail SY 202324'!$W$1,FALSE)</f>
        <v>0</v>
      </c>
      <c r="AA142" s="50">
        <f>VLOOKUP(A142,DistrictDetail_SY202324,'District Detail SY 202324'!$Z$1,FALSE)</f>
        <v>0</v>
      </c>
      <c r="AB142" s="50">
        <f>VLOOKUP(A142,DistrictDetail_SY202324,'District Detail SY 202324'!$AA$1,FALSE)</f>
        <v>0</v>
      </c>
      <c r="AC142" s="50">
        <f>VLOOKUP(A142,DistrictDetail_SY202324,'District Detail SY 202324'!$AB$1,FALSE)</f>
        <v>0</v>
      </c>
      <c r="AD142" s="50">
        <f>VLOOKUP(A142,DistrictDetail_SY202324,'District Detail SY 202324'!$AF$1,FALSE)</f>
        <v>0.89900000000000002</v>
      </c>
    </row>
    <row r="143" spans="1:30" x14ac:dyDescent="0.25">
      <c r="A143" s="6" t="s">
        <v>312</v>
      </c>
      <c r="B143" t="s">
        <v>313</v>
      </c>
      <c r="C143" s="48">
        <f t="shared" si="19"/>
        <v>0.4820000000000001</v>
      </c>
      <c r="D143" s="48">
        <f t="shared" si="27"/>
        <v>1.375</v>
      </c>
      <c r="E143" s="48">
        <f t="shared" si="20"/>
        <v>0.8929999999999999</v>
      </c>
      <c r="F143" s="45">
        <f>VLOOKUP(A143,DistrictDetail_SY202324,'District Detail SY 202324'!$Q$1,FALSE)</f>
        <v>1.0999999999999999E-2</v>
      </c>
      <c r="G143" s="45">
        <f>VLOOKUP(A143,DistrictDetail_SY202324,'District Detail SY 202324'!$AD$1,FALSE)</f>
        <v>0</v>
      </c>
      <c r="H143" s="45">
        <f t="shared" si="21"/>
        <v>-1.0999999999999999E-2</v>
      </c>
      <c r="I143" s="45">
        <f>VLOOKUP(A143,DistrictDetail_SY202324,'District Detail SY 202324'!$P$1,FALSE)</f>
        <v>1.9999999999999997E-2</v>
      </c>
      <c r="J143" s="45">
        <f>VLOOKUP(A143,DistrictDetail_SY202324,'District Detail SY 202324'!$AE$1,FALSE)+VLOOKUP(A143,DistrictDetail_SY202324,'District Detail SY 202324'!$AG$1,FALSE)</f>
        <v>0</v>
      </c>
      <c r="K143" s="45">
        <f t="shared" si="22"/>
        <v>-1.9999999999999997E-2</v>
      </c>
      <c r="L143" s="45">
        <f>VLOOKUP(A143,DistrictDetail_SY202324,'District Detail SY 202324'!$K$1,FALSE)</f>
        <v>0.29600000000000004</v>
      </c>
      <c r="M143" s="45">
        <f>VLOOKUP(A143,DistrictDetail_SY202324,'District Detail SY 202324'!$T$1,FALSE)</f>
        <v>3.2000000000000001E-2</v>
      </c>
      <c r="N143" s="45">
        <f t="shared" si="23"/>
        <v>-0.26400000000000001</v>
      </c>
      <c r="O143" s="45">
        <f>VLOOKUP(A143,DistrictDetail_SY202324,'District Detail SY 202324'!$N$1,FALSE)</f>
        <v>0.10500000000000001</v>
      </c>
      <c r="P143" s="45">
        <f>VLOOKUP(A143,DistrictDetail_SY202324,'District Detail SY 202324'!$Y$1,FALSE)</f>
        <v>0.41000000000000003</v>
      </c>
      <c r="Q143" s="45">
        <f t="shared" si="24"/>
        <v>0.30500000000000005</v>
      </c>
      <c r="R143" s="45">
        <f>VLOOKUP(A143,DistrictDetail_SY202324,'District Detail SY 202324'!$M$1,FALSE)</f>
        <v>1.2999999999999999E-2</v>
      </c>
      <c r="S143" s="45">
        <f>VLOOKUP(A143,DistrictDetail_SY202324,'District Detail SY 202324'!$X$1,FALSE)</f>
        <v>0.15100000000000002</v>
      </c>
      <c r="T143" s="45">
        <f t="shared" si="25"/>
        <v>0.13800000000000001</v>
      </c>
      <c r="U143" s="45">
        <f>VLOOKUP(A143,DistrictDetail_SY202324,'District Detail SY 202324'!$L$1,FALSE)</f>
        <v>3.7000000000000005E-2</v>
      </c>
      <c r="V143" s="45">
        <f>VLOOKUP(A143,DistrictDetail_SY202324,'District Detail SY 202324'!$V$1,FALSE)</f>
        <v>0</v>
      </c>
      <c r="W143" s="45">
        <f t="shared" si="26"/>
        <v>-3.7000000000000005E-2</v>
      </c>
      <c r="X143" s="50">
        <f>VLOOKUP(A143,DistrictDetail_SY202324,'District Detail SY 202324'!$S$1,FALSE)</f>
        <v>0</v>
      </c>
      <c r="Y143" s="50">
        <f>VLOOKUP(A143,DistrictDetail_SY202324,'District Detail SY 202324'!$U$1,FALSE)</f>
        <v>0</v>
      </c>
      <c r="Z143" s="50">
        <f>VLOOKUP(A143,DistrictDetail_SY202324,'District Detail SY 202324'!$W$1,FALSE)</f>
        <v>0.251</v>
      </c>
      <c r="AA143" s="50">
        <f>VLOOKUP(A143,DistrictDetail_SY202324,'District Detail SY 202324'!$Z$1,FALSE)</f>
        <v>5.1000000000000004E-2</v>
      </c>
      <c r="AB143" s="50">
        <f>VLOOKUP(A143,DistrictDetail_SY202324,'District Detail SY 202324'!$AA$1,FALSE)</f>
        <v>0</v>
      </c>
      <c r="AC143" s="50">
        <f>VLOOKUP(A143,DistrictDetail_SY202324,'District Detail SY 202324'!$AB$1,FALSE)</f>
        <v>0</v>
      </c>
      <c r="AD143" s="50">
        <f>VLOOKUP(A143,DistrictDetail_SY202324,'District Detail SY 202324'!$AF$1,FALSE)</f>
        <v>0.48</v>
      </c>
    </row>
    <row r="144" spans="1:30" x14ac:dyDescent="0.25">
      <c r="A144" s="6" t="s">
        <v>314</v>
      </c>
      <c r="B144" t="s">
        <v>315</v>
      </c>
      <c r="C144" s="48">
        <f t="shared" si="19"/>
        <v>2.9659999999999997</v>
      </c>
      <c r="D144" s="48">
        <f t="shared" si="27"/>
        <v>5.282</v>
      </c>
      <c r="E144" s="48">
        <f t="shared" si="20"/>
        <v>2.3160000000000003</v>
      </c>
      <c r="F144" s="45">
        <f>VLOOKUP(A144,DistrictDetail_SY202324,'District Detail SY 202324'!$Q$1,FALSE)</f>
        <v>6.5000000000000002E-2</v>
      </c>
      <c r="G144" s="45">
        <f>VLOOKUP(A144,DistrictDetail_SY202324,'District Detail SY 202324'!$AD$1,FALSE)</f>
        <v>0</v>
      </c>
      <c r="H144" s="45">
        <f t="shared" si="21"/>
        <v>-6.5000000000000002E-2</v>
      </c>
      <c r="I144" s="45">
        <f>VLOOKUP(A144,DistrictDetail_SY202324,'District Detail SY 202324'!$P$1,FALSE)</f>
        <v>0.125</v>
      </c>
      <c r="J144" s="45">
        <f>VLOOKUP(A144,DistrictDetail_SY202324,'District Detail SY 202324'!$AE$1,FALSE)+VLOOKUP(A144,DistrictDetail_SY202324,'District Detail SY 202324'!$AG$1,FALSE)</f>
        <v>1.1850000000000001</v>
      </c>
      <c r="K144" s="45">
        <f t="shared" si="22"/>
        <v>1.06</v>
      </c>
      <c r="L144" s="45">
        <f>VLOOKUP(A144,DistrictDetail_SY202324,'District Detail SY 202324'!$K$1,FALSE)</f>
        <v>1.853</v>
      </c>
      <c r="M144" s="45">
        <f>VLOOKUP(A144,DistrictDetail_SY202324,'District Detail SY 202324'!$T$1,FALSE)</f>
        <v>3</v>
      </c>
      <c r="N144" s="45">
        <f t="shared" si="23"/>
        <v>1.147</v>
      </c>
      <c r="O144" s="45">
        <f>VLOOKUP(A144,DistrictDetail_SY202324,'District Detail SY 202324'!$N$1,FALSE)</f>
        <v>0.63600000000000001</v>
      </c>
      <c r="P144" s="45">
        <f>VLOOKUP(A144,DistrictDetail_SY202324,'District Detail SY 202324'!$Y$1,FALSE)</f>
        <v>0</v>
      </c>
      <c r="Q144" s="45">
        <f t="shared" si="24"/>
        <v>-0.63600000000000001</v>
      </c>
      <c r="R144" s="45">
        <f>VLOOKUP(A144,DistrictDetail_SY202324,'District Detail SY 202324'!$M$1,FALSE)</f>
        <v>7.2999999999999995E-2</v>
      </c>
      <c r="S144" s="45">
        <f>VLOOKUP(A144,DistrictDetail_SY202324,'District Detail SY 202324'!$X$1,FALSE)</f>
        <v>0</v>
      </c>
      <c r="T144" s="45">
        <f t="shared" si="25"/>
        <v>-7.2999999999999995E-2</v>
      </c>
      <c r="U144" s="45">
        <f>VLOOKUP(A144,DistrictDetail_SY202324,'District Detail SY 202324'!$L$1,FALSE)</f>
        <v>0.214</v>
      </c>
      <c r="V144" s="45">
        <f>VLOOKUP(A144,DistrictDetail_SY202324,'District Detail SY 202324'!$V$1,FALSE)</f>
        <v>0</v>
      </c>
      <c r="W144" s="45">
        <f t="shared" si="26"/>
        <v>-0.214</v>
      </c>
      <c r="X144" s="50">
        <f>VLOOKUP(A144,DistrictDetail_SY202324,'District Detail SY 202324'!$S$1,FALSE)</f>
        <v>0</v>
      </c>
      <c r="Y144" s="50">
        <f>VLOOKUP(A144,DistrictDetail_SY202324,'District Detail SY 202324'!$U$1,FALSE)</f>
        <v>0</v>
      </c>
      <c r="Z144" s="50">
        <f>VLOOKUP(A144,DistrictDetail_SY202324,'District Detail SY 202324'!$W$1,FALSE)</f>
        <v>0.14499999999999999</v>
      </c>
      <c r="AA144" s="50">
        <f>VLOOKUP(A144,DistrictDetail_SY202324,'District Detail SY 202324'!$Z$1,FALSE)</f>
        <v>0</v>
      </c>
      <c r="AB144" s="50">
        <f>VLOOKUP(A144,DistrictDetail_SY202324,'District Detail SY 202324'!$AA$1,FALSE)</f>
        <v>0</v>
      </c>
      <c r="AC144" s="50">
        <f>VLOOKUP(A144,DistrictDetail_SY202324,'District Detail SY 202324'!$AB$1,FALSE)</f>
        <v>0</v>
      </c>
      <c r="AD144" s="50">
        <f>VLOOKUP(A144,DistrictDetail_SY202324,'District Detail SY 202324'!$AF$1,FALSE)</f>
        <v>0.95199999999999996</v>
      </c>
    </row>
    <row r="145" spans="1:30" x14ac:dyDescent="0.25">
      <c r="A145" s="6" t="s">
        <v>316</v>
      </c>
      <c r="B145" t="s">
        <v>317</v>
      </c>
      <c r="C145" s="48">
        <f t="shared" si="19"/>
        <v>0.70200000000000007</v>
      </c>
      <c r="D145" s="48">
        <f t="shared" si="27"/>
        <v>1.4370000000000001</v>
      </c>
      <c r="E145" s="48">
        <f t="shared" si="20"/>
        <v>0.73499999999999999</v>
      </c>
      <c r="F145" s="45">
        <f>VLOOKUP(A145,DistrictDetail_SY202324,'District Detail SY 202324'!$Q$1,FALSE)</f>
        <v>2.1000000000000001E-2</v>
      </c>
      <c r="G145" s="45">
        <f>VLOOKUP(A145,DistrictDetail_SY202324,'District Detail SY 202324'!$AD$1,FALSE)</f>
        <v>0</v>
      </c>
      <c r="H145" s="45">
        <f t="shared" si="21"/>
        <v>-2.1000000000000001E-2</v>
      </c>
      <c r="I145" s="45">
        <f>VLOOKUP(A145,DistrictDetail_SY202324,'District Detail SY 202324'!$P$1,FALSE)</f>
        <v>3.0000000000000002E-2</v>
      </c>
      <c r="J145" s="45">
        <f>VLOOKUP(A145,DistrictDetail_SY202324,'District Detail SY 202324'!$AE$1,FALSE)+VLOOKUP(A145,DistrictDetail_SY202324,'District Detail SY 202324'!$AG$1,FALSE)</f>
        <v>0.498</v>
      </c>
      <c r="K145" s="45">
        <f t="shared" si="22"/>
        <v>0.46799999999999997</v>
      </c>
      <c r="L145" s="45">
        <f>VLOOKUP(A145,DistrictDetail_SY202324,'District Detail SY 202324'!$K$1,FALSE)</f>
        <v>0.40499999999999997</v>
      </c>
      <c r="M145" s="45">
        <f>VLOOKUP(A145,DistrictDetail_SY202324,'District Detail SY 202324'!$T$1,FALSE)</f>
        <v>0</v>
      </c>
      <c r="N145" s="45">
        <f t="shared" si="23"/>
        <v>-0.40499999999999997</v>
      </c>
      <c r="O145" s="45">
        <f>VLOOKUP(A145,DistrictDetail_SY202324,'District Detail SY 202324'!$N$1,FALSE)</f>
        <v>0.16199999999999998</v>
      </c>
      <c r="P145" s="45">
        <f>VLOOKUP(A145,DistrictDetail_SY202324,'District Detail SY 202324'!$Y$1,FALSE)</f>
        <v>0</v>
      </c>
      <c r="Q145" s="45">
        <f t="shared" si="24"/>
        <v>-0.16199999999999998</v>
      </c>
      <c r="R145" s="45">
        <f>VLOOKUP(A145,DistrictDetail_SY202324,'District Detail SY 202324'!$M$1,FALSE)</f>
        <v>2.1000000000000001E-2</v>
      </c>
      <c r="S145" s="45">
        <f>VLOOKUP(A145,DistrictDetail_SY202324,'District Detail SY 202324'!$X$1,FALSE)</f>
        <v>0</v>
      </c>
      <c r="T145" s="45">
        <f t="shared" si="25"/>
        <v>-2.1000000000000001E-2</v>
      </c>
      <c r="U145" s="45">
        <f>VLOOKUP(A145,DistrictDetail_SY202324,'District Detail SY 202324'!$L$1,FALSE)</f>
        <v>6.3E-2</v>
      </c>
      <c r="V145" s="45">
        <f>VLOOKUP(A145,DistrictDetail_SY202324,'District Detail SY 202324'!$V$1,FALSE)</f>
        <v>0</v>
      </c>
      <c r="W145" s="45">
        <f t="shared" si="26"/>
        <v>-6.3E-2</v>
      </c>
      <c r="X145" s="50">
        <f>VLOOKUP(A145,DistrictDetail_SY202324,'District Detail SY 202324'!$S$1,FALSE)</f>
        <v>0</v>
      </c>
      <c r="Y145" s="50">
        <f>VLOOKUP(A145,DistrictDetail_SY202324,'District Detail SY 202324'!$U$1,FALSE)</f>
        <v>0</v>
      </c>
      <c r="Z145" s="50">
        <f>VLOOKUP(A145,DistrictDetail_SY202324,'District Detail SY 202324'!$W$1,FALSE)</f>
        <v>0</v>
      </c>
      <c r="AA145" s="50">
        <f>VLOOKUP(A145,DistrictDetail_SY202324,'District Detail SY 202324'!$Z$1,FALSE)</f>
        <v>0</v>
      </c>
      <c r="AB145" s="50">
        <f>VLOOKUP(A145,DistrictDetail_SY202324,'District Detail SY 202324'!$AA$1,FALSE)</f>
        <v>0</v>
      </c>
      <c r="AC145" s="50">
        <f>VLOOKUP(A145,DistrictDetail_SY202324,'District Detail SY 202324'!$AB$1,FALSE)</f>
        <v>0</v>
      </c>
      <c r="AD145" s="50">
        <f>VLOOKUP(A145,DistrictDetail_SY202324,'District Detail SY 202324'!$AF$1,FALSE)</f>
        <v>0.93900000000000006</v>
      </c>
    </row>
    <row r="146" spans="1:30" x14ac:dyDescent="0.25">
      <c r="A146" s="6" t="s">
        <v>318</v>
      </c>
      <c r="B146" t="s">
        <v>319</v>
      </c>
      <c r="C146" s="48">
        <f t="shared" si="19"/>
        <v>1.956</v>
      </c>
      <c r="D146" s="48">
        <f t="shared" si="27"/>
        <v>2.4210000000000003</v>
      </c>
      <c r="E146" s="48">
        <f t="shared" si="20"/>
        <v>0.4650000000000003</v>
      </c>
      <c r="F146" s="45">
        <f>VLOOKUP(A146,DistrictDetail_SY202324,'District Detail SY 202324'!$Q$1,FALSE)</f>
        <v>4.2000000000000003E-2</v>
      </c>
      <c r="G146" s="45">
        <f>VLOOKUP(A146,DistrictDetail_SY202324,'District Detail SY 202324'!$AD$1,FALSE)</f>
        <v>0</v>
      </c>
      <c r="H146" s="45">
        <f t="shared" si="21"/>
        <v>-4.2000000000000003E-2</v>
      </c>
      <c r="I146" s="45">
        <f>VLOOKUP(A146,DistrictDetail_SY202324,'District Detail SY 202324'!$P$1,FALSE)</f>
        <v>8.3000000000000004E-2</v>
      </c>
      <c r="J146" s="45">
        <f>VLOOKUP(A146,DistrictDetail_SY202324,'District Detail SY 202324'!$AE$1,FALSE)+VLOOKUP(A146,DistrictDetail_SY202324,'District Detail SY 202324'!$AG$1,FALSE)</f>
        <v>0</v>
      </c>
      <c r="K146" s="45">
        <f t="shared" si="22"/>
        <v>-8.3000000000000004E-2</v>
      </c>
      <c r="L146" s="45">
        <f>VLOOKUP(A146,DistrictDetail_SY202324,'District Detail SY 202324'!$K$1,FALSE)</f>
        <v>1.2190000000000001</v>
      </c>
      <c r="M146" s="45">
        <f>VLOOKUP(A146,DistrictDetail_SY202324,'District Detail SY 202324'!$T$1,FALSE)</f>
        <v>1.45</v>
      </c>
      <c r="N146" s="45">
        <f t="shared" si="23"/>
        <v>0.23099999999999987</v>
      </c>
      <c r="O146" s="45">
        <f>VLOOKUP(A146,DistrictDetail_SY202324,'District Detail SY 202324'!$N$1,FALSE)</f>
        <v>0.42399999999999999</v>
      </c>
      <c r="P146" s="45">
        <f>VLOOKUP(A146,DistrictDetail_SY202324,'District Detail SY 202324'!$Y$1,FALSE)</f>
        <v>0.57699999999999996</v>
      </c>
      <c r="Q146" s="45">
        <f t="shared" si="24"/>
        <v>0.15299999999999997</v>
      </c>
      <c r="R146" s="45">
        <f>VLOOKUP(A146,DistrictDetail_SY202324,'District Detail SY 202324'!$M$1,FALSE)</f>
        <v>4.8000000000000001E-2</v>
      </c>
      <c r="S146" s="45">
        <f>VLOOKUP(A146,DistrictDetail_SY202324,'District Detail SY 202324'!$X$1,FALSE)</f>
        <v>0</v>
      </c>
      <c r="T146" s="45">
        <f t="shared" si="25"/>
        <v>-4.8000000000000001E-2</v>
      </c>
      <c r="U146" s="45">
        <f>VLOOKUP(A146,DistrictDetail_SY202324,'District Detail SY 202324'!$L$1,FALSE)</f>
        <v>0.14000000000000001</v>
      </c>
      <c r="V146" s="45">
        <f>VLOOKUP(A146,DistrictDetail_SY202324,'District Detail SY 202324'!$V$1,FALSE)</f>
        <v>0</v>
      </c>
      <c r="W146" s="45">
        <f t="shared" si="26"/>
        <v>-0.14000000000000001</v>
      </c>
      <c r="X146" s="50">
        <f>VLOOKUP(A146,DistrictDetail_SY202324,'District Detail SY 202324'!$S$1,FALSE)</f>
        <v>0</v>
      </c>
      <c r="Y146" s="50">
        <f>VLOOKUP(A146,DistrictDetail_SY202324,'District Detail SY 202324'!$U$1,FALSE)</f>
        <v>0</v>
      </c>
      <c r="Z146" s="50">
        <f>VLOOKUP(A146,DistrictDetail_SY202324,'District Detail SY 202324'!$W$1,FALSE)</f>
        <v>0</v>
      </c>
      <c r="AA146" s="50">
        <f>VLOOKUP(A146,DistrictDetail_SY202324,'District Detail SY 202324'!$Z$1,FALSE)</f>
        <v>0</v>
      </c>
      <c r="AB146" s="50">
        <f>VLOOKUP(A146,DistrictDetail_SY202324,'District Detail SY 202324'!$AA$1,FALSE)</f>
        <v>0</v>
      </c>
      <c r="AC146" s="50">
        <f>VLOOKUP(A146,DistrictDetail_SY202324,'District Detail SY 202324'!$AB$1,FALSE)</f>
        <v>0</v>
      </c>
      <c r="AD146" s="50">
        <f>VLOOKUP(A146,DistrictDetail_SY202324,'District Detail SY 202324'!$AF$1,FALSE)</f>
        <v>0.39400000000000002</v>
      </c>
    </row>
    <row r="147" spans="1:30" x14ac:dyDescent="0.25">
      <c r="A147" s="6" t="s">
        <v>320</v>
      </c>
      <c r="B147" t="s">
        <v>321</v>
      </c>
      <c r="C147" s="48">
        <f t="shared" si="19"/>
        <v>40.607999999999997</v>
      </c>
      <c r="D147" s="48">
        <f t="shared" si="27"/>
        <v>64.093000000000004</v>
      </c>
      <c r="E147" s="48">
        <f t="shared" si="20"/>
        <v>23.485000000000007</v>
      </c>
      <c r="F147" s="45">
        <f>VLOOKUP(A147,DistrictDetail_SY202324,'District Detail SY 202324'!$Q$1,FALSE)</f>
        <v>1.048</v>
      </c>
      <c r="G147" s="45">
        <f>VLOOKUP(A147,DistrictDetail_SY202324,'District Detail SY 202324'!$AD$1,FALSE)</f>
        <v>1.605</v>
      </c>
      <c r="H147" s="45">
        <f t="shared" si="21"/>
        <v>0.55699999999999994</v>
      </c>
      <c r="I147" s="45">
        <f>VLOOKUP(A147,DistrictDetail_SY202324,'District Detail SY 202324'!$P$1,FALSE)</f>
        <v>1.7330000000000001</v>
      </c>
      <c r="J147" s="45">
        <f>VLOOKUP(A147,DistrictDetail_SY202324,'District Detail SY 202324'!$AE$1,FALSE)+VLOOKUP(A147,DistrictDetail_SY202324,'District Detail SY 202324'!$AG$1,FALSE)</f>
        <v>15.282</v>
      </c>
      <c r="K147" s="45">
        <f t="shared" si="22"/>
        <v>13.548999999999999</v>
      </c>
      <c r="L147" s="45">
        <f>VLOOKUP(A147,DistrictDetail_SY202324,'District Detail SY 202324'!$K$1,FALSE)</f>
        <v>24.491</v>
      </c>
      <c r="M147" s="45">
        <f>VLOOKUP(A147,DistrictDetail_SY202324,'District Detail SY 202324'!$T$1,FALSE)</f>
        <v>25.044</v>
      </c>
      <c r="N147" s="45">
        <f t="shared" si="23"/>
        <v>0.55300000000000082</v>
      </c>
      <c r="O147" s="45">
        <f>VLOOKUP(A147,DistrictDetail_SY202324,'District Detail SY 202324'!$N$1,FALSE)</f>
        <v>8.9349999999999987</v>
      </c>
      <c r="P147" s="45">
        <f>VLOOKUP(A147,DistrictDetail_SY202324,'District Detail SY 202324'!$Y$1,FALSE)</f>
        <v>1</v>
      </c>
      <c r="Q147" s="45">
        <f t="shared" si="24"/>
        <v>-7.9349999999999987</v>
      </c>
      <c r="R147" s="45">
        <f>VLOOKUP(A147,DistrictDetail_SY202324,'District Detail SY 202324'!$M$1,FALSE)</f>
        <v>1.115</v>
      </c>
      <c r="S147" s="45">
        <f>VLOOKUP(A147,DistrictDetail_SY202324,'District Detail SY 202324'!$X$1,FALSE)</f>
        <v>2.0550000000000002</v>
      </c>
      <c r="T147" s="45">
        <f t="shared" si="25"/>
        <v>0.94000000000000017</v>
      </c>
      <c r="U147" s="45">
        <f>VLOOKUP(A147,DistrictDetail_SY202324,'District Detail SY 202324'!$L$1,FALSE)</f>
        <v>3.2859999999999996</v>
      </c>
      <c r="V147" s="45">
        <f>VLOOKUP(A147,DistrictDetail_SY202324,'District Detail SY 202324'!$V$1,FALSE)</f>
        <v>0</v>
      </c>
      <c r="W147" s="45">
        <f t="shared" si="26"/>
        <v>-3.2859999999999996</v>
      </c>
      <c r="X147" s="50">
        <f>VLOOKUP(A147,DistrictDetail_SY202324,'District Detail SY 202324'!$S$1,FALSE)</f>
        <v>0</v>
      </c>
      <c r="Y147" s="50">
        <f>VLOOKUP(A147,DistrictDetail_SY202324,'District Detail SY 202324'!$U$1,FALSE)</f>
        <v>1.149</v>
      </c>
      <c r="Z147" s="50">
        <f>VLOOKUP(A147,DistrictDetail_SY202324,'District Detail SY 202324'!$W$1,FALSE)</f>
        <v>4.3029999999999999</v>
      </c>
      <c r="AA147" s="50">
        <f>VLOOKUP(A147,DistrictDetail_SY202324,'District Detail SY 202324'!$Z$1,FALSE)</f>
        <v>0.90700000000000003</v>
      </c>
      <c r="AB147" s="50">
        <f>VLOOKUP(A147,DistrictDetail_SY202324,'District Detail SY 202324'!$AA$1,FALSE)</f>
        <v>0</v>
      </c>
      <c r="AC147" s="50">
        <f>VLOOKUP(A147,DistrictDetail_SY202324,'District Detail SY 202324'!$AB$1,FALSE)</f>
        <v>0</v>
      </c>
      <c r="AD147" s="50">
        <f>VLOOKUP(A147,DistrictDetail_SY202324,'District Detail SY 202324'!$AF$1,FALSE)</f>
        <v>12.747999999999999</v>
      </c>
    </row>
    <row r="148" spans="1:30" x14ac:dyDescent="0.25">
      <c r="A148" s="6" t="s">
        <v>322</v>
      </c>
      <c r="B148" t="s">
        <v>323</v>
      </c>
      <c r="C148" s="48">
        <f t="shared" si="19"/>
        <v>1.431</v>
      </c>
      <c r="D148" s="48">
        <f t="shared" si="27"/>
        <v>2.7660000000000005</v>
      </c>
      <c r="E148" s="48">
        <f t="shared" si="20"/>
        <v>1.3350000000000004</v>
      </c>
      <c r="F148" s="45">
        <f>VLOOKUP(A148,DistrictDetail_SY202324,'District Detail SY 202324'!$Q$1,FALSE)</f>
        <v>5.2999999999999999E-2</v>
      </c>
      <c r="G148" s="45">
        <f>VLOOKUP(A148,DistrictDetail_SY202324,'District Detail SY 202324'!$AD$1,FALSE)</f>
        <v>0</v>
      </c>
      <c r="H148" s="45">
        <f t="shared" si="21"/>
        <v>-5.2999999999999999E-2</v>
      </c>
      <c r="I148" s="45">
        <f>VLOOKUP(A148,DistrictDetail_SY202324,'District Detail SY 202324'!$P$1,FALSE)</f>
        <v>6.4000000000000001E-2</v>
      </c>
      <c r="J148" s="45">
        <f>VLOOKUP(A148,DistrictDetail_SY202324,'District Detail SY 202324'!$AE$1,FALSE)+VLOOKUP(A148,DistrictDetail_SY202324,'District Detail SY 202324'!$AG$1,FALSE)</f>
        <v>1.5380000000000003</v>
      </c>
      <c r="K148" s="45">
        <f t="shared" si="22"/>
        <v>1.4740000000000002</v>
      </c>
      <c r="L148" s="45">
        <f>VLOOKUP(A148,DistrictDetail_SY202324,'District Detail SY 202324'!$K$1,FALSE)</f>
        <v>0.75800000000000001</v>
      </c>
      <c r="M148" s="45">
        <f>VLOOKUP(A148,DistrictDetail_SY202324,'District Detail SY 202324'!$T$1,FALSE)</f>
        <v>0.8</v>
      </c>
      <c r="N148" s="45">
        <f t="shared" si="23"/>
        <v>4.2000000000000037E-2</v>
      </c>
      <c r="O148" s="45">
        <f>VLOOKUP(A148,DistrictDetail_SY202324,'District Detail SY 202324'!$N$1,FALSE)</f>
        <v>0.35599999999999998</v>
      </c>
      <c r="P148" s="45">
        <f>VLOOKUP(A148,DistrictDetail_SY202324,'District Detail SY 202324'!$Y$1,FALSE)</f>
        <v>3.7999999999999999E-2</v>
      </c>
      <c r="Q148" s="45">
        <f t="shared" si="24"/>
        <v>-0.318</v>
      </c>
      <c r="R148" s="45">
        <f>VLOOKUP(A148,DistrictDetail_SY202324,'District Detail SY 202324'!$M$1,FALSE)</f>
        <v>0.05</v>
      </c>
      <c r="S148" s="45">
        <f>VLOOKUP(A148,DistrictDetail_SY202324,'District Detail SY 202324'!$X$1,FALSE)</f>
        <v>0.17699999999999999</v>
      </c>
      <c r="T148" s="45">
        <f t="shared" si="25"/>
        <v>0.127</v>
      </c>
      <c r="U148" s="45">
        <f>VLOOKUP(A148,DistrictDetail_SY202324,'District Detail SY 202324'!$L$1,FALSE)</f>
        <v>0.15</v>
      </c>
      <c r="V148" s="45">
        <f>VLOOKUP(A148,DistrictDetail_SY202324,'District Detail SY 202324'!$V$1,FALSE)</f>
        <v>0</v>
      </c>
      <c r="W148" s="45">
        <f t="shared" si="26"/>
        <v>-0.15</v>
      </c>
      <c r="X148" s="50">
        <f>VLOOKUP(A148,DistrictDetail_SY202324,'District Detail SY 202324'!$S$1,FALSE)</f>
        <v>0</v>
      </c>
      <c r="Y148" s="50">
        <f>VLOOKUP(A148,DistrictDetail_SY202324,'District Detail SY 202324'!$U$1,FALSE)</f>
        <v>4.4000000000000004E-2</v>
      </c>
      <c r="Z148" s="50">
        <f>VLOOKUP(A148,DistrictDetail_SY202324,'District Detail SY 202324'!$W$1,FALSE)</f>
        <v>0.13300000000000001</v>
      </c>
      <c r="AA148" s="50">
        <f>VLOOKUP(A148,DistrictDetail_SY202324,'District Detail SY 202324'!$Z$1,FALSE)</f>
        <v>3.6000000000000004E-2</v>
      </c>
      <c r="AB148" s="50">
        <f>VLOOKUP(A148,DistrictDetail_SY202324,'District Detail SY 202324'!$AA$1,FALSE)</f>
        <v>0</v>
      </c>
      <c r="AC148" s="50">
        <f>VLOOKUP(A148,DistrictDetail_SY202324,'District Detail SY 202324'!$AB$1,FALSE)</f>
        <v>0</v>
      </c>
      <c r="AD148" s="50">
        <f>VLOOKUP(A148,DistrictDetail_SY202324,'District Detail SY 202324'!$AF$1,FALSE)</f>
        <v>0</v>
      </c>
    </row>
    <row r="149" spans="1:30" x14ac:dyDescent="0.25">
      <c r="A149" s="6" t="s">
        <v>324</v>
      </c>
      <c r="B149" t="s">
        <v>325</v>
      </c>
      <c r="C149" s="48">
        <f t="shared" si="19"/>
        <v>42.204999999999998</v>
      </c>
      <c r="D149" s="48">
        <f t="shared" si="27"/>
        <v>52.777000000000001</v>
      </c>
      <c r="E149" s="48">
        <f t="shared" si="20"/>
        <v>10.572000000000003</v>
      </c>
      <c r="F149" s="45">
        <f>VLOOKUP(A149,DistrictDetail_SY202324,'District Detail SY 202324'!$Q$1,FALSE)</f>
        <v>1.0029999999999999</v>
      </c>
      <c r="G149" s="45">
        <f>VLOOKUP(A149,DistrictDetail_SY202324,'District Detail SY 202324'!$AD$1,FALSE)</f>
        <v>0</v>
      </c>
      <c r="H149" s="45">
        <f t="shared" si="21"/>
        <v>-1.0029999999999999</v>
      </c>
      <c r="I149" s="45">
        <f>VLOOKUP(A149,DistrictDetail_SY202324,'District Detail SY 202324'!$P$1,FALSE)</f>
        <v>1.7849999999999999</v>
      </c>
      <c r="J149" s="45">
        <f>VLOOKUP(A149,DistrictDetail_SY202324,'District Detail SY 202324'!$AE$1,FALSE)+VLOOKUP(A149,DistrictDetail_SY202324,'District Detail SY 202324'!$AG$1,FALSE)</f>
        <v>0.77700000000000002</v>
      </c>
      <c r="K149" s="45">
        <f t="shared" si="22"/>
        <v>-1.008</v>
      </c>
      <c r="L149" s="45">
        <f>VLOOKUP(A149,DistrictDetail_SY202324,'District Detail SY 202324'!$K$1,FALSE)</f>
        <v>25.999000000000002</v>
      </c>
      <c r="M149" s="45">
        <f>VLOOKUP(A149,DistrictDetail_SY202324,'District Detail SY 202324'!$T$1,FALSE)</f>
        <v>13.154</v>
      </c>
      <c r="N149" s="45">
        <f t="shared" si="23"/>
        <v>-12.845000000000002</v>
      </c>
      <c r="O149" s="45">
        <f>VLOOKUP(A149,DistrictDetail_SY202324,'District Detail SY 202324'!$N$1,FALSE)</f>
        <v>9.0960000000000001</v>
      </c>
      <c r="P149" s="45">
        <f>VLOOKUP(A149,DistrictDetail_SY202324,'District Detail SY 202324'!$Y$1,FALSE)</f>
        <v>6.301000000000001</v>
      </c>
      <c r="Q149" s="45">
        <f t="shared" si="24"/>
        <v>-2.794999999999999</v>
      </c>
      <c r="R149" s="45">
        <f>VLOOKUP(A149,DistrictDetail_SY202324,'District Detail SY 202324'!$M$1,FALSE)</f>
        <v>1.0980000000000001</v>
      </c>
      <c r="S149" s="45">
        <f>VLOOKUP(A149,DistrictDetail_SY202324,'District Detail SY 202324'!$X$1,FALSE)</f>
        <v>3.0649999999999999</v>
      </c>
      <c r="T149" s="45">
        <f t="shared" si="25"/>
        <v>1.9669999999999999</v>
      </c>
      <c r="U149" s="45">
        <f>VLOOKUP(A149,DistrictDetail_SY202324,'District Detail SY 202324'!$L$1,FALSE)</f>
        <v>3.2240000000000002</v>
      </c>
      <c r="V149" s="45">
        <f>VLOOKUP(A149,DistrictDetail_SY202324,'District Detail SY 202324'!$V$1,FALSE)</f>
        <v>8</v>
      </c>
      <c r="W149" s="45">
        <f t="shared" si="26"/>
        <v>4.7759999999999998</v>
      </c>
      <c r="X149" s="50">
        <f>VLOOKUP(A149,DistrictDetail_SY202324,'District Detail SY 202324'!$S$1,FALSE)</f>
        <v>0</v>
      </c>
      <c r="Y149" s="50">
        <f>VLOOKUP(A149,DistrictDetail_SY202324,'District Detail SY 202324'!$U$1,FALSE)</f>
        <v>2.6680000000000001</v>
      </c>
      <c r="Z149" s="50">
        <f>VLOOKUP(A149,DistrictDetail_SY202324,'District Detail SY 202324'!$W$1,FALSE)</f>
        <v>5.9479999999999995</v>
      </c>
      <c r="AA149" s="50">
        <f>VLOOKUP(A149,DistrictDetail_SY202324,'District Detail SY 202324'!$Z$1,FALSE)</f>
        <v>2.6160000000000001</v>
      </c>
      <c r="AB149" s="50">
        <f>VLOOKUP(A149,DistrictDetail_SY202324,'District Detail SY 202324'!$AA$1,FALSE)</f>
        <v>0</v>
      </c>
      <c r="AC149" s="50">
        <f>VLOOKUP(A149,DistrictDetail_SY202324,'District Detail SY 202324'!$AB$1,FALSE)</f>
        <v>0</v>
      </c>
      <c r="AD149" s="50">
        <f>VLOOKUP(A149,DistrictDetail_SY202324,'District Detail SY 202324'!$AF$1,FALSE)</f>
        <v>10.247999999999999</v>
      </c>
    </row>
    <row r="150" spans="1:30" x14ac:dyDescent="0.25">
      <c r="A150" s="6" t="s">
        <v>326</v>
      </c>
      <c r="B150" t="s">
        <v>327</v>
      </c>
      <c r="C150" s="48">
        <f t="shared" si="19"/>
        <v>7.3930000000000007</v>
      </c>
      <c r="D150" s="48">
        <f t="shared" si="27"/>
        <v>9.9989999999999988</v>
      </c>
      <c r="E150" s="48">
        <f t="shared" si="20"/>
        <v>2.6059999999999981</v>
      </c>
      <c r="F150" s="45">
        <f>VLOOKUP(A150,DistrictDetail_SY202324,'District Detail SY 202324'!$Q$1,FALSE)</f>
        <v>0.20200000000000001</v>
      </c>
      <c r="G150" s="45">
        <f>VLOOKUP(A150,DistrictDetail_SY202324,'District Detail SY 202324'!$AD$1,FALSE)</f>
        <v>0</v>
      </c>
      <c r="H150" s="45">
        <f t="shared" si="21"/>
        <v>-0.20200000000000001</v>
      </c>
      <c r="I150" s="45">
        <f>VLOOKUP(A150,DistrictDetail_SY202324,'District Detail SY 202324'!$P$1,FALSE)</f>
        <v>0.317</v>
      </c>
      <c r="J150" s="45">
        <f>VLOOKUP(A150,DistrictDetail_SY202324,'District Detail SY 202324'!$AE$1,FALSE)+VLOOKUP(A150,DistrictDetail_SY202324,'District Detail SY 202324'!$AG$1,FALSE)</f>
        <v>0.68500000000000005</v>
      </c>
      <c r="K150" s="45">
        <f t="shared" si="22"/>
        <v>0.36800000000000005</v>
      </c>
      <c r="L150" s="45">
        <f>VLOOKUP(A150,DistrictDetail_SY202324,'District Detail SY 202324'!$K$1,FALSE)</f>
        <v>4.3849999999999998</v>
      </c>
      <c r="M150" s="45">
        <f>VLOOKUP(A150,DistrictDetail_SY202324,'District Detail SY 202324'!$T$1,FALSE)</f>
        <v>5</v>
      </c>
      <c r="N150" s="45">
        <f t="shared" si="23"/>
        <v>0.61500000000000021</v>
      </c>
      <c r="O150" s="45">
        <f>VLOOKUP(A150,DistrictDetail_SY202324,'District Detail SY 202324'!$N$1,FALSE)</f>
        <v>1.6540000000000001</v>
      </c>
      <c r="P150" s="45">
        <f>VLOOKUP(A150,DistrictDetail_SY202324,'District Detail SY 202324'!$Y$1,FALSE)</f>
        <v>1</v>
      </c>
      <c r="Q150" s="45">
        <f t="shared" si="24"/>
        <v>-0.65400000000000014</v>
      </c>
      <c r="R150" s="45">
        <f>VLOOKUP(A150,DistrictDetail_SY202324,'District Detail SY 202324'!$M$1,FALSE)</f>
        <v>0.21099999999999999</v>
      </c>
      <c r="S150" s="45">
        <f>VLOOKUP(A150,DistrictDetail_SY202324,'District Detail SY 202324'!$X$1,FALSE)</f>
        <v>0.34499999999999997</v>
      </c>
      <c r="T150" s="45">
        <f t="shared" si="25"/>
        <v>0.13399999999999998</v>
      </c>
      <c r="U150" s="45">
        <f>VLOOKUP(A150,DistrictDetail_SY202324,'District Detail SY 202324'!$L$1,FALSE)</f>
        <v>0.62400000000000011</v>
      </c>
      <c r="V150" s="45">
        <f>VLOOKUP(A150,DistrictDetail_SY202324,'District Detail SY 202324'!$V$1,FALSE)</f>
        <v>0</v>
      </c>
      <c r="W150" s="45">
        <f t="shared" si="26"/>
        <v>-0.62400000000000011</v>
      </c>
      <c r="X150" s="50">
        <f>VLOOKUP(A150,DistrictDetail_SY202324,'District Detail SY 202324'!$S$1,FALSE)</f>
        <v>0</v>
      </c>
      <c r="Y150" s="50">
        <f>VLOOKUP(A150,DistrictDetail_SY202324,'District Detail SY 202324'!$U$1,FALSE)</f>
        <v>0.16300000000000001</v>
      </c>
      <c r="Z150" s="50">
        <f>VLOOKUP(A150,DistrictDetail_SY202324,'District Detail SY 202324'!$W$1,FALSE)</f>
        <v>0.374</v>
      </c>
      <c r="AA150" s="50">
        <f>VLOOKUP(A150,DistrictDetail_SY202324,'District Detail SY 202324'!$Z$1,FALSE)</f>
        <v>0</v>
      </c>
      <c r="AB150" s="50">
        <f>VLOOKUP(A150,DistrictDetail_SY202324,'District Detail SY 202324'!$AA$1,FALSE)</f>
        <v>0</v>
      </c>
      <c r="AC150" s="50">
        <f>VLOOKUP(A150,DistrictDetail_SY202324,'District Detail SY 202324'!$AB$1,FALSE)</f>
        <v>0</v>
      </c>
      <c r="AD150" s="50">
        <f>VLOOKUP(A150,DistrictDetail_SY202324,'District Detail SY 202324'!$AF$1,FALSE)</f>
        <v>2.4319999999999999</v>
      </c>
    </row>
    <row r="151" spans="1:30" x14ac:dyDescent="0.25">
      <c r="A151" s="6" t="s">
        <v>328</v>
      </c>
      <c r="B151" t="s">
        <v>329</v>
      </c>
      <c r="C151" s="48">
        <f t="shared" si="19"/>
        <v>17.928999999999998</v>
      </c>
      <c r="D151" s="48">
        <f t="shared" si="27"/>
        <v>25.512999999999998</v>
      </c>
      <c r="E151" s="48">
        <f t="shared" si="20"/>
        <v>7.5839999999999996</v>
      </c>
      <c r="F151" s="45">
        <f>VLOOKUP(A151,DistrictDetail_SY202324,'District Detail SY 202324'!$Q$1,FALSE)</f>
        <v>0.38600000000000001</v>
      </c>
      <c r="G151" s="45">
        <f>VLOOKUP(A151,DistrictDetail_SY202324,'District Detail SY 202324'!$AD$1,FALSE)</f>
        <v>0.38600000000000001</v>
      </c>
      <c r="H151" s="45">
        <f t="shared" si="21"/>
        <v>0</v>
      </c>
      <c r="I151" s="45">
        <f>VLOOKUP(A151,DistrictDetail_SY202324,'District Detail SY 202324'!$P$1,FALSE)</f>
        <v>0.753</v>
      </c>
      <c r="J151" s="45">
        <f>VLOOKUP(A151,DistrictDetail_SY202324,'District Detail SY 202324'!$AE$1,FALSE)+VLOOKUP(A151,DistrictDetail_SY202324,'District Detail SY 202324'!$AG$1,FALSE)</f>
        <v>9.8870000000000005</v>
      </c>
      <c r="K151" s="45">
        <f t="shared" si="22"/>
        <v>9.1340000000000003</v>
      </c>
      <c r="L151" s="45">
        <f>VLOOKUP(A151,DistrictDetail_SY202324,'District Detail SY 202324'!$K$1,FALSE)</f>
        <v>11.224</v>
      </c>
      <c r="M151" s="45">
        <f>VLOOKUP(A151,DistrictDetail_SY202324,'District Detail SY 202324'!$T$1,FALSE)</f>
        <v>7.1059999999999999</v>
      </c>
      <c r="N151" s="45">
        <f t="shared" si="23"/>
        <v>-4.1180000000000003</v>
      </c>
      <c r="O151" s="45">
        <f>VLOOKUP(A151,DistrictDetail_SY202324,'District Detail SY 202324'!$N$1,FALSE)</f>
        <v>3.8470000000000004</v>
      </c>
      <c r="P151" s="45">
        <f>VLOOKUP(A151,DistrictDetail_SY202324,'District Detail SY 202324'!$Y$1,FALSE)</f>
        <v>2</v>
      </c>
      <c r="Q151" s="45">
        <f t="shared" si="24"/>
        <v>-1.8470000000000004</v>
      </c>
      <c r="R151" s="45">
        <f>VLOOKUP(A151,DistrictDetail_SY202324,'District Detail SY 202324'!$M$1,FALSE)</f>
        <v>0.436</v>
      </c>
      <c r="S151" s="45">
        <f>VLOOKUP(A151,DistrictDetail_SY202324,'District Detail SY 202324'!$X$1,FALSE)</f>
        <v>0.83200000000000007</v>
      </c>
      <c r="T151" s="45">
        <f t="shared" si="25"/>
        <v>0.39600000000000007</v>
      </c>
      <c r="U151" s="45">
        <f>VLOOKUP(A151,DistrictDetail_SY202324,'District Detail SY 202324'!$L$1,FALSE)</f>
        <v>1.2829999999999999</v>
      </c>
      <c r="V151" s="45">
        <f>VLOOKUP(A151,DistrictDetail_SY202324,'District Detail SY 202324'!$V$1,FALSE)</f>
        <v>0</v>
      </c>
      <c r="W151" s="45">
        <f t="shared" si="26"/>
        <v>-1.2829999999999999</v>
      </c>
      <c r="X151" s="50">
        <f>VLOOKUP(A151,DistrictDetail_SY202324,'District Detail SY 202324'!$S$1,FALSE)</f>
        <v>0</v>
      </c>
      <c r="Y151" s="50">
        <f>VLOOKUP(A151,DistrictDetail_SY202324,'District Detail SY 202324'!$U$1,FALSE)</f>
        <v>0.309</v>
      </c>
      <c r="Z151" s="50">
        <f>VLOOKUP(A151,DistrictDetail_SY202324,'District Detail SY 202324'!$W$1,FALSE)</f>
        <v>1.1179999999999999</v>
      </c>
      <c r="AA151" s="50">
        <f>VLOOKUP(A151,DistrictDetail_SY202324,'District Detail SY 202324'!$Z$1,FALSE)</f>
        <v>0.27100000000000002</v>
      </c>
      <c r="AB151" s="50">
        <f>VLOOKUP(A151,DistrictDetail_SY202324,'District Detail SY 202324'!$AA$1,FALSE)</f>
        <v>0.38600000000000001</v>
      </c>
      <c r="AC151" s="50">
        <f>VLOOKUP(A151,DistrictDetail_SY202324,'District Detail SY 202324'!$AB$1,FALSE)</f>
        <v>0</v>
      </c>
      <c r="AD151" s="50">
        <f>VLOOKUP(A151,DistrictDetail_SY202324,'District Detail SY 202324'!$AF$1,FALSE)</f>
        <v>3.218</v>
      </c>
    </row>
    <row r="152" spans="1:30" x14ac:dyDescent="0.25">
      <c r="A152" s="6" t="s">
        <v>330</v>
      </c>
      <c r="B152" t="s">
        <v>331</v>
      </c>
      <c r="C152" s="48">
        <f t="shared" si="19"/>
        <v>7.3389999999999995</v>
      </c>
      <c r="D152" s="48">
        <f t="shared" si="27"/>
        <v>16.368000000000002</v>
      </c>
      <c r="E152" s="48">
        <f t="shared" si="20"/>
        <v>9.0290000000000035</v>
      </c>
      <c r="F152" s="45">
        <f>VLOOKUP(A152,DistrictDetail_SY202324,'District Detail SY 202324'!$Q$1,FALSE)</f>
        <v>0.17799999999999999</v>
      </c>
      <c r="G152" s="45">
        <f>VLOOKUP(A152,DistrictDetail_SY202324,'District Detail SY 202324'!$AD$1,FALSE)</f>
        <v>0.67</v>
      </c>
      <c r="H152" s="45">
        <f t="shared" si="21"/>
        <v>0.49200000000000005</v>
      </c>
      <c r="I152" s="45">
        <f>VLOOKUP(A152,DistrictDetail_SY202324,'District Detail SY 202324'!$P$1,FALSE)</f>
        <v>0.311</v>
      </c>
      <c r="J152" s="45">
        <f>VLOOKUP(A152,DistrictDetail_SY202324,'District Detail SY 202324'!$AE$1,FALSE)+VLOOKUP(A152,DistrictDetail_SY202324,'District Detail SY 202324'!$AG$1,FALSE)</f>
        <v>4.22</v>
      </c>
      <c r="K152" s="45">
        <f t="shared" si="22"/>
        <v>3.9089999999999998</v>
      </c>
      <c r="L152" s="45">
        <f>VLOOKUP(A152,DistrictDetail_SY202324,'District Detail SY 202324'!$K$1,FALSE)</f>
        <v>4.4729999999999999</v>
      </c>
      <c r="M152" s="45">
        <f>VLOOKUP(A152,DistrictDetail_SY202324,'District Detail SY 202324'!$T$1,FALSE)</f>
        <v>7.0150000000000006</v>
      </c>
      <c r="N152" s="45">
        <f t="shared" si="23"/>
        <v>2.5420000000000007</v>
      </c>
      <c r="O152" s="45">
        <f>VLOOKUP(A152,DistrictDetail_SY202324,'District Detail SY 202324'!$N$1,FALSE)</f>
        <v>1.615</v>
      </c>
      <c r="P152" s="45">
        <f>VLOOKUP(A152,DistrictDetail_SY202324,'District Detail SY 202324'!$Y$1,FALSE)</f>
        <v>1.512</v>
      </c>
      <c r="Q152" s="45">
        <f t="shared" si="24"/>
        <v>-0.10299999999999998</v>
      </c>
      <c r="R152" s="45">
        <f>VLOOKUP(A152,DistrictDetail_SY202324,'District Detail SY 202324'!$M$1,FALSE)</f>
        <v>0.193</v>
      </c>
      <c r="S152" s="45">
        <f>VLOOKUP(A152,DistrictDetail_SY202324,'District Detail SY 202324'!$X$1,FALSE)</f>
        <v>0.21099999999999999</v>
      </c>
      <c r="T152" s="45">
        <f t="shared" si="25"/>
        <v>1.7999999999999988E-2</v>
      </c>
      <c r="U152" s="45">
        <f>VLOOKUP(A152,DistrictDetail_SY202324,'District Detail SY 202324'!$L$1,FALSE)</f>
        <v>0.56900000000000006</v>
      </c>
      <c r="V152" s="45">
        <f>VLOOKUP(A152,DistrictDetail_SY202324,'District Detail SY 202324'!$V$1,FALSE)</f>
        <v>0</v>
      </c>
      <c r="W152" s="45">
        <f t="shared" si="26"/>
        <v>-0.56900000000000006</v>
      </c>
      <c r="X152" s="50">
        <f>VLOOKUP(A152,DistrictDetail_SY202324,'District Detail SY 202324'!$S$1,FALSE)</f>
        <v>0</v>
      </c>
      <c r="Y152" s="50">
        <f>VLOOKUP(A152,DistrictDetail_SY202324,'District Detail SY 202324'!$U$1,FALSE)</f>
        <v>0.38100000000000001</v>
      </c>
      <c r="Z152" s="50">
        <f>VLOOKUP(A152,DistrictDetail_SY202324,'District Detail SY 202324'!$W$1,FALSE)</f>
        <v>0.21099999999999999</v>
      </c>
      <c r="AA152" s="50">
        <f>VLOOKUP(A152,DistrictDetail_SY202324,'District Detail SY 202324'!$Z$1,FALSE)</f>
        <v>0.45799999999999996</v>
      </c>
      <c r="AB152" s="50">
        <f>VLOOKUP(A152,DistrictDetail_SY202324,'District Detail SY 202324'!$AA$1,FALSE)</f>
        <v>0</v>
      </c>
      <c r="AC152" s="50">
        <f>VLOOKUP(A152,DistrictDetail_SY202324,'District Detail SY 202324'!$AB$1,FALSE)</f>
        <v>0</v>
      </c>
      <c r="AD152" s="50">
        <f>VLOOKUP(A152,DistrictDetail_SY202324,'District Detail SY 202324'!$AF$1,FALSE)</f>
        <v>1.69</v>
      </c>
    </row>
    <row r="153" spans="1:30" x14ac:dyDescent="0.25">
      <c r="A153" s="6" t="s">
        <v>332</v>
      </c>
      <c r="B153" t="s">
        <v>333</v>
      </c>
      <c r="C153" s="48">
        <f t="shared" si="19"/>
        <v>3.2440000000000007</v>
      </c>
      <c r="D153" s="48">
        <f t="shared" si="27"/>
        <v>4.0529999999999999</v>
      </c>
      <c r="E153" s="48">
        <f t="shared" si="20"/>
        <v>0.80899999999999928</v>
      </c>
      <c r="F153" s="45">
        <f>VLOOKUP(A153,DistrictDetail_SY202324,'District Detail SY 202324'!$Q$1,FALSE)</f>
        <v>8.3000000000000004E-2</v>
      </c>
      <c r="G153" s="45">
        <f>VLOOKUP(A153,DistrictDetail_SY202324,'District Detail SY 202324'!$AD$1,FALSE)</f>
        <v>0.73499999999999999</v>
      </c>
      <c r="H153" s="45">
        <f t="shared" si="21"/>
        <v>0.65200000000000002</v>
      </c>
      <c r="I153" s="45">
        <f>VLOOKUP(A153,DistrictDetail_SY202324,'District Detail SY 202324'!$P$1,FALSE)</f>
        <v>0.13900000000000001</v>
      </c>
      <c r="J153" s="45">
        <f>VLOOKUP(A153,DistrictDetail_SY202324,'District Detail SY 202324'!$AE$1,FALSE)+VLOOKUP(A153,DistrictDetail_SY202324,'District Detail SY 202324'!$AG$1,FALSE)</f>
        <v>0</v>
      </c>
      <c r="K153" s="45">
        <f t="shared" si="22"/>
        <v>-0.13900000000000001</v>
      </c>
      <c r="L153" s="45">
        <f>VLOOKUP(A153,DistrictDetail_SY202324,'District Detail SY 202324'!$K$1,FALSE)</f>
        <v>1.9550000000000001</v>
      </c>
      <c r="M153" s="45">
        <f>VLOOKUP(A153,DistrictDetail_SY202324,'District Detail SY 202324'!$T$1,FALSE)</f>
        <v>1.9</v>
      </c>
      <c r="N153" s="45">
        <f t="shared" si="23"/>
        <v>-5.500000000000016E-2</v>
      </c>
      <c r="O153" s="45">
        <f>VLOOKUP(A153,DistrictDetail_SY202324,'District Detail SY 202324'!$N$1,FALSE)</f>
        <v>0.71699999999999997</v>
      </c>
      <c r="P153" s="45">
        <f>VLOOKUP(A153,DistrictDetail_SY202324,'District Detail SY 202324'!$Y$1,FALSE)</f>
        <v>0</v>
      </c>
      <c r="Q153" s="45">
        <f t="shared" si="24"/>
        <v>-0.71699999999999997</v>
      </c>
      <c r="R153" s="45">
        <f>VLOOKUP(A153,DistrictDetail_SY202324,'District Detail SY 202324'!$M$1,FALSE)</f>
        <v>8.8999999999999996E-2</v>
      </c>
      <c r="S153" s="45">
        <f>VLOOKUP(A153,DistrictDetail_SY202324,'District Detail SY 202324'!$X$1,FALSE)</f>
        <v>0</v>
      </c>
      <c r="T153" s="45">
        <f t="shared" si="25"/>
        <v>-8.8999999999999996E-2</v>
      </c>
      <c r="U153" s="45">
        <f>VLOOKUP(A153,DistrictDetail_SY202324,'District Detail SY 202324'!$L$1,FALSE)</f>
        <v>0.26100000000000001</v>
      </c>
      <c r="V153" s="45">
        <f>VLOOKUP(A153,DistrictDetail_SY202324,'District Detail SY 202324'!$V$1,FALSE)</f>
        <v>0</v>
      </c>
      <c r="W153" s="45">
        <f t="shared" si="26"/>
        <v>-0.26100000000000001</v>
      </c>
      <c r="X153" s="50">
        <f>VLOOKUP(A153,DistrictDetail_SY202324,'District Detail SY 202324'!$S$1,FALSE)</f>
        <v>0</v>
      </c>
      <c r="Y153" s="50">
        <f>VLOOKUP(A153,DistrictDetail_SY202324,'District Detail SY 202324'!$U$1,FALSE)</f>
        <v>0</v>
      </c>
      <c r="Z153" s="50">
        <f>VLOOKUP(A153,DistrictDetail_SY202324,'District Detail SY 202324'!$W$1,FALSE)</f>
        <v>0</v>
      </c>
      <c r="AA153" s="50">
        <f>VLOOKUP(A153,DistrictDetail_SY202324,'District Detail SY 202324'!$Z$1,FALSE)</f>
        <v>0</v>
      </c>
      <c r="AB153" s="50">
        <f>VLOOKUP(A153,DistrictDetail_SY202324,'District Detail SY 202324'!$AA$1,FALSE)</f>
        <v>0</v>
      </c>
      <c r="AC153" s="50">
        <f>VLOOKUP(A153,DistrictDetail_SY202324,'District Detail SY 202324'!$AB$1,FALSE)</f>
        <v>0</v>
      </c>
      <c r="AD153" s="50">
        <f>VLOOKUP(A153,DistrictDetail_SY202324,'District Detail SY 202324'!$AF$1,FALSE)</f>
        <v>1.4179999999999999</v>
      </c>
    </row>
    <row r="154" spans="1:30" x14ac:dyDescent="0.25">
      <c r="A154" s="6" t="s">
        <v>334</v>
      </c>
      <c r="B154" t="s">
        <v>335</v>
      </c>
      <c r="C154" s="48">
        <f t="shared" si="19"/>
        <v>0.33900000000000008</v>
      </c>
      <c r="D154" s="48">
        <f t="shared" si="27"/>
        <v>0.69</v>
      </c>
      <c r="E154" s="48">
        <f t="shared" si="20"/>
        <v>0.35099999999999987</v>
      </c>
      <c r="F154" s="45">
        <f>VLOOKUP(A154,DistrictDetail_SY202324,'District Detail SY 202324'!$Q$1,FALSE)</f>
        <v>8.0000000000000002E-3</v>
      </c>
      <c r="G154" s="45">
        <f>VLOOKUP(A154,DistrictDetail_SY202324,'District Detail SY 202324'!$AD$1,FALSE)</f>
        <v>0.69</v>
      </c>
      <c r="H154" s="45">
        <f t="shared" si="21"/>
        <v>0.68199999999999994</v>
      </c>
      <c r="I154" s="45">
        <f>VLOOKUP(A154,DistrictDetail_SY202324,'District Detail SY 202324'!$P$1,FALSE)</f>
        <v>1.4000000000000002E-2</v>
      </c>
      <c r="J154" s="45">
        <f>VLOOKUP(A154,DistrictDetail_SY202324,'District Detail SY 202324'!$AE$1,FALSE)+VLOOKUP(A154,DistrictDetail_SY202324,'District Detail SY 202324'!$AG$1,FALSE)</f>
        <v>0</v>
      </c>
      <c r="K154" s="45">
        <f t="shared" si="22"/>
        <v>-1.4000000000000002E-2</v>
      </c>
      <c r="L154" s="45">
        <f>VLOOKUP(A154,DistrictDetail_SY202324,'District Detail SY 202324'!$K$1,FALSE)</f>
        <v>0.21100000000000002</v>
      </c>
      <c r="M154" s="45">
        <f>VLOOKUP(A154,DistrictDetail_SY202324,'District Detail SY 202324'!$T$1,FALSE)</f>
        <v>0</v>
      </c>
      <c r="N154" s="45">
        <f t="shared" si="23"/>
        <v>-0.21100000000000002</v>
      </c>
      <c r="O154" s="45">
        <f>VLOOKUP(A154,DistrictDetail_SY202324,'District Detail SY 202324'!$N$1,FALSE)</f>
        <v>7.2000000000000008E-2</v>
      </c>
      <c r="P154" s="45">
        <f>VLOOKUP(A154,DistrictDetail_SY202324,'District Detail SY 202324'!$Y$1,FALSE)</f>
        <v>0</v>
      </c>
      <c r="Q154" s="45">
        <f t="shared" si="24"/>
        <v>-7.2000000000000008E-2</v>
      </c>
      <c r="R154" s="45">
        <f>VLOOKUP(A154,DistrictDetail_SY202324,'District Detail SY 202324'!$M$1,FALSE)</f>
        <v>8.0000000000000002E-3</v>
      </c>
      <c r="S154" s="45">
        <f>VLOOKUP(A154,DistrictDetail_SY202324,'District Detail SY 202324'!$X$1,FALSE)</f>
        <v>0</v>
      </c>
      <c r="T154" s="45">
        <f t="shared" si="25"/>
        <v>-8.0000000000000002E-3</v>
      </c>
      <c r="U154" s="45">
        <f>VLOOKUP(A154,DistrictDetail_SY202324,'District Detail SY 202324'!$L$1,FALSE)</f>
        <v>2.5999999999999999E-2</v>
      </c>
      <c r="V154" s="45">
        <f>VLOOKUP(A154,DistrictDetail_SY202324,'District Detail SY 202324'!$V$1,FALSE)</f>
        <v>0</v>
      </c>
      <c r="W154" s="45">
        <f t="shared" si="26"/>
        <v>-2.5999999999999999E-2</v>
      </c>
      <c r="X154" s="50">
        <f>VLOOKUP(A154,DistrictDetail_SY202324,'District Detail SY 202324'!$S$1,FALSE)</f>
        <v>0</v>
      </c>
      <c r="Y154" s="50">
        <f>VLOOKUP(A154,DistrictDetail_SY202324,'District Detail SY 202324'!$U$1,FALSE)</f>
        <v>0</v>
      </c>
      <c r="Z154" s="50">
        <f>VLOOKUP(A154,DistrictDetail_SY202324,'District Detail SY 202324'!$W$1,FALSE)</f>
        <v>0</v>
      </c>
      <c r="AA154" s="50">
        <f>VLOOKUP(A154,DistrictDetail_SY202324,'District Detail SY 202324'!$Z$1,FALSE)</f>
        <v>0</v>
      </c>
      <c r="AB154" s="50">
        <f>VLOOKUP(A154,DistrictDetail_SY202324,'District Detail SY 202324'!$AA$1,FALSE)</f>
        <v>0</v>
      </c>
      <c r="AC154" s="50">
        <f>VLOOKUP(A154,DistrictDetail_SY202324,'District Detail SY 202324'!$AB$1,FALSE)</f>
        <v>0</v>
      </c>
      <c r="AD154" s="50">
        <f>VLOOKUP(A154,DistrictDetail_SY202324,'District Detail SY 202324'!$AF$1,FALSE)</f>
        <v>0</v>
      </c>
    </row>
    <row r="155" spans="1:30" x14ac:dyDescent="0.25">
      <c r="A155" s="6" t="s">
        <v>336</v>
      </c>
      <c r="B155" t="s">
        <v>337</v>
      </c>
      <c r="C155" s="48">
        <f t="shared" si="19"/>
        <v>19.98</v>
      </c>
      <c r="D155" s="48">
        <f t="shared" si="27"/>
        <v>32.825000000000003</v>
      </c>
      <c r="E155" s="48">
        <f t="shared" si="20"/>
        <v>12.845000000000002</v>
      </c>
      <c r="F155" s="45">
        <f>VLOOKUP(A155,DistrictDetail_SY202324,'District Detail SY 202324'!$Q$1,FALSE)</f>
        <v>0.51500000000000001</v>
      </c>
      <c r="G155" s="45">
        <f>VLOOKUP(A155,DistrictDetail_SY202324,'District Detail SY 202324'!$AD$1,FALSE)</f>
        <v>1.5609999999999999</v>
      </c>
      <c r="H155" s="45">
        <f t="shared" si="21"/>
        <v>1.0459999999999998</v>
      </c>
      <c r="I155" s="45">
        <f>VLOOKUP(A155,DistrictDetail_SY202324,'District Detail SY 202324'!$P$1,FALSE)</f>
        <v>0.85199999999999998</v>
      </c>
      <c r="J155" s="45">
        <f>VLOOKUP(A155,DistrictDetail_SY202324,'District Detail SY 202324'!$AE$1,FALSE)+VLOOKUP(A155,DistrictDetail_SY202324,'District Detail SY 202324'!$AG$1,FALSE)</f>
        <v>7.7560000000000002</v>
      </c>
      <c r="K155" s="45">
        <f t="shared" si="22"/>
        <v>6.9039999999999999</v>
      </c>
      <c r="L155" s="45">
        <f>VLOOKUP(A155,DistrictDetail_SY202324,'District Detail SY 202324'!$K$1,FALSE)</f>
        <v>12.044</v>
      </c>
      <c r="M155" s="45">
        <f>VLOOKUP(A155,DistrictDetail_SY202324,'District Detail SY 202324'!$T$1,FALSE)</f>
        <v>11.199</v>
      </c>
      <c r="N155" s="45">
        <f t="shared" si="23"/>
        <v>-0.84500000000000064</v>
      </c>
      <c r="O155" s="45">
        <f>VLOOKUP(A155,DistrictDetail_SY202324,'District Detail SY 202324'!$N$1,FALSE)</f>
        <v>4.4050000000000002</v>
      </c>
      <c r="P155" s="45">
        <f>VLOOKUP(A155,DistrictDetail_SY202324,'District Detail SY 202324'!$Y$1,FALSE)</f>
        <v>3.2130000000000001</v>
      </c>
      <c r="Q155" s="45">
        <f t="shared" si="24"/>
        <v>-1.1920000000000002</v>
      </c>
      <c r="R155" s="45">
        <f>VLOOKUP(A155,DistrictDetail_SY202324,'District Detail SY 202324'!$M$1,FALSE)</f>
        <v>0.54700000000000004</v>
      </c>
      <c r="S155" s="45">
        <f>VLOOKUP(A155,DistrictDetail_SY202324,'District Detail SY 202324'!$X$1,FALSE)</f>
        <v>0.20100000000000001</v>
      </c>
      <c r="T155" s="45">
        <f t="shared" si="25"/>
        <v>-0.34600000000000003</v>
      </c>
      <c r="U155" s="45">
        <f>VLOOKUP(A155,DistrictDetail_SY202324,'District Detail SY 202324'!$L$1,FALSE)</f>
        <v>1.617</v>
      </c>
      <c r="V155" s="45">
        <f>VLOOKUP(A155,DistrictDetail_SY202324,'District Detail SY 202324'!$V$1,FALSE)</f>
        <v>0</v>
      </c>
      <c r="W155" s="45">
        <f t="shared" si="26"/>
        <v>-1.617</v>
      </c>
      <c r="X155" s="50">
        <f>VLOOKUP(A155,DistrictDetail_SY202324,'District Detail SY 202324'!$S$1,FALSE)</f>
        <v>0</v>
      </c>
      <c r="Y155" s="50">
        <f>VLOOKUP(A155,DistrictDetail_SY202324,'District Detail SY 202324'!$U$1,FALSE)</f>
        <v>0.80600000000000005</v>
      </c>
      <c r="Z155" s="50">
        <f>VLOOKUP(A155,DistrictDetail_SY202324,'District Detail SY 202324'!$W$1,FALSE)</f>
        <v>1.129</v>
      </c>
      <c r="AA155" s="50">
        <f>VLOOKUP(A155,DistrictDetail_SY202324,'District Detail SY 202324'!$Z$1,FALSE)</f>
        <v>0.24399999999999999</v>
      </c>
      <c r="AB155" s="50">
        <f>VLOOKUP(A155,DistrictDetail_SY202324,'District Detail SY 202324'!$AA$1,FALSE)</f>
        <v>0</v>
      </c>
      <c r="AC155" s="50">
        <f>VLOOKUP(A155,DistrictDetail_SY202324,'District Detail SY 202324'!$AB$1,FALSE)</f>
        <v>1.976</v>
      </c>
      <c r="AD155" s="50">
        <f>VLOOKUP(A155,DistrictDetail_SY202324,'District Detail SY 202324'!$AF$1,FALSE)</f>
        <v>4.74</v>
      </c>
    </row>
    <row r="156" spans="1:30" x14ac:dyDescent="0.25">
      <c r="A156" s="6" t="s">
        <v>338</v>
      </c>
      <c r="B156" t="s">
        <v>339</v>
      </c>
      <c r="C156" s="48">
        <f t="shared" si="19"/>
        <v>5.9359999999999999</v>
      </c>
      <c r="D156" s="48">
        <f t="shared" si="27"/>
        <v>9.4989999999999988</v>
      </c>
      <c r="E156" s="48">
        <f t="shared" si="20"/>
        <v>3.5629999999999988</v>
      </c>
      <c r="F156" s="45">
        <f>VLOOKUP(A156,DistrictDetail_SY202324,'District Detail SY 202324'!$Q$1,FALSE)</f>
        <v>0.152</v>
      </c>
      <c r="G156" s="45">
        <f>VLOOKUP(A156,DistrictDetail_SY202324,'District Detail SY 202324'!$AD$1,FALSE)</f>
        <v>0</v>
      </c>
      <c r="H156" s="45">
        <f t="shared" si="21"/>
        <v>-0.152</v>
      </c>
      <c r="I156" s="45">
        <f>VLOOKUP(A156,DistrictDetail_SY202324,'District Detail SY 202324'!$P$1,FALSE)</f>
        <v>0.254</v>
      </c>
      <c r="J156" s="45">
        <f>VLOOKUP(A156,DistrictDetail_SY202324,'District Detail SY 202324'!$AE$1,FALSE)+VLOOKUP(A156,DistrictDetail_SY202324,'District Detail SY 202324'!$AG$1,FALSE)</f>
        <v>2.6260000000000003</v>
      </c>
      <c r="K156" s="45">
        <f t="shared" si="22"/>
        <v>2.3720000000000003</v>
      </c>
      <c r="L156" s="45">
        <f>VLOOKUP(A156,DistrictDetail_SY202324,'District Detail SY 202324'!$K$1,FALSE)</f>
        <v>3.5629999999999997</v>
      </c>
      <c r="M156" s="45">
        <f>VLOOKUP(A156,DistrictDetail_SY202324,'District Detail SY 202324'!$T$1,FALSE)</f>
        <v>3.169</v>
      </c>
      <c r="N156" s="45">
        <f t="shared" si="23"/>
        <v>-0.39399999999999968</v>
      </c>
      <c r="O156" s="45">
        <f>VLOOKUP(A156,DistrictDetail_SY202324,'District Detail SY 202324'!$N$1,FALSE)</f>
        <v>1.3280000000000001</v>
      </c>
      <c r="P156" s="45">
        <f>VLOOKUP(A156,DistrictDetail_SY202324,'District Detail SY 202324'!$Y$1,FALSE)</f>
        <v>0</v>
      </c>
      <c r="Q156" s="45">
        <f t="shared" si="24"/>
        <v>-1.3280000000000001</v>
      </c>
      <c r="R156" s="45">
        <f>VLOOKUP(A156,DistrictDetail_SY202324,'District Detail SY 202324'!$M$1,FALSE)</f>
        <v>0.16100000000000003</v>
      </c>
      <c r="S156" s="45">
        <f>VLOOKUP(A156,DistrictDetail_SY202324,'District Detail SY 202324'!$X$1,FALSE)</f>
        <v>0.47</v>
      </c>
      <c r="T156" s="45">
        <f t="shared" si="25"/>
        <v>0.30899999999999994</v>
      </c>
      <c r="U156" s="45">
        <f>VLOOKUP(A156,DistrictDetail_SY202324,'District Detail SY 202324'!$L$1,FALSE)</f>
        <v>0.47799999999999992</v>
      </c>
      <c r="V156" s="45">
        <f>VLOOKUP(A156,DistrictDetail_SY202324,'District Detail SY 202324'!$V$1,FALSE)</f>
        <v>0</v>
      </c>
      <c r="W156" s="45">
        <f t="shared" si="26"/>
        <v>-0.47799999999999992</v>
      </c>
      <c r="X156" s="50">
        <f>VLOOKUP(A156,DistrictDetail_SY202324,'District Detail SY 202324'!$S$1,FALSE)</f>
        <v>0</v>
      </c>
      <c r="Y156" s="50">
        <f>VLOOKUP(A156,DistrictDetail_SY202324,'District Detail SY 202324'!$U$1,FALSE)</f>
        <v>0.23300000000000001</v>
      </c>
      <c r="Z156" s="50">
        <f>VLOOKUP(A156,DistrictDetail_SY202324,'District Detail SY 202324'!$W$1,FALSE)</f>
        <v>0.23300000000000001</v>
      </c>
      <c r="AA156" s="50">
        <f>VLOOKUP(A156,DistrictDetail_SY202324,'District Detail SY 202324'!$Z$1,FALSE)</f>
        <v>0</v>
      </c>
      <c r="AB156" s="50">
        <f>VLOOKUP(A156,DistrictDetail_SY202324,'District Detail SY 202324'!$AA$1,FALSE)</f>
        <v>0</v>
      </c>
      <c r="AC156" s="50">
        <f>VLOOKUP(A156,DistrictDetail_SY202324,'District Detail SY 202324'!$AB$1,FALSE)</f>
        <v>0</v>
      </c>
      <c r="AD156" s="50">
        <f>VLOOKUP(A156,DistrictDetail_SY202324,'District Detail SY 202324'!$AF$1,FALSE)</f>
        <v>2.7679999999999998</v>
      </c>
    </row>
    <row r="157" spans="1:30" x14ac:dyDescent="0.25">
      <c r="A157" s="6" t="s">
        <v>340</v>
      </c>
      <c r="B157" t="s">
        <v>341</v>
      </c>
      <c r="C157" s="48">
        <f t="shared" si="19"/>
        <v>1.3680000000000001</v>
      </c>
      <c r="D157" s="48">
        <f t="shared" si="27"/>
        <v>1.333</v>
      </c>
      <c r="E157" s="48">
        <f t="shared" si="20"/>
        <v>-3.5000000000000142E-2</v>
      </c>
      <c r="F157" s="45">
        <f>VLOOKUP(A157,DistrictDetail_SY202324,'District Detail SY 202324'!$Q$1,FALSE)</f>
        <v>5.1999999999999998E-2</v>
      </c>
      <c r="G157" s="45">
        <f>VLOOKUP(A157,DistrictDetail_SY202324,'District Detail SY 202324'!$AD$1,FALSE)</f>
        <v>0</v>
      </c>
      <c r="H157" s="45">
        <f t="shared" si="21"/>
        <v>-5.1999999999999998E-2</v>
      </c>
      <c r="I157" s="45">
        <f>VLOOKUP(A157,DistrictDetail_SY202324,'District Detail SY 202324'!$P$1,FALSE)</f>
        <v>6.2000000000000006E-2</v>
      </c>
      <c r="J157" s="45">
        <f>VLOOKUP(A157,DistrictDetail_SY202324,'District Detail SY 202324'!$AE$1,FALSE)+VLOOKUP(A157,DistrictDetail_SY202324,'District Detail SY 202324'!$AG$1,FALSE)</f>
        <v>0</v>
      </c>
      <c r="K157" s="45">
        <f t="shared" si="22"/>
        <v>-6.2000000000000006E-2</v>
      </c>
      <c r="L157" s="45">
        <f>VLOOKUP(A157,DistrictDetail_SY202324,'District Detail SY 202324'!$K$1,FALSE)</f>
        <v>0.74</v>
      </c>
      <c r="M157" s="45">
        <f>VLOOKUP(A157,DistrictDetail_SY202324,'District Detail SY 202324'!$T$1,FALSE)</f>
        <v>0.75</v>
      </c>
      <c r="N157" s="45">
        <f t="shared" si="23"/>
        <v>1.0000000000000009E-2</v>
      </c>
      <c r="O157" s="45">
        <f>VLOOKUP(A157,DistrictDetail_SY202324,'District Detail SY 202324'!$N$1,FALSE)</f>
        <v>0.31800000000000006</v>
      </c>
      <c r="P157" s="45">
        <f>VLOOKUP(A157,DistrictDetail_SY202324,'District Detail SY 202324'!$Y$1,FALSE)</f>
        <v>0.192</v>
      </c>
      <c r="Q157" s="45">
        <f t="shared" si="24"/>
        <v>-0.12600000000000006</v>
      </c>
      <c r="R157" s="45">
        <f>VLOOKUP(A157,DistrictDetail_SY202324,'District Detail SY 202324'!$M$1,FALSE)</f>
        <v>0.05</v>
      </c>
      <c r="S157" s="45">
        <f>VLOOKUP(A157,DistrictDetail_SY202324,'District Detail SY 202324'!$X$1,FALSE)</f>
        <v>0.16300000000000001</v>
      </c>
      <c r="T157" s="45">
        <f t="shared" si="25"/>
        <v>0.113</v>
      </c>
      <c r="U157" s="45">
        <f>VLOOKUP(A157,DistrictDetail_SY202324,'District Detail SY 202324'!$L$1,FALSE)</f>
        <v>0.14600000000000002</v>
      </c>
      <c r="V157" s="45">
        <f>VLOOKUP(A157,DistrictDetail_SY202324,'District Detail SY 202324'!$V$1,FALSE)</f>
        <v>0</v>
      </c>
      <c r="W157" s="45">
        <f t="shared" si="26"/>
        <v>-0.14600000000000002</v>
      </c>
      <c r="X157" s="50">
        <f>VLOOKUP(A157,DistrictDetail_SY202324,'District Detail SY 202324'!$S$1,FALSE)</f>
        <v>0</v>
      </c>
      <c r="Y157" s="50">
        <f>VLOOKUP(A157,DistrictDetail_SY202324,'District Detail SY 202324'!$U$1,FALSE)</f>
        <v>6.5000000000000002E-2</v>
      </c>
      <c r="Z157" s="50">
        <f>VLOOKUP(A157,DistrictDetail_SY202324,'District Detail SY 202324'!$W$1,FALSE)</f>
        <v>0.16300000000000001</v>
      </c>
      <c r="AA157" s="50">
        <f>VLOOKUP(A157,DistrictDetail_SY202324,'District Detail SY 202324'!$Z$1,FALSE)</f>
        <v>0</v>
      </c>
      <c r="AB157" s="50">
        <f>VLOOKUP(A157,DistrictDetail_SY202324,'District Detail SY 202324'!$AA$1,FALSE)</f>
        <v>0</v>
      </c>
      <c r="AC157" s="50">
        <f>VLOOKUP(A157,DistrictDetail_SY202324,'District Detail SY 202324'!$AB$1,FALSE)</f>
        <v>0</v>
      </c>
      <c r="AD157" s="50">
        <f>VLOOKUP(A157,DistrictDetail_SY202324,'District Detail SY 202324'!$AF$1,FALSE)</f>
        <v>0</v>
      </c>
    </row>
    <row r="158" spans="1:30" x14ac:dyDescent="0.25">
      <c r="A158" s="6" t="s">
        <v>342</v>
      </c>
      <c r="B158" t="s">
        <v>343</v>
      </c>
      <c r="C158" s="48">
        <f t="shared" si="19"/>
        <v>34.829000000000001</v>
      </c>
      <c r="D158" s="48">
        <f t="shared" si="27"/>
        <v>77.141999999999996</v>
      </c>
      <c r="E158" s="48">
        <f t="shared" si="20"/>
        <v>42.312999999999995</v>
      </c>
      <c r="F158" s="45">
        <f>VLOOKUP(A158,DistrictDetail_SY202324,'District Detail SY 202324'!$Q$1,FALSE)</f>
        <v>0.92100000000000004</v>
      </c>
      <c r="G158" s="45">
        <f>VLOOKUP(A158,DistrictDetail_SY202324,'District Detail SY 202324'!$AD$1,FALSE)</f>
        <v>0</v>
      </c>
      <c r="H158" s="45">
        <f t="shared" si="21"/>
        <v>-0.92100000000000004</v>
      </c>
      <c r="I158" s="45">
        <f>VLOOKUP(A158,DistrictDetail_SY202324,'District Detail SY 202324'!$P$1,FALSE)</f>
        <v>1.4909999999999999</v>
      </c>
      <c r="J158" s="45">
        <f>VLOOKUP(A158,DistrictDetail_SY202324,'District Detail SY 202324'!$AE$1,FALSE)+VLOOKUP(A158,DistrictDetail_SY202324,'District Detail SY 202324'!$AG$1,FALSE)</f>
        <v>29.480999999999998</v>
      </c>
      <c r="K158" s="45">
        <f t="shared" si="22"/>
        <v>27.99</v>
      </c>
      <c r="L158" s="45">
        <f>VLOOKUP(A158,DistrictDetail_SY202324,'District Detail SY 202324'!$K$1,FALSE)</f>
        <v>20.77</v>
      </c>
      <c r="M158" s="45">
        <f>VLOOKUP(A158,DistrictDetail_SY202324,'District Detail SY 202324'!$T$1,FALSE)</f>
        <v>20</v>
      </c>
      <c r="N158" s="45">
        <f t="shared" si="23"/>
        <v>-0.76999999999999957</v>
      </c>
      <c r="O158" s="45">
        <f>VLOOKUP(A158,DistrictDetail_SY202324,'District Detail SY 202324'!$N$1,FALSE)</f>
        <v>7.8070000000000004</v>
      </c>
      <c r="P158" s="45">
        <f>VLOOKUP(A158,DistrictDetail_SY202324,'District Detail SY 202324'!$Y$1,FALSE)</f>
        <v>6.8050000000000006</v>
      </c>
      <c r="Q158" s="45">
        <f t="shared" si="24"/>
        <v>-1.0019999999999998</v>
      </c>
      <c r="R158" s="45">
        <f>VLOOKUP(A158,DistrictDetail_SY202324,'District Detail SY 202324'!$M$1,FALSE)</f>
        <v>0.97099999999999997</v>
      </c>
      <c r="S158" s="45">
        <f>VLOOKUP(A158,DistrictDetail_SY202324,'District Detail SY 202324'!$X$1,FALSE)</f>
        <v>1.5649999999999999</v>
      </c>
      <c r="T158" s="45">
        <f t="shared" si="25"/>
        <v>0.59399999999999997</v>
      </c>
      <c r="U158" s="45">
        <f>VLOOKUP(A158,DistrictDetail_SY202324,'District Detail SY 202324'!$L$1,FALSE)</f>
        <v>2.8689999999999998</v>
      </c>
      <c r="V158" s="45">
        <f>VLOOKUP(A158,DistrictDetail_SY202324,'District Detail SY 202324'!$V$1,FALSE)</f>
        <v>6.806</v>
      </c>
      <c r="W158" s="45">
        <f t="shared" si="26"/>
        <v>3.9370000000000003</v>
      </c>
      <c r="X158" s="50">
        <f>VLOOKUP(A158,DistrictDetail_SY202324,'District Detail SY 202324'!$S$1,FALSE)</f>
        <v>0</v>
      </c>
      <c r="Y158" s="50">
        <f>VLOOKUP(A158,DistrictDetail_SY202324,'District Detail SY 202324'!$U$1,FALSE)</f>
        <v>0.84799999999999986</v>
      </c>
      <c r="Z158" s="50">
        <f>VLOOKUP(A158,DistrictDetail_SY202324,'District Detail SY 202324'!$W$1,FALSE)</f>
        <v>2.8379999999999996</v>
      </c>
      <c r="AA158" s="50">
        <f>VLOOKUP(A158,DistrictDetail_SY202324,'District Detail SY 202324'!$Z$1,FALSE)</f>
        <v>0.41499999999999998</v>
      </c>
      <c r="AB158" s="50">
        <f>VLOOKUP(A158,DistrictDetail_SY202324,'District Detail SY 202324'!$AA$1,FALSE)</f>
        <v>0.26100000000000001</v>
      </c>
      <c r="AC158" s="50">
        <f>VLOOKUP(A158,DistrictDetail_SY202324,'District Detail SY 202324'!$AB$1,FALSE)</f>
        <v>0</v>
      </c>
      <c r="AD158" s="50">
        <f>VLOOKUP(A158,DistrictDetail_SY202324,'District Detail SY 202324'!$AF$1,FALSE)</f>
        <v>8.1229999999999993</v>
      </c>
    </row>
    <row r="159" spans="1:30" x14ac:dyDescent="0.25">
      <c r="A159" s="6" t="s">
        <v>344</v>
      </c>
      <c r="B159" t="s">
        <v>345</v>
      </c>
      <c r="C159" s="48">
        <f t="shared" si="19"/>
        <v>2.613</v>
      </c>
      <c r="D159" s="48">
        <f t="shared" si="27"/>
        <v>2.9359999999999999</v>
      </c>
      <c r="E159" s="48">
        <f t="shared" si="20"/>
        <v>0.32299999999999995</v>
      </c>
      <c r="F159" s="45">
        <f>VLOOKUP(A159,DistrictDetail_SY202324,'District Detail SY 202324'!$Q$1,FALSE)</f>
        <v>6.6000000000000003E-2</v>
      </c>
      <c r="G159" s="45">
        <f>VLOOKUP(A159,DistrictDetail_SY202324,'District Detail SY 202324'!$AD$1,FALSE)</f>
        <v>0</v>
      </c>
      <c r="H159" s="45">
        <f t="shared" si="21"/>
        <v>-6.6000000000000003E-2</v>
      </c>
      <c r="I159" s="45">
        <f>VLOOKUP(A159,DistrictDetail_SY202324,'District Detail SY 202324'!$P$1,FALSE)</f>
        <v>0.111</v>
      </c>
      <c r="J159" s="45">
        <f>VLOOKUP(A159,DistrictDetail_SY202324,'District Detail SY 202324'!$AE$1,FALSE)+VLOOKUP(A159,DistrictDetail_SY202324,'District Detail SY 202324'!$AG$1,FALSE)</f>
        <v>1.173</v>
      </c>
      <c r="K159" s="45">
        <f t="shared" si="22"/>
        <v>1.0620000000000001</v>
      </c>
      <c r="L159" s="45">
        <f>VLOOKUP(A159,DistrictDetail_SY202324,'District Detail SY 202324'!$K$1,FALSE)</f>
        <v>1.5870000000000002</v>
      </c>
      <c r="M159" s="45">
        <f>VLOOKUP(A159,DistrictDetail_SY202324,'District Detail SY 202324'!$T$1,FALSE)</f>
        <v>1.143</v>
      </c>
      <c r="N159" s="45">
        <f t="shared" si="23"/>
        <v>-0.44400000000000017</v>
      </c>
      <c r="O159" s="45">
        <f>VLOOKUP(A159,DistrictDetail_SY202324,'District Detail SY 202324'!$N$1,FALSE)</f>
        <v>0.57099999999999995</v>
      </c>
      <c r="P159" s="45">
        <f>VLOOKUP(A159,DistrictDetail_SY202324,'District Detail SY 202324'!$Y$1,FALSE)</f>
        <v>0</v>
      </c>
      <c r="Q159" s="45">
        <f t="shared" si="24"/>
        <v>-0.57099999999999995</v>
      </c>
      <c r="R159" s="45">
        <f>VLOOKUP(A159,DistrictDetail_SY202324,'District Detail SY 202324'!$M$1,FALSE)</f>
        <v>7.1000000000000008E-2</v>
      </c>
      <c r="S159" s="45">
        <f>VLOOKUP(A159,DistrictDetail_SY202324,'District Detail SY 202324'!$X$1,FALSE)</f>
        <v>0</v>
      </c>
      <c r="T159" s="45">
        <f t="shared" si="25"/>
        <v>-7.1000000000000008E-2</v>
      </c>
      <c r="U159" s="45">
        <f>VLOOKUP(A159,DistrictDetail_SY202324,'District Detail SY 202324'!$L$1,FALSE)</f>
        <v>0.20699999999999999</v>
      </c>
      <c r="V159" s="45">
        <f>VLOOKUP(A159,DistrictDetail_SY202324,'District Detail SY 202324'!$V$1,FALSE)</f>
        <v>0</v>
      </c>
      <c r="W159" s="45">
        <f t="shared" si="26"/>
        <v>-0.20699999999999999</v>
      </c>
      <c r="X159" s="50">
        <f>VLOOKUP(A159,DistrictDetail_SY202324,'District Detail SY 202324'!$S$1,FALSE)</f>
        <v>0</v>
      </c>
      <c r="Y159" s="50">
        <f>VLOOKUP(A159,DistrictDetail_SY202324,'District Detail SY 202324'!$U$1,FALSE)</f>
        <v>0</v>
      </c>
      <c r="Z159" s="50">
        <f>VLOOKUP(A159,DistrictDetail_SY202324,'District Detail SY 202324'!$W$1,FALSE)</f>
        <v>0</v>
      </c>
      <c r="AA159" s="50">
        <f>VLOOKUP(A159,DistrictDetail_SY202324,'District Detail SY 202324'!$Z$1,FALSE)</f>
        <v>0</v>
      </c>
      <c r="AB159" s="50">
        <f>VLOOKUP(A159,DistrictDetail_SY202324,'District Detail SY 202324'!$AA$1,FALSE)</f>
        <v>0</v>
      </c>
      <c r="AC159" s="50">
        <f>VLOOKUP(A159,DistrictDetail_SY202324,'District Detail SY 202324'!$AB$1,FALSE)</f>
        <v>0</v>
      </c>
      <c r="AD159" s="50">
        <f>VLOOKUP(A159,DistrictDetail_SY202324,'District Detail SY 202324'!$AF$1,FALSE)</f>
        <v>0.62</v>
      </c>
    </row>
    <row r="160" spans="1:30" x14ac:dyDescent="0.25">
      <c r="A160" s="6" t="s">
        <v>346</v>
      </c>
      <c r="B160" t="s">
        <v>347</v>
      </c>
      <c r="C160" s="48">
        <f t="shared" si="19"/>
        <v>3.907</v>
      </c>
      <c r="D160" s="48">
        <f t="shared" si="27"/>
        <v>4.9580000000000002</v>
      </c>
      <c r="E160" s="48">
        <f t="shared" si="20"/>
        <v>1.0510000000000002</v>
      </c>
      <c r="F160" s="45">
        <f>VLOOKUP(A160,DistrictDetail_SY202324,'District Detail SY 202324'!$Q$1,FALSE)</f>
        <v>9.2999999999999999E-2</v>
      </c>
      <c r="G160" s="45">
        <f>VLOOKUP(A160,DistrictDetail_SY202324,'District Detail SY 202324'!$AD$1,FALSE)</f>
        <v>0</v>
      </c>
      <c r="H160" s="45">
        <f t="shared" si="21"/>
        <v>-9.2999999999999999E-2</v>
      </c>
      <c r="I160" s="45">
        <f>VLOOKUP(A160,DistrictDetail_SY202324,'District Detail SY 202324'!$P$1,FALSE)</f>
        <v>0.16499999999999998</v>
      </c>
      <c r="J160" s="45">
        <f>VLOOKUP(A160,DistrictDetail_SY202324,'District Detail SY 202324'!$AE$1,FALSE)+VLOOKUP(A160,DistrictDetail_SY202324,'District Detail SY 202324'!$AG$1,FALSE)</f>
        <v>0</v>
      </c>
      <c r="K160" s="45">
        <f t="shared" si="22"/>
        <v>-0.16499999999999998</v>
      </c>
      <c r="L160" s="45">
        <f>VLOOKUP(A160,DistrictDetail_SY202324,'District Detail SY 202324'!$K$1,FALSE)</f>
        <v>2.3860000000000001</v>
      </c>
      <c r="M160" s="45">
        <f>VLOOKUP(A160,DistrictDetail_SY202324,'District Detail SY 202324'!$T$1,FALSE)</f>
        <v>2</v>
      </c>
      <c r="N160" s="45">
        <f t="shared" si="23"/>
        <v>-0.38600000000000012</v>
      </c>
      <c r="O160" s="45">
        <f>VLOOKUP(A160,DistrictDetail_SY202324,'District Detail SY 202324'!$N$1,FALSE)</f>
        <v>0.8620000000000001</v>
      </c>
      <c r="P160" s="45">
        <f>VLOOKUP(A160,DistrictDetail_SY202324,'District Detail SY 202324'!$Y$1,FALSE)</f>
        <v>0</v>
      </c>
      <c r="Q160" s="45">
        <f t="shared" si="24"/>
        <v>-0.8620000000000001</v>
      </c>
      <c r="R160" s="45">
        <f>VLOOKUP(A160,DistrictDetail_SY202324,'District Detail SY 202324'!$M$1,FALSE)</f>
        <v>0.10100000000000001</v>
      </c>
      <c r="S160" s="45">
        <f>VLOOKUP(A160,DistrictDetail_SY202324,'District Detail SY 202324'!$X$1,FALSE)</f>
        <v>0.20900000000000002</v>
      </c>
      <c r="T160" s="45">
        <f t="shared" si="25"/>
        <v>0.10800000000000001</v>
      </c>
      <c r="U160" s="45">
        <f>VLOOKUP(A160,DistrictDetail_SY202324,'District Detail SY 202324'!$L$1,FALSE)</f>
        <v>0.30000000000000004</v>
      </c>
      <c r="V160" s="45">
        <f>VLOOKUP(A160,DistrictDetail_SY202324,'District Detail SY 202324'!$V$1,FALSE)</f>
        <v>0.3</v>
      </c>
      <c r="W160" s="45">
        <f t="shared" si="26"/>
        <v>0</v>
      </c>
      <c r="X160" s="50">
        <f>VLOOKUP(A160,DistrictDetail_SY202324,'District Detail SY 202324'!$S$1,FALSE)</f>
        <v>0</v>
      </c>
      <c r="Y160" s="50">
        <f>VLOOKUP(A160,DistrictDetail_SY202324,'District Detail SY 202324'!$U$1,FALSE)</f>
        <v>0</v>
      </c>
      <c r="Z160" s="50">
        <f>VLOOKUP(A160,DistrictDetail_SY202324,'District Detail SY 202324'!$W$1,FALSE)</f>
        <v>0</v>
      </c>
      <c r="AA160" s="50">
        <f>VLOOKUP(A160,DistrictDetail_SY202324,'District Detail SY 202324'!$Z$1,FALSE)</f>
        <v>0</v>
      </c>
      <c r="AB160" s="50">
        <f>VLOOKUP(A160,DistrictDetail_SY202324,'District Detail SY 202324'!$AA$1,FALSE)</f>
        <v>0</v>
      </c>
      <c r="AC160" s="50">
        <f>VLOOKUP(A160,DistrictDetail_SY202324,'District Detail SY 202324'!$AB$1,FALSE)</f>
        <v>0</v>
      </c>
      <c r="AD160" s="50">
        <f>VLOOKUP(A160,DistrictDetail_SY202324,'District Detail SY 202324'!$AF$1,FALSE)</f>
        <v>2.4489999999999998</v>
      </c>
    </row>
    <row r="161" spans="1:30" x14ac:dyDescent="0.25">
      <c r="A161" s="6" t="s">
        <v>348</v>
      </c>
      <c r="B161" t="s">
        <v>349</v>
      </c>
      <c r="C161" s="48">
        <f t="shared" si="19"/>
        <v>6.8020000000000005</v>
      </c>
      <c r="D161" s="48">
        <f t="shared" si="27"/>
        <v>7.8469999999999995</v>
      </c>
      <c r="E161" s="48">
        <f t="shared" si="20"/>
        <v>1.044999999999999</v>
      </c>
      <c r="F161" s="45">
        <f>VLOOKUP(A161,DistrictDetail_SY202324,'District Detail SY 202324'!$Q$1,FALSE)</f>
        <v>0.16900000000000001</v>
      </c>
      <c r="G161" s="45">
        <f>VLOOKUP(A161,DistrictDetail_SY202324,'District Detail SY 202324'!$AD$1,FALSE)</f>
        <v>0</v>
      </c>
      <c r="H161" s="45">
        <f t="shared" si="21"/>
        <v>-0.16900000000000001</v>
      </c>
      <c r="I161" s="45">
        <f>VLOOKUP(A161,DistrictDetail_SY202324,'District Detail SY 202324'!$P$1,FALSE)</f>
        <v>0.28800000000000003</v>
      </c>
      <c r="J161" s="45">
        <f>VLOOKUP(A161,DistrictDetail_SY202324,'District Detail SY 202324'!$AE$1,FALSE)+VLOOKUP(A161,DistrictDetail_SY202324,'District Detail SY 202324'!$AG$1,FALSE)</f>
        <v>6.7000000000000004E-2</v>
      </c>
      <c r="K161" s="45">
        <f t="shared" si="22"/>
        <v>-0.22100000000000003</v>
      </c>
      <c r="L161" s="45">
        <f>VLOOKUP(A161,DistrictDetail_SY202324,'District Detail SY 202324'!$K$1,FALSE)</f>
        <v>4.1230000000000002</v>
      </c>
      <c r="M161" s="45">
        <f>VLOOKUP(A161,DistrictDetail_SY202324,'District Detail SY 202324'!$T$1,FALSE)</f>
        <v>4.83</v>
      </c>
      <c r="N161" s="45">
        <f t="shared" si="23"/>
        <v>0.70699999999999985</v>
      </c>
      <c r="O161" s="45">
        <f>VLOOKUP(A161,DistrictDetail_SY202324,'District Detail SY 202324'!$N$1,FALSE)</f>
        <v>1.5049999999999999</v>
      </c>
      <c r="P161" s="45">
        <f>VLOOKUP(A161,DistrictDetail_SY202324,'District Detail SY 202324'!$Y$1,FALSE)</f>
        <v>1</v>
      </c>
      <c r="Q161" s="45">
        <f t="shared" si="24"/>
        <v>-0.50499999999999989</v>
      </c>
      <c r="R161" s="45">
        <f>VLOOKUP(A161,DistrictDetail_SY202324,'District Detail SY 202324'!$M$1,FALSE)</f>
        <v>0.18099999999999999</v>
      </c>
      <c r="S161" s="45">
        <f>VLOOKUP(A161,DistrictDetail_SY202324,'District Detail SY 202324'!$X$1,FALSE)</f>
        <v>0.35000000000000003</v>
      </c>
      <c r="T161" s="45">
        <f t="shared" si="25"/>
        <v>0.16900000000000004</v>
      </c>
      <c r="U161" s="45">
        <f>VLOOKUP(A161,DistrictDetail_SY202324,'District Detail SY 202324'!$L$1,FALSE)</f>
        <v>0.53600000000000003</v>
      </c>
      <c r="V161" s="45">
        <f>VLOOKUP(A161,DistrictDetail_SY202324,'District Detail SY 202324'!$V$1,FALSE)</f>
        <v>0</v>
      </c>
      <c r="W161" s="45">
        <f t="shared" si="26"/>
        <v>-0.53600000000000003</v>
      </c>
      <c r="X161" s="50">
        <f>VLOOKUP(A161,DistrictDetail_SY202324,'District Detail SY 202324'!$S$1,FALSE)</f>
        <v>0</v>
      </c>
      <c r="Y161" s="50">
        <f>VLOOKUP(A161,DistrictDetail_SY202324,'District Detail SY 202324'!$U$1,FALSE)</f>
        <v>0</v>
      </c>
      <c r="Z161" s="50">
        <f>VLOOKUP(A161,DistrictDetail_SY202324,'District Detail SY 202324'!$W$1,FALSE)</f>
        <v>0.67300000000000004</v>
      </c>
      <c r="AA161" s="50">
        <f>VLOOKUP(A161,DistrictDetail_SY202324,'District Detail SY 202324'!$Z$1,FALSE)</f>
        <v>0.10300000000000001</v>
      </c>
      <c r="AB161" s="50">
        <f>VLOOKUP(A161,DistrictDetail_SY202324,'District Detail SY 202324'!$AA$1,FALSE)</f>
        <v>0</v>
      </c>
      <c r="AC161" s="50">
        <f>VLOOKUP(A161,DistrictDetail_SY202324,'District Detail SY 202324'!$AB$1,FALSE)</f>
        <v>0</v>
      </c>
      <c r="AD161" s="50">
        <f>VLOOKUP(A161,DistrictDetail_SY202324,'District Detail SY 202324'!$AF$1,FALSE)</f>
        <v>0.82399999999999995</v>
      </c>
    </row>
    <row r="162" spans="1:30" x14ac:dyDescent="0.25">
      <c r="A162" s="6" t="s">
        <v>350</v>
      </c>
      <c r="B162" t="s">
        <v>351</v>
      </c>
      <c r="C162" s="48">
        <f t="shared" si="19"/>
        <v>0.29300000000000004</v>
      </c>
      <c r="D162" s="48">
        <f t="shared" si="27"/>
        <v>0.45000000000000007</v>
      </c>
      <c r="E162" s="48">
        <f t="shared" si="20"/>
        <v>0.15700000000000003</v>
      </c>
      <c r="F162" s="45">
        <f>VLOOKUP(A162,DistrictDetail_SY202324,'District Detail SY 202324'!$Q$1,FALSE)</f>
        <v>1.0999999999999999E-2</v>
      </c>
      <c r="G162" s="45">
        <f>VLOOKUP(A162,DistrictDetail_SY202324,'District Detail SY 202324'!$AD$1,FALSE)</f>
        <v>0</v>
      </c>
      <c r="H162" s="45">
        <f t="shared" si="21"/>
        <v>-1.0999999999999999E-2</v>
      </c>
      <c r="I162" s="45">
        <f>VLOOKUP(A162,DistrictDetail_SY202324,'District Detail SY 202324'!$P$1,FALSE)</f>
        <v>1.2999999999999999E-2</v>
      </c>
      <c r="J162" s="45">
        <f>VLOOKUP(A162,DistrictDetail_SY202324,'District Detail SY 202324'!$AE$1,FALSE)+VLOOKUP(A162,DistrictDetail_SY202324,'District Detail SY 202324'!$AG$1,FALSE)</f>
        <v>0</v>
      </c>
      <c r="K162" s="45">
        <f t="shared" si="22"/>
        <v>-1.2999999999999999E-2</v>
      </c>
      <c r="L162" s="45">
        <f>VLOOKUP(A162,DistrictDetail_SY202324,'District Detail SY 202324'!$K$1,FALSE)</f>
        <v>0.154</v>
      </c>
      <c r="M162" s="45">
        <f>VLOOKUP(A162,DistrictDetail_SY202324,'District Detail SY 202324'!$T$1,FALSE)</f>
        <v>0.17</v>
      </c>
      <c r="N162" s="45">
        <f t="shared" si="23"/>
        <v>1.6000000000000014E-2</v>
      </c>
      <c r="O162" s="45">
        <f>VLOOKUP(A162,DistrictDetail_SY202324,'District Detail SY 202324'!$N$1,FALSE)</f>
        <v>7.3000000000000009E-2</v>
      </c>
      <c r="P162" s="45">
        <f>VLOOKUP(A162,DistrictDetail_SY202324,'District Detail SY 202324'!$Y$1,FALSE)</f>
        <v>0</v>
      </c>
      <c r="Q162" s="45">
        <f t="shared" si="24"/>
        <v>-7.3000000000000009E-2</v>
      </c>
      <c r="R162" s="45">
        <f>VLOOKUP(A162,DistrictDetail_SY202324,'District Detail SY 202324'!$M$1,FALSE)</f>
        <v>0.01</v>
      </c>
      <c r="S162" s="45">
        <f>VLOOKUP(A162,DistrictDetail_SY202324,'District Detail SY 202324'!$X$1,FALSE)</f>
        <v>0</v>
      </c>
      <c r="T162" s="45">
        <f t="shared" si="25"/>
        <v>-0.01</v>
      </c>
      <c r="U162" s="45">
        <f>VLOOKUP(A162,DistrictDetail_SY202324,'District Detail SY 202324'!$L$1,FALSE)</f>
        <v>3.2000000000000001E-2</v>
      </c>
      <c r="V162" s="45">
        <f>VLOOKUP(A162,DistrictDetail_SY202324,'District Detail SY 202324'!$V$1,FALSE)</f>
        <v>0</v>
      </c>
      <c r="W162" s="45">
        <f t="shared" si="26"/>
        <v>-3.2000000000000001E-2</v>
      </c>
      <c r="X162" s="50">
        <f>VLOOKUP(A162,DistrictDetail_SY202324,'District Detail SY 202324'!$S$1,FALSE)</f>
        <v>0</v>
      </c>
      <c r="Y162" s="50">
        <f>VLOOKUP(A162,DistrictDetail_SY202324,'District Detail SY 202324'!$U$1,FALSE)</f>
        <v>0</v>
      </c>
      <c r="Z162" s="50">
        <f>VLOOKUP(A162,DistrictDetail_SY202324,'District Detail SY 202324'!$W$1,FALSE)</f>
        <v>0</v>
      </c>
      <c r="AA162" s="50">
        <f>VLOOKUP(A162,DistrictDetail_SY202324,'District Detail SY 202324'!$Z$1,FALSE)</f>
        <v>0</v>
      </c>
      <c r="AB162" s="50">
        <f>VLOOKUP(A162,DistrictDetail_SY202324,'District Detail SY 202324'!$AA$1,FALSE)</f>
        <v>0</v>
      </c>
      <c r="AC162" s="50">
        <f>VLOOKUP(A162,DistrictDetail_SY202324,'District Detail SY 202324'!$AB$1,FALSE)</f>
        <v>0</v>
      </c>
      <c r="AD162" s="50">
        <f>VLOOKUP(A162,DistrictDetail_SY202324,'District Detail SY 202324'!$AF$1,FALSE)</f>
        <v>0.28000000000000003</v>
      </c>
    </row>
    <row r="163" spans="1:30" x14ac:dyDescent="0.25">
      <c r="A163" s="6" t="s">
        <v>352</v>
      </c>
      <c r="B163" t="s">
        <v>353</v>
      </c>
      <c r="C163" s="48">
        <f t="shared" si="19"/>
        <v>26.219000000000001</v>
      </c>
      <c r="D163" s="48">
        <f t="shared" si="27"/>
        <v>43.123999999999995</v>
      </c>
      <c r="E163" s="48">
        <f t="shared" si="20"/>
        <v>16.904999999999994</v>
      </c>
      <c r="F163" s="45">
        <f>VLOOKUP(A163,DistrictDetail_SY202324,'District Detail SY 202324'!$Q$1,FALSE)</f>
        <v>0.63900000000000001</v>
      </c>
      <c r="G163" s="45">
        <f>VLOOKUP(A163,DistrictDetail_SY202324,'District Detail SY 202324'!$AD$1,FALSE)</f>
        <v>0</v>
      </c>
      <c r="H163" s="45">
        <f t="shared" si="21"/>
        <v>-0.63900000000000001</v>
      </c>
      <c r="I163" s="45">
        <f>VLOOKUP(A163,DistrictDetail_SY202324,'District Detail SY 202324'!$P$1,FALSE)</f>
        <v>1.1119999999999999</v>
      </c>
      <c r="J163" s="45">
        <f>VLOOKUP(A163,DistrictDetail_SY202324,'District Detail SY 202324'!$AE$1,FALSE)+VLOOKUP(A163,DistrictDetail_SY202324,'District Detail SY 202324'!$AG$1,FALSE)</f>
        <v>8.4969999999999999</v>
      </c>
      <c r="K163" s="45">
        <f t="shared" si="22"/>
        <v>7.3849999999999998</v>
      </c>
      <c r="L163" s="45">
        <f>VLOOKUP(A163,DistrictDetail_SY202324,'District Detail SY 202324'!$K$1,FALSE)</f>
        <v>15.984000000000002</v>
      </c>
      <c r="M163" s="45">
        <f>VLOOKUP(A163,DistrictDetail_SY202324,'District Detail SY 202324'!$T$1,FALSE)</f>
        <v>17</v>
      </c>
      <c r="N163" s="45">
        <f t="shared" si="23"/>
        <v>1.0159999999999982</v>
      </c>
      <c r="O163" s="45">
        <f>VLOOKUP(A163,DistrictDetail_SY202324,'District Detail SY 202324'!$N$1,FALSE)</f>
        <v>5.7520000000000007</v>
      </c>
      <c r="P163" s="45">
        <f>VLOOKUP(A163,DistrictDetail_SY202324,'District Detail SY 202324'!$Y$1,FALSE)</f>
        <v>4.2</v>
      </c>
      <c r="Q163" s="45">
        <f t="shared" si="24"/>
        <v>-1.5520000000000005</v>
      </c>
      <c r="R163" s="45">
        <f>VLOOKUP(A163,DistrictDetail_SY202324,'District Detail SY 202324'!$M$1,FALSE)</f>
        <v>0.69199999999999995</v>
      </c>
      <c r="S163" s="45">
        <f>VLOOKUP(A163,DistrictDetail_SY202324,'District Detail SY 202324'!$X$1,FALSE)</f>
        <v>0</v>
      </c>
      <c r="T163" s="45">
        <f t="shared" si="25"/>
        <v>-0.69199999999999995</v>
      </c>
      <c r="U163" s="45">
        <f>VLOOKUP(A163,DistrictDetail_SY202324,'District Detail SY 202324'!$L$1,FALSE)</f>
        <v>2.04</v>
      </c>
      <c r="V163" s="45">
        <f>VLOOKUP(A163,DistrictDetail_SY202324,'District Detail SY 202324'!$V$1,FALSE)</f>
        <v>4.4389999999999992</v>
      </c>
      <c r="W163" s="45">
        <f t="shared" si="26"/>
        <v>2.3989999999999991</v>
      </c>
      <c r="X163" s="50">
        <f>VLOOKUP(A163,DistrictDetail_SY202324,'District Detail SY 202324'!$S$1,FALSE)</f>
        <v>0</v>
      </c>
      <c r="Y163" s="50">
        <f>VLOOKUP(A163,DistrictDetail_SY202324,'District Detail SY 202324'!$U$1,FALSE)</f>
        <v>0.29199999999999998</v>
      </c>
      <c r="Z163" s="50">
        <f>VLOOKUP(A163,DistrictDetail_SY202324,'District Detail SY 202324'!$W$1,FALSE)</f>
        <v>2.6320000000000001</v>
      </c>
      <c r="AA163" s="50">
        <f>VLOOKUP(A163,DistrictDetail_SY202324,'District Detail SY 202324'!$Z$1,FALSE)</f>
        <v>0.17499999999999999</v>
      </c>
      <c r="AB163" s="50">
        <f>VLOOKUP(A163,DistrictDetail_SY202324,'District Detail SY 202324'!$AA$1,FALSE)</f>
        <v>0</v>
      </c>
      <c r="AC163" s="50">
        <f>VLOOKUP(A163,DistrictDetail_SY202324,'District Detail SY 202324'!$AB$1,FALSE)</f>
        <v>0</v>
      </c>
      <c r="AD163" s="50">
        <f>VLOOKUP(A163,DistrictDetail_SY202324,'District Detail SY 202324'!$AF$1,FALSE)</f>
        <v>5.8890000000000002</v>
      </c>
    </row>
    <row r="164" spans="1:30" x14ac:dyDescent="0.25">
      <c r="A164" s="6" t="s">
        <v>354</v>
      </c>
      <c r="B164" t="s">
        <v>355</v>
      </c>
      <c r="C164" s="48">
        <f t="shared" si="19"/>
        <v>2.4649999999999999</v>
      </c>
      <c r="D164" s="48">
        <f t="shared" si="27"/>
        <v>4.0529999999999999</v>
      </c>
      <c r="E164" s="48">
        <f t="shared" si="20"/>
        <v>1.5880000000000001</v>
      </c>
      <c r="F164" s="45">
        <f>VLOOKUP(A164,DistrictDetail_SY202324,'District Detail SY 202324'!$Q$1,FALSE)</f>
        <v>6.0999999999999999E-2</v>
      </c>
      <c r="G164" s="45">
        <f>VLOOKUP(A164,DistrictDetail_SY202324,'District Detail SY 202324'!$AD$1,FALSE)</f>
        <v>0</v>
      </c>
      <c r="H164" s="45">
        <f t="shared" si="21"/>
        <v>-6.0999999999999999E-2</v>
      </c>
      <c r="I164" s="45">
        <f>VLOOKUP(A164,DistrictDetail_SY202324,'District Detail SY 202324'!$P$1,FALSE)</f>
        <v>0.10400000000000001</v>
      </c>
      <c r="J164" s="45">
        <f>VLOOKUP(A164,DistrictDetail_SY202324,'District Detail SY 202324'!$AE$1,FALSE)+VLOOKUP(A164,DistrictDetail_SY202324,'District Detail SY 202324'!$AG$1,FALSE)</f>
        <v>0</v>
      </c>
      <c r="K164" s="45">
        <f t="shared" si="22"/>
        <v>-0.10400000000000001</v>
      </c>
      <c r="L164" s="45">
        <f>VLOOKUP(A164,DistrictDetail_SY202324,'District Detail SY 202324'!$K$1,FALSE)</f>
        <v>1.4979999999999998</v>
      </c>
      <c r="M164" s="45">
        <f>VLOOKUP(A164,DistrictDetail_SY202324,'District Detail SY 202324'!$T$1,FALSE)</f>
        <v>2.0529999999999999</v>
      </c>
      <c r="N164" s="45">
        <f t="shared" si="23"/>
        <v>0.55500000000000016</v>
      </c>
      <c r="O164" s="45">
        <f>VLOOKUP(A164,DistrictDetail_SY202324,'District Detail SY 202324'!$N$1,FALSE)</f>
        <v>0.54299999999999993</v>
      </c>
      <c r="P164" s="45">
        <f>VLOOKUP(A164,DistrictDetail_SY202324,'District Detail SY 202324'!$Y$1,FALSE)</f>
        <v>2</v>
      </c>
      <c r="Q164" s="45">
        <f t="shared" si="24"/>
        <v>1.4570000000000001</v>
      </c>
      <c r="R164" s="45">
        <f>VLOOKUP(A164,DistrictDetail_SY202324,'District Detail SY 202324'!$M$1,FALSE)</f>
        <v>6.6000000000000003E-2</v>
      </c>
      <c r="S164" s="45">
        <f>VLOOKUP(A164,DistrictDetail_SY202324,'District Detail SY 202324'!$X$1,FALSE)</f>
        <v>0</v>
      </c>
      <c r="T164" s="45">
        <f t="shared" si="25"/>
        <v>-6.6000000000000003E-2</v>
      </c>
      <c r="U164" s="45">
        <f>VLOOKUP(A164,DistrictDetail_SY202324,'District Detail SY 202324'!$L$1,FALSE)</f>
        <v>0.193</v>
      </c>
      <c r="V164" s="45">
        <f>VLOOKUP(A164,DistrictDetail_SY202324,'District Detail SY 202324'!$V$1,FALSE)</f>
        <v>0</v>
      </c>
      <c r="W164" s="45">
        <f t="shared" si="26"/>
        <v>-0.193</v>
      </c>
      <c r="X164" s="50">
        <f>VLOOKUP(A164,DistrictDetail_SY202324,'District Detail SY 202324'!$S$1,FALSE)</f>
        <v>0</v>
      </c>
      <c r="Y164" s="50">
        <f>VLOOKUP(A164,DistrictDetail_SY202324,'District Detail SY 202324'!$U$1,FALSE)</f>
        <v>0</v>
      </c>
      <c r="Z164" s="50">
        <f>VLOOKUP(A164,DistrictDetail_SY202324,'District Detail SY 202324'!$W$1,FALSE)</f>
        <v>0</v>
      </c>
      <c r="AA164" s="50">
        <f>VLOOKUP(A164,DistrictDetail_SY202324,'District Detail SY 202324'!$Z$1,FALSE)</f>
        <v>0</v>
      </c>
      <c r="AB164" s="50">
        <f>VLOOKUP(A164,DistrictDetail_SY202324,'District Detail SY 202324'!$AA$1,FALSE)</f>
        <v>0</v>
      </c>
      <c r="AC164" s="50">
        <f>VLOOKUP(A164,DistrictDetail_SY202324,'District Detail SY 202324'!$AB$1,FALSE)</f>
        <v>0</v>
      </c>
      <c r="AD164" s="50">
        <f>VLOOKUP(A164,DistrictDetail_SY202324,'District Detail SY 202324'!$AF$1,FALSE)</f>
        <v>0</v>
      </c>
    </row>
    <row r="165" spans="1:30" x14ac:dyDescent="0.25">
      <c r="A165" s="6" t="s">
        <v>356</v>
      </c>
      <c r="B165" t="s">
        <v>357</v>
      </c>
      <c r="C165" s="48">
        <f t="shared" si="19"/>
        <v>66.747</v>
      </c>
      <c r="D165" s="48">
        <f t="shared" si="27"/>
        <v>85.13900000000001</v>
      </c>
      <c r="E165" s="48">
        <f t="shared" si="20"/>
        <v>18.39200000000001</v>
      </c>
      <c r="F165" s="45">
        <f>VLOOKUP(A165,DistrictDetail_SY202324,'District Detail SY 202324'!$Q$1,FALSE)</f>
        <v>1.6279999999999999</v>
      </c>
      <c r="G165" s="45">
        <f>VLOOKUP(A165,DistrictDetail_SY202324,'District Detail SY 202324'!$AD$1,FALSE)</f>
        <v>0.73399999999999999</v>
      </c>
      <c r="H165" s="45">
        <f t="shared" si="21"/>
        <v>-0.89399999999999991</v>
      </c>
      <c r="I165" s="45">
        <f>VLOOKUP(A165,DistrictDetail_SY202324,'District Detail SY 202324'!$P$1,FALSE)</f>
        <v>2.831</v>
      </c>
      <c r="J165" s="45">
        <f>VLOOKUP(A165,DistrictDetail_SY202324,'District Detail SY 202324'!$AE$1,FALSE)+VLOOKUP(A165,DistrictDetail_SY202324,'District Detail SY 202324'!$AG$1,FALSE)</f>
        <v>16.109000000000002</v>
      </c>
      <c r="K165" s="45">
        <f t="shared" si="22"/>
        <v>13.278000000000002</v>
      </c>
      <c r="L165" s="45">
        <f>VLOOKUP(A165,DistrictDetail_SY202324,'District Detail SY 202324'!$K$1,FALSE)</f>
        <v>40.765000000000001</v>
      </c>
      <c r="M165" s="45">
        <f>VLOOKUP(A165,DistrictDetail_SY202324,'District Detail SY 202324'!$T$1,FALSE)</f>
        <v>27.382000000000001</v>
      </c>
      <c r="N165" s="45">
        <f t="shared" si="23"/>
        <v>-13.382999999999999</v>
      </c>
      <c r="O165" s="45">
        <f>VLOOKUP(A165,DistrictDetail_SY202324,'District Detail SY 202324'!$N$1,FALSE)</f>
        <v>14.567</v>
      </c>
      <c r="P165" s="45">
        <f>VLOOKUP(A165,DistrictDetail_SY202324,'District Detail SY 202324'!$Y$1,FALSE)</f>
        <v>13.9</v>
      </c>
      <c r="Q165" s="45">
        <f t="shared" si="24"/>
        <v>-0.66699999999999982</v>
      </c>
      <c r="R165" s="45">
        <f>VLOOKUP(A165,DistrictDetail_SY202324,'District Detail SY 202324'!$M$1,FALSE)</f>
        <v>1.7630000000000001</v>
      </c>
      <c r="S165" s="45">
        <f>VLOOKUP(A165,DistrictDetail_SY202324,'District Detail SY 202324'!$X$1,FALSE)</f>
        <v>5.9750000000000005</v>
      </c>
      <c r="T165" s="45">
        <f t="shared" si="25"/>
        <v>4.2120000000000006</v>
      </c>
      <c r="U165" s="45">
        <f>VLOOKUP(A165,DistrictDetail_SY202324,'District Detail SY 202324'!$L$1,FALSE)</f>
        <v>5.1930000000000005</v>
      </c>
      <c r="V165" s="45">
        <f>VLOOKUP(A165,DistrictDetail_SY202324,'District Detail SY 202324'!$V$1,FALSE)</f>
        <v>6.5010000000000003</v>
      </c>
      <c r="W165" s="45">
        <f t="shared" si="26"/>
        <v>1.3079999999999998</v>
      </c>
      <c r="X165" s="50">
        <f>VLOOKUP(A165,DistrictDetail_SY202324,'District Detail SY 202324'!$S$1,FALSE)</f>
        <v>0</v>
      </c>
      <c r="Y165" s="50">
        <f>VLOOKUP(A165,DistrictDetail_SY202324,'District Detail SY 202324'!$U$1,FALSE)</f>
        <v>3.819</v>
      </c>
      <c r="Z165" s="50">
        <f>VLOOKUP(A165,DistrictDetail_SY202324,'District Detail SY 202324'!$W$1,FALSE)</f>
        <v>6.4770000000000003</v>
      </c>
      <c r="AA165" s="50">
        <f>VLOOKUP(A165,DistrictDetail_SY202324,'District Detail SY 202324'!$Z$1,FALSE)</f>
        <v>1.0630000000000002</v>
      </c>
      <c r="AB165" s="50">
        <f>VLOOKUP(A165,DistrictDetail_SY202324,'District Detail SY 202324'!$AA$1,FALSE)</f>
        <v>0</v>
      </c>
      <c r="AC165" s="50">
        <f>VLOOKUP(A165,DistrictDetail_SY202324,'District Detail SY 202324'!$AB$1,FALSE)</f>
        <v>0.26600000000000001</v>
      </c>
      <c r="AD165" s="50">
        <f>VLOOKUP(A165,DistrictDetail_SY202324,'District Detail SY 202324'!$AF$1,FALSE)</f>
        <v>2.9130000000000003</v>
      </c>
    </row>
    <row r="166" spans="1:30" x14ac:dyDescent="0.25">
      <c r="A166" s="6" t="s">
        <v>358</v>
      </c>
      <c r="B166" t="s">
        <v>359</v>
      </c>
      <c r="C166" s="48">
        <f t="shared" si="19"/>
        <v>5.0960000000000001</v>
      </c>
      <c r="D166" s="48">
        <f t="shared" si="27"/>
        <v>6.5269999999999992</v>
      </c>
      <c r="E166" s="48">
        <f t="shared" si="20"/>
        <v>1.4309999999999992</v>
      </c>
      <c r="F166" s="45">
        <f>VLOOKUP(A166,DistrictDetail_SY202324,'District Detail SY 202324'!$Q$1,FALSE)</f>
        <v>0.14199999999999999</v>
      </c>
      <c r="G166" s="45">
        <f>VLOOKUP(A166,DistrictDetail_SY202324,'District Detail SY 202324'!$AD$1,FALSE)</f>
        <v>0</v>
      </c>
      <c r="H166" s="45">
        <f t="shared" si="21"/>
        <v>-0.14199999999999999</v>
      </c>
      <c r="I166" s="45">
        <f>VLOOKUP(A166,DistrictDetail_SY202324,'District Detail SY 202324'!$P$1,FALSE)</f>
        <v>0.219</v>
      </c>
      <c r="J166" s="45">
        <f>VLOOKUP(A166,DistrictDetail_SY202324,'District Detail SY 202324'!$AE$1,FALSE)+VLOOKUP(A166,DistrictDetail_SY202324,'District Detail SY 202324'!$AG$1,FALSE)</f>
        <v>0.84799999999999998</v>
      </c>
      <c r="K166" s="45">
        <f t="shared" si="22"/>
        <v>0.629</v>
      </c>
      <c r="L166" s="45">
        <f>VLOOKUP(A166,DistrictDetail_SY202324,'District Detail SY 202324'!$K$1,FALSE)</f>
        <v>3.0249999999999999</v>
      </c>
      <c r="M166" s="45">
        <f>VLOOKUP(A166,DistrictDetail_SY202324,'District Detail SY 202324'!$T$1,FALSE)</f>
        <v>3.55</v>
      </c>
      <c r="N166" s="45">
        <f t="shared" si="23"/>
        <v>0.52499999999999991</v>
      </c>
      <c r="O166" s="45">
        <f>VLOOKUP(A166,DistrictDetail_SY202324,'District Detail SY 202324'!$N$1,FALSE)</f>
        <v>1.127</v>
      </c>
      <c r="P166" s="45">
        <f>VLOOKUP(A166,DistrictDetail_SY202324,'District Detail SY 202324'!$Y$1,FALSE)</f>
        <v>0</v>
      </c>
      <c r="Q166" s="45">
        <f t="shared" si="24"/>
        <v>-1.127</v>
      </c>
      <c r="R166" s="45">
        <f>VLOOKUP(A166,DistrictDetail_SY202324,'District Detail SY 202324'!$M$1,FALSE)</f>
        <v>0.14800000000000002</v>
      </c>
      <c r="S166" s="45">
        <f>VLOOKUP(A166,DistrictDetail_SY202324,'District Detail SY 202324'!$X$1,FALSE)</f>
        <v>0.16500000000000001</v>
      </c>
      <c r="T166" s="45">
        <f t="shared" si="25"/>
        <v>1.6999999999999987E-2</v>
      </c>
      <c r="U166" s="45">
        <f>VLOOKUP(A166,DistrictDetail_SY202324,'District Detail SY 202324'!$L$1,FALSE)</f>
        <v>0.43500000000000005</v>
      </c>
      <c r="V166" s="45">
        <f>VLOOKUP(A166,DistrictDetail_SY202324,'District Detail SY 202324'!$V$1,FALSE)</f>
        <v>0</v>
      </c>
      <c r="W166" s="45">
        <f t="shared" si="26"/>
        <v>-0.43500000000000005</v>
      </c>
      <c r="X166" s="50">
        <f>VLOOKUP(A166,DistrictDetail_SY202324,'District Detail SY 202324'!$S$1,FALSE)</f>
        <v>0</v>
      </c>
      <c r="Y166" s="50">
        <f>VLOOKUP(A166,DistrictDetail_SY202324,'District Detail SY 202324'!$U$1,FALSE)</f>
        <v>0</v>
      </c>
      <c r="Z166" s="50">
        <f>VLOOKUP(A166,DistrictDetail_SY202324,'District Detail SY 202324'!$W$1,FALSE)</f>
        <v>0.33100000000000002</v>
      </c>
      <c r="AA166" s="50">
        <f>VLOOKUP(A166,DistrictDetail_SY202324,'District Detail SY 202324'!$Z$1,FALSE)</f>
        <v>0</v>
      </c>
      <c r="AB166" s="50">
        <f>VLOOKUP(A166,DistrictDetail_SY202324,'District Detail SY 202324'!$AA$1,FALSE)</f>
        <v>0</v>
      </c>
      <c r="AC166" s="50">
        <f>VLOOKUP(A166,DistrictDetail_SY202324,'District Detail SY 202324'!$AB$1,FALSE)</f>
        <v>0.94</v>
      </c>
      <c r="AD166" s="50">
        <f>VLOOKUP(A166,DistrictDetail_SY202324,'District Detail SY 202324'!$AF$1,FALSE)</f>
        <v>0.69299999999999995</v>
      </c>
    </row>
    <row r="167" spans="1:30" x14ac:dyDescent="0.25">
      <c r="A167" s="6" t="s">
        <v>360</v>
      </c>
      <c r="B167" t="s">
        <v>361</v>
      </c>
      <c r="C167" s="48">
        <f t="shared" si="19"/>
        <v>2.9319999999999999</v>
      </c>
      <c r="D167" s="48">
        <f t="shared" si="27"/>
        <v>2.8279999999999998</v>
      </c>
      <c r="E167" s="48">
        <f t="shared" si="20"/>
        <v>-0.10400000000000009</v>
      </c>
      <c r="F167" s="45">
        <f>VLOOKUP(A167,DistrictDetail_SY202324,'District Detail SY 202324'!$Q$1,FALSE)</f>
        <v>0.08</v>
      </c>
      <c r="G167" s="45">
        <f>VLOOKUP(A167,DistrictDetail_SY202324,'District Detail SY 202324'!$AD$1,FALSE)</f>
        <v>0</v>
      </c>
      <c r="H167" s="45">
        <f t="shared" si="21"/>
        <v>-0.08</v>
      </c>
      <c r="I167" s="45">
        <f>VLOOKUP(A167,DistrictDetail_SY202324,'District Detail SY 202324'!$P$1,FALSE)</f>
        <v>0.126</v>
      </c>
      <c r="J167" s="45">
        <f>VLOOKUP(A167,DistrictDetail_SY202324,'District Detail SY 202324'!$AE$1,FALSE)+VLOOKUP(A167,DistrictDetail_SY202324,'District Detail SY 202324'!$AG$1,FALSE)</f>
        <v>1.3219999999999998</v>
      </c>
      <c r="K167" s="45">
        <f t="shared" si="22"/>
        <v>1.1959999999999997</v>
      </c>
      <c r="L167" s="45">
        <f>VLOOKUP(A167,DistrictDetail_SY202324,'District Detail SY 202324'!$K$1,FALSE)</f>
        <v>1.7370000000000001</v>
      </c>
      <c r="M167" s="45">
        <f>VLOOKUP(A167,DistrictDetail_SY202324,'District Detail SY 202324'!$T$1,FALSE)</f>
        <v>0.79999999999999993</v>
      </c>
      <c r="N167" s="45">
        <f t="shared" si="23"/>
        <v>-0.93700000000000017</v>
      </c>
      <c r="O167" s="45">
        <f>VLOOKUP(A167,DistrictDetail_SY202324,'District Detail SY 202324'!$N$1,FALSE)</f>
        <v>0.65900000000000003</v>
      </c>
      <c r="P167" s="45">
        <f>VLOOKUP(A167,DistrictDetail_SY202324,'District Detail SY 202324'!$Y$1,FALSE)</f>
        <v>0</v>
      </c>
      <c r="Q167" s="45">
        <f t="shared" si="24"/>
        <v>-0.65900000000000003</v>
      </c>
      <c r="R167" s="45">
        <f>VLOOKUP(A167,DistrictDetail_SY202324,'District Detail SY 202324'!$M$1,FALSE)</f>
        <v>8.3000000000000004E-2</v>
      </c>
      <c r="S167" s="45">
        <f>VLOOKUP(A167,DistrictDetail_SY202324,'District Detail SY 202324'!$X$1,FALSE)</f>
        <v>0</v>
      </c>
      <c r="T167" s="45">
        <f t="shared" si="25"/>
        <v>-8.3000000000000004E-2</v>
      </c>
      <c r="U167" s="45">
        <f>VLOOKUP(A167,DistrictDetail_SY202324,'District Detail SY 202324'!$L$1,FALSE)</f>
        <v>0.247</v>
      </c>
      <c r="V167" s="45">
        <f>VLOOKUP(A167,DistrictDetail_SY202324,'District Detail SY 202324'!$V$1,FALSE)</f>
        <v>0</v>
      </c>
      <c r="W167" s="45">
        <f t="shared" si="26"/>
        <v>-0.247</v>
      </c>
      <c r="X167" s="50">
        <f>VLOOKUP(A167,DistrictDetail_SY202324,'District Detail SY 202324'!$S$1,FALSE)</f>
        <v>0</v>
      </c>
      <c r="Y167" s="50">
        <f>VLOOKUP(A167,DistrictDetail_SY202324,'District Detail SY 202324'!$U$1,FALSE)</f>
        <v>0</v>
      </c>
      <c r="Z167" s="50">
        <f>VLOOKUP(A167,DistrictDetail_SY202324,'District Detail SY 202324'!$W$1,FALSE)</f>
        <v>0</v>
      </c>
      <c r="AA167" s="50">
        <f>VLOOKUP(A167,DistrictDetail_SY202324,'District Detail SY 202324'!$Z$1,FALSE)</f>
        <v>8.9999999999999993E-3</v>
      </c>
      <c r="AB167" s="50">
        <f>VLOOKUP(A167,DistrictDetail_SY202324,'District Detail SY 202324'!$AA$1,FALSE)</f>
        <v>0</v>
      </c>
      <c r="AC167" s="50">
        <f>VLOOKUP(A167,DistrictDetail_SY202324,'District Detail SY 202324'!$AB$1,FALSE)</f>
        <v>0.251</v>
      </c>
      <c r="AD167" s="50">
        <f>VLOOKUP(A167,DistrictDetail_SY202324,'District Detail SY 202324'!$AF$1,FALSE)</f>
        <v>0.44600000000000001</v>
      </c>
    </row>
    <row r="168" spans="1:30" x14ac:dyDescent="0.25">
      <c r="A168" s="6" t="s">
        <v>362</v>
      </c>
      <c r="B168" t="s">
        <v>363</v>
      </c>
      <c r="C168" s="48">
        <f t="shared" si="19"/>
        <v>1.4569999999999999</v>
      </c>
      <c r="D168" s="48">
        <f t="shared" si="27"/>
        <v>1.5309999999999999</v>
      </c>
      <c r="E168" s="48">
        <f t="shared" si="20"/>
        <v>7.4000000000000066E-2</v>
      </c>
      <c r="F168" s="45">
        <f>VLOOKUP(A168,DistrictDetail_SY202324,'District Detail SY 202324'!$Q$1,FALSE)</f>
        <v>3.1E-2</v>
      </c>
      <c r="G168" s="45">
        <f>VLOOKUP(A168,DistrictDetail_SY202324,'District Detail SY 202324'!$AD$1,FALSE)</f>
        <v>0</v>
      </c>
      <c r="H168" s="45">
        <f t="shared" si="21"/>
        <v>-3.1E-2</v>
      </c>
      <c r="I168" s="45">
        <f>VLOOKUP(A168,DistrictDetail_SY202324,'District Detail SY 202324'!$P$1,FALSE)</f>
        <v>6.0999999999999999E-2</v>
      </c>
      <c r="J168" s="45">
        <f>VLOOKUP(A168,DistrictDetail_SY202324,'District Detail SY 202324'!$AE$1,FALSE)+VLOOKUP(A168,DistrictDetail_SY202324,'District Detail SY 202324'!$AG$1,FALSE)</f>
        <v>0</v>
      </c>
      <c r="K168" s="45">
        <f t="shared" si="22"/>
        <v>-6.0999999999999999E-2</v>
      </c>
      <c r="L168" s="45">
        <f>VLOOKUP(A168,DistrictDetail_SY202324,'District Detail SY 202324'!$K$1,FALSE)</f>
        <v>0.90700000000000003</v>
      </c>
      <c r="M168" s="45">
        <f>VLOOKUP(A168,DistrictDetail_SY202324,'District Detail SY 202324'!$T$1,FALSE)</f>
        <v>1</v>
      </c>
      <c r="N168" s="45">
        <f t="shared" si="23"/>
        <v>9.2999999999999972E-2</v>
      </c>
      <c r="O168" s="45">
        <f>VLOOKUP(A168,DistrictDetail_SY202324,'District Detail SY 202324'!$N$1,FALSE)</f>
        <v>0.31900000000000001</v>
      </c>
      <c r="P168" s="45">
        <f>VLOOKUP(A168,DistrictDetail_SY202324,'District Detail SY 202324'!$Y$1,FALSE)</f>
        <v>0.53099999999999992</v>
      </c>
      <c r="Q168" s="45">
        <f t="shared" si="24"/>
        <v>0.21199999999999991</v>
      </c>
      <c r="R168" s="45">
        <f>VLOOKUP(A168,DistrictDetail_SY202324,'District Detail SY 202324'!$M$1,FALSE)</f>
        <v>3.4999999999999996E-2</v>
      </c>
      <c r="S168" s="45">
        <f>VLOOKUP(A168,DistrictDetail_SY202324,'District Detail SY 202324'!$X$1,FALSE)</f>
        <v>0</v>
      </c>
      <c r="T168" s="45">
        <f t="shared" si="25"/>
        <v>-3.4999999999999996E-2</v>
      </c>
      <c r="U168" s="45">
        <f>VLOOKUP(A168,DistrictDetail_SY202324,'District Detail SY 202324'!$L$1,FALSE)</f>
        <v>0.104</v>
      </c>
      <c r="V168" s="45">
        <f>VLOOKUP(A168,DistrictDetail_SY202324,'District Detail SY 202324'!$V$1,FALSE)</f>
        <v>0</v>
      </c>
      <c r="W168" s="45">
        <f t="shared" si="26"/>
        <v>-0.104</v>
      </c>
      <c r="X168" s="50">
        <f>VLOOKUP(A168,DistrictDetail_SY202324,'District Detail SY 202324'!$S$1,FALSE)</f>
        <v>0</v>
      </c>
      <c r="Y168" s="50">
        <f>VLOOKUP(A168,DistrictDetail_SY202324,'District Detail SY 202324'!$U$1,FALSE)</f>
        <v>0</v>
      </c>
      <c r="Z168" s="50">
        <f>VLOOKUP(A168,DistrictDetail_SY202324,'District Detail SY 202324'!$W$1,FALSE)</f>
        <v>0</v>
      </c>
      <c r="AA168" s="50">
        <f>VLOOKUP(A168,DistrictDetail_SY202324,'District Detail SY 202324'!$Z$1,FALSE)</f>
        <v>0</v>
      </c>
      <c r="AB168" s="50">
        <f>VLOOKUP(A168,DistrictDetail_SY202324,'District Detail SY 202324'!$AA$1,FALSE)</f>
        <v>0</v>
      </c>
      <c r="AC168" s="50">
        <f>VLOOKUP(A168,DistrictDetail_SY202324,'District Detail SY 202324'!$AB$1,FALSE)</f>
        <v>0</v>
      </c>
      <c r="AD168" s="50">
        <f>VLOOKUP(A168,DistrictDetail_SY202324,'District Detail SY 202324'!$AF$1,FALSE)</f>
        <v>0</v>
      </c>
    </row>
    <row r="169" spans="1:30" x14ac:dyDescent="0.25">
      <c r="A169" s="6" t="s">
        <v>364</v>
      </c>
      <c r="B169" t="s">
        <v>713</v>
      </c>
      <c r="C169" s="48">
        <f t="shared" si="19"/>
        <v>0.55300000000000016</v>
      </c>
      <c r="D169" s="48">
        <f t="shared" si="27"/>
        <v>1.246</v>
      </c>
      <c r="E169" s="48">
        <f t="shared" si="20"/>
        <v>0.69299999999999984</v>
      </c>
      <c r="F169" s="45">
        <f>VLOOKUP(A169,DistrictDetail_SY202324,'District Detail SY 202324'!$Q$1,FALSE)</f>
        <v>2.1000000000000001E-2</v>
      </c>
      <c r="G169" s="45">
        <f>VLOOKUP(A169,DistrictDetail_SY202324,'District Detail SY 202324'!$AD$1,FALSE)</f>
        <v>0</v>
      </c>
      <c r="H169" s="45">
        <f t="shared" si="21"/>
        <v>-2.1000000000000001E-2</v>
      </c>
      <c r="I169" s="45">
        <f>VLOOKUP(A169,DistrictDetail_SY202324,'District Detail SY 202324'!$P$1,FALSE)</f>
        <v>2.5000000000000001E-2</v>
      </c>
      <c r="J169" s="45">
        <f>VLOOKUP(A169,DistrictDetail_SY202324,'District Detail SY 202324'!$AE$1,FALSE)+VLOOKUP(A169,DistrictDetail_SY202324,'District Detail SY 202324'!$AG$1,FALSE)</f>
        <v>0</v>
      </c>
      <c r="K169" s="45">
        <f t="shared" si="22"/>
        <v>-2.5000000000000001E-2</v>
      </c>
      <c r="L169" s="45">
        <f>VLOOKUP(A169,DistrictDetail_SY202324,'District Detail SY 202324'!$K$1,FALSE)</f>
        <v>0.29500000000000004</v>
      </c>
      <c r="M169" s="45">
        <f>VLOOKUP(A169,DistrictDetail_SY202324,'District Detail SY 202324'!$T$1,FALSE)</f>
        <v>0.501</v>
      </c>
      <c r="N169" s="45">
        <f t="shared" si="23"/>
        <v>0.20599999999999996</v>
      </c>
      <c r="O169" s="45">
        <f>VLOOKUP(A169,DistrictDetail_SY202324,'District Detail SY 202324'!$N$1,FALSE)</f>
        <v>0.13300000000000001</v>
      </c>
      <c r="P169" s="45">
        <f>VLOOKUP(A169,DistrictDetail_SY202324,'District Detail SY 202324'!$Y$1,FALSE)</f>
        <v>0</v>
      </c>
      <c r="Q169" s="45">
        <f t="shared" si="24"/>
        <v>-0.13300000000000001</v>
      </c>
      <c r="R169" s="45">
        <f>VLOOKUP(A169,DistrictDetail_SY202324,'District Detail SY 202324'!$M$1,FALSE)</f>
        <v>0.02</v>
      </c>
      <c r="S169" s="45">
        <f>VLOOKUP(A169,DistrictDetail_SY202324,'District Detail SY 202324'!$X$1,FALSE)</f>
        <v>0</v>
      </c>
      <c r="T169" s="45">
        <f t="shared" si="25"/>
        <v>-0.02</v>
      </c>
      <c r="U169" s="45">
        <f>VLOOKUP(A169,DistrictDetail_SY202324,'District Detail SY 202324'!$L$1,FALSE)</f>
        <v>5.9000000000000004E-2</v>
      </c>
      <c r="V169" s="45">
        <f>VLOOKUP(A169,DistrictDetail_SY202324,'District Detail SY 202324'!$V$1,FALSE)</f>
        <v>0</v>
      </c>
      <c r="W169" s="45">
        <f t="shared" si="26"/>
        <v>-5.9000000000000004E-2</v>
      </c>
      <c r="X169" s="50">
        <f>VLOOKUP(A169,DistrictDetail_SY202324,'District Detail SY 202324'!$S$1,FALSE)</f>
        <v>0</v>
      </c>
      <c r="Y169" s="50">
        <f>VLOOKUP(A169,DistrictDetail_SY202324,'District Detail SY 202324'!$U$1,FALSE)</f>
        <v>0</v>
      </c>
      <c r="Z169" s="50">
        <f>VLOOKUP(A169,DistrictDetail_SY202324,'District Detail SY 202324'!$W$1,FALSE)</f>
        <v>0</v>
      </c>
      <c r="AA169" s="50">
        <f>VLOOKUP(A169,DistrictDetail_SY202324,'District Detail SY 202324'!$Z$1,FALSE)</f>
        <v>0</v>
      </c>
      <c r="AB169" s="50">
        <f>VLOOKUP(A169,DistrictDetail_SY202324,'District Detail SY 202324'!$AA$1,FALSE)</f>
        <v>0</v>
      </c>
      <c r="AC169" s="50">
        <f>VLOOKUP(A169,DistrictDetail_SY202324,'District Detail SY 202324'!$AB$1,FALSE)</f>
        <v>0</v>
      </c>
      <c r="AD169" s="50">
        <f>VLOOKUP(A169,DistrictDetail_SY202324,'District Detail SY 202324'!$AF$1,FALSE)</f>
        <v>0.745</v>
      </c>
    </row>
    <row r="170" spans="1:30" x14ac:dyDescent="0.25">
      <c r="A170" s="6" t="s">
        <v>366</v>
      </c>
      <c r="B170" t="s">
        <v>367</v>
      </c>
      <c r="C170" s="48">
        <f t="shared" si="19"/>
        <v>3.9609999999999999</v>
      </c>
      <c r="D170" s="48">
        <f t="shared" si="27"/>
        <v>5.894000000000001</v>
      </c>
      <c r="E170" s="48">
        <f t="shared" si="20"/>
        <v>1.9330000000000012</v>
      </c>
      <c r="F170" s="45">
        <f>VLOOKUP(A170,DistrictDetail_SY202324,'District Detail SY 202324'!$Q$1,FALSE)</f>
        <v>0.105</v>
      </c>
      <c r="G170" s="45">
        <f>VLOOKUP(A170,DistrictDetail_SY202324,'District Detail SY 202324'!$AD$1,FALSE)</f>
        <v>0</v>
      </c>
      <c r="H170" s="45">
        <f t="shared" si="21"/>
        <v>-0.105</v>
      </c>
      <c r="I170" s="45">
        <f>VLOOKUP(A170,DistrictDetail_SY202324,'District Detail SY 202324'!$P$1,FALSE)</f>
        <v>0.16999999999999998</v>
      </c>
      <c r="J170" s="45">
        <f>VLOOKUP(A170,DistrictDetail_SY202324,'District Detail SY 202324'!$AE$1,FALSE)+VLOOKUP(A170,DistrictDetail_SY202324,'District Detail SY 202324'!$AG$1,FALSE)</f>
        <v>0</v>
      </c>
      <c r="K170" s="45">
        <f t="shared" si="22"/>
        <v>-0.16999999999999998</v>
      </c>
      <c r="L170" s="45">
        <f>VLOOKUP(A170,DistrictDetail_SY202324,'District Detail SY 202324'!$K$1,FALSE)</f>
        <v>2.3719999999999999</v>
      </c>
      <c r="M170" s="45">
        <f>VLOOKUP(A170,DistrictDetail_SY202324,'District Detail SY 202324'!$T$1,FALSE)</f>
        <v>4</v>
      </c>
      <c r="N170" s="45">
        <f t="shared" si="23"/>
        <v>1.6280000000000001</v>
      </c>
      <c r="O170" s="45">
        <f>VLOOKUP(A170,DistrictDetail_SY202324,'District Detail SY 202324'!$N$1,FALSE)</f>
        <v>0.87600000000000011</v>
      </c>
      <c r="P170" s="45">
        <f>VLOOKUP(A170,DistrictDetail_SY202324,'District Detail SY 202324'!$Y$1,FALSE)</f>
        <v>0</v>
      </c>
      <c r="Q170" s="45">
        <f t="shared" si="24"/>
        <v>-0.87600000000000011</v>
      </c>
      <c r="R170" s="45">
        <f>VLOOKUP(A170,DistrictDetail_SY202324,'District Detail SY 202324'!$M$1,FALSE)</f>
        <v>0.111</v>
      </c>
      <c r="S170" s="45">
        <f>VLOOKUP(A170,DistrictDetail_SY202324,'District Detail SY 202324'!$X$1,FALSE)</f>
        <v>0.26700000000000002</v>
      </c>
      <c r="T170" s="45">
        <f t="shared" si="25"/>
        <v>0.15600000000000003</v>
      </c>
      <c r="U170" s="45">
        <f>VLOOKUP(A170,DistrictDetail_SY202324,'District Detail SY 202324'!$L$1,FALSE)</f>
        <v>0.32700000000000001</v>
      </c>
      <c r="V170" s="45">
        <f>VLOOKUP(A170,DistrictDetail_SY202324,'District Detail SY 202324'!$V$1,FALSE)</f>
        <v>0</v>
      </c>
      <c r="W170" s="45">
        <f t="shared" si="26"/>
        <v>-0.32700000000000001</v>
      </c>
      <c r="X170" s="50">
        <f>VLOOKUP(A170,DistrictDetail_SY202324,'District Detail SY 202324'!$S$1,FALSE)</f>
        <v>0</v>
      </c>
      <c r="Y170" s="50">
        <f>VLOOKUP(A170,DistrictDetail_SY202324,'District Detail SY 202324'!$U$1,FALSE)</f>
        <v>0</v>
      </c>
      <c r="Z170" s="50">
        <f>VLOOKUP(A170,DistrictDetail_SY202324,'District Detail SY 202324'!$W$1,FALSE)</f>
        <v>0.26700000000000002</v>
      </c>
      <c r="AA170" s="50">
        <f>VLOOKUP(A170,DistrictDetail_SY202324,'District Detail SY 202324'!$Z$1,FALSE)</f>
        <v>0</v>
      </c>
      <c r="AB170" s="50">
        <f>VLOOKUP(A170,DistrictDetail_SY202324,'District Detail SY 202324'!$AA$1,FALSE)</f>
        <v>0</v>
      </c>
      <c r="AC170" s="50">
        <f>VLOOKUP(A170,DistrictDetail_SY202324,'District Detail SY 202324'!$AB$1,FALSE)</f>
        <v>0</v>
      </c>
      <c r="AD170" s="50">
        <f>VLOOKUP(A170,DistrictDetail_SY202324,'District Detail SY 202324'!$AF$1,FALSE)</f>
        <v>1.36</v>
      </c>
    </row>
    <row r="171" spans="1:30" x14ac:dyDescent="0.25">
      <c r="A171" s="6" t="s">
        <v>368</v>
      </c>
      <c r="B171" t="s">
        <v>369</v>
      </c>
      <c r="C171" s="48">
        <f t="shared" si="19"/>
        <v>5.9240000000000004</v>
      </c>
      <c r="D171" s="48">
        <f t="shared" si="27"/>
        <v>10.01</v>
      </c>
      <c r="E171" s="48">
        <f t="shared" si="20"/>
        <v>4.0859999999999994</v>
      </c>
      <c r="F171" s="45">
        <f>VLOOKUP(A171,DistrictDetail_SY202324,'District Detail SY 202324'!$Q$1,FALSE)</f>
        <v>0.13900000000000001</v>
      </c>
      <c r="G171" s="45">
        <f>VLOOKUP(A171,DistrictDetail_SY202324,'District Detail SY 202324'!$AD$1,FALSE)</f>
        <v>0</v>
      </c>
      <c r="H171" s="45">
        <f t="shared" si="21"/>
        <v>-0.13900000000000001</v>
      </c>
      <c r="I171" s="45">
        <f>VLOOKUP(A171,DistrictDetail_SY202324,'District Detail SY 202324'!$P$1,FALSE)</f>
        <v>0.251</v>
      </c>
      <c r="J171" s="45">
        <f>VLOOKUP(A171,DistrictDetail_SY202324,'District Detail SY 202324'!$AE$1,FALSE)+VLOOKUP(A171,DistrictDetail_SY202324,'District Detail SY 202324'!$AG$1,FALSE)</f>
        <v>2.0510000000000002</v>
      </c>
      <c r="K171" s="45">
        <f t="shared" si="22"/>
        <v>1.8000000000000003</v>
      </c>
      <c r="L171" s="45">
        <f>VLOOKUP(A171,DistrictDetail_SY202324,'District Detail SY 202324'!$K$1,FALSE)</f>
        <v>3.65</v>
      </c>
      <c r="M171" s="45">
        <f>VLOOKUP(A171,DistrictDetail_SY202324,'District Detail SY 202324'!$T$1,FALSE)</f>
        <v>3.6399999999999997</v>
      </c>
      <c r="N171" s="45">
        <f t="shared" si="23"/>
        <v>-1.0000000000000231E-2</v>
      </c>
      <c r="O171" s="45">
        <f>VLOOKUP(A171,DistrictDetail_SY202324,'District Detail SY 202324'!$N$1,FALSE)</f>
        <v>1.284</v>
      </c>
      <c r="P171" s="45">
        <f>VLOOKUP(A171,DistrictDetail_SY202324,'District Detail SY 202324'!$Y$1,FALSE)</f>
        <v>2</v>
      </c>
      <c r="Q171" s="45">
        <f t="shared" si="24"/>
        <v>0.71599999999999997</v>
      </c>
      <c r="R171" s="45">
        <f>VLOOKUP(A171,DistrictDetail_SY202324,'District Detail SY 202324'!$M$1,FALSE)</f>
        <v>0.152</v>
      </c>
      <c r="S171" s="45">
        <f>VLOOKUP(A171,DistrictDetail_SY202324,'District Detail SY 202324'!$X$1,FALSE)</f>
        <v>0.23100000000000001</v>
      </c>
      <c r="T171" s="45">
        <f t="shared" si="25"/>
        <v>7.9000000000000015E-2</v>
      </c>
      <c r="U171" s="45">
        <f>VLOOKUP(A171,DistrictDetail_SY202324,'District Detail SY 202324'!$L$1,FALSE)</f>
        <v>0.44800000000000001</v>
      </c>
      <c r="V171" s="45">
        <f>VLOOKUP(A171,DistrictDetail_SY202324,'District Detail SY 202324'!$V$1,FALSE)</f>
        <v>1</v>
      </c>
      <c r="W171" s="45">
        <f t="shared" si="26"/>
        <v>0.55200000000000005</v>
      </c>
      <c r="X171" s="50">
        <f>VLOOKUP(A171,DistrictDetail_SY202324,'District Detail SY 202324'!$S$1,FALSE)</f>
        <v>0</v>
      </c>
      <c r="Y171" s="50">
        <f>VLOOKUP(A171,DistrictDetail_SY202324,'District Detail SY 202324'!$U$1,FALSE)</f>
        <v>0</v>
      </c>
      <c r="Z171" s="50">
        <f>VLOOKUP(A171,DistrictDetail_SY202324,'District Detail SY 202324'!$W$1,FALSE)</f>
        <v>0.23100000000000001</v>
      </c>
      <c r="AA171" s="50">
        <f>VLOOKUP(A171,DistrictDetail_SY202324,'District Detail SY 202324'!$Z$1,FALSE)</f>
        <v>0</v>
      </c>
      <c r="AB171" s="50">
        <f>VLOOKUP(A171,DistrictDetail_SY202324,'District Detail SY 202324'!$AA$1,FALSE)</f>
        <v>0</v>
      </c>
      <c r="AC171" s="50">
        <f>VLOOKUP(A171,DistrictDetail_SY202324,'District Detail SY 202324'!$AB$1,FALSE)</f>
        <v>0</v>
      </c>
      <c r="AD171" s="50">
        <f>VLOOKUP(A171,DistrictDetail_SY202324,'District Detail SY 202324'!$AF$1,FALSE)</f>
        <v>0.85699999999999998</v>
      </c>
    </row>
    <row r="172" spans="1:30" x14ac:dyDescent="0.25">
      <c r="A172" s="6" t="s">
        <v>370</v>
      </c>
      <c r="B172" t="s">
        <v>371</v>
      </c>
      <c r="C172" s="48">
        <f t="shared" si="19"/>
        <v>8.4369999999999994</v>
      </c>
      <c r="D172" s="48">
        <f t="shared" si="27"/>
        <v>8.847999999999999</v>
      </c>
      <c r="E172" s="48">
        <f t="shared" si="20"/>
        <v>0.41099999999999959</v>
      </c>
      <c r="F172" s="45">
        <f>VLOOKUP(A172,DistrictDetail_SY202324,'District Detail SY 202324'!$Q$1,FALSE)</f>
        <v>0.23200000000000001</v>
      </c>
      <c r="G172" s="45">
        <f>VLOOKUP(A172,DistrictDetail_SY202324,'District Detail SY 202324'!$AD$1,FALSE)</f>
        <v>0.317</v>
      </c>
      <c r="H172" s="45">
        <f t="shared" si="21"/>
        <v>8.4999999999999992E-2</v>
      </c>
      <c r="I172" s="45">
        <f>VLOOKUP(A172,DistrictDetail_SY202324,'District Detail SY 202324'!$P$1,FALSE)</f>
        <v>0.36300000000000004</v>
      </c>
      <c r="J172" s="45">
        <f>VLOOKUP(A172,DistrictDetail_SY202324,'District Detail SY 202324'!$AE$1,FALSE)+VLOOKUP(A172,DistrictDetail_SY202324,'District Detail SY 202324'!$AG$1,FALSE)</f>
        <v>0</v>
      </c>
      <c r="K172" s="45">
        <f t="shared" si="22"/>
        <v>-0.36300000000000004</v>
      </c>
      <c r="L172" s="45">
        <f>VLOOKUP(A172,DistrictDetail_SY202324,'District Detail SY 202324'!$K$1,FALSE)</f>
        <v>4.9879999999999995</v>
      </c>
      <c r="M172" s="45">
        <f>VLOOKUP(A172,DistrictDetail_SY202324,'District Detail SY 202324'!$T$1,FALSE)</f>
        <v>5.1709999999999994</v>
      </c>
      <c r="N172" s="45">
        <f t="shared" si="23"/>
        <v>0.18299999999999983</v>
      </c>
      <c r="O172" s="45">
        <f>VLOOKUP(A172,DistrictDetail_SY202324,'District Detail SY 202324'!$N$1,FALSE)</f>
        <v>1.8980000000000001</v>
      </c>
      <c r="P172" s="45">
        <f>VLOOKUP(A172,DistrictDetail_SY202324,'District Detail SY 202324'!$Y$1,FALSE)</f>
        <v>0</v>
      </c>
      <c r="Q172" s="45">
        <f t="shared" si="24"/>
        <v>-1.8980000000000001</v>
      </c>
      <c r="R172" s="45">
        <f>VLOOKUP(A172,DistrictDetail_SY202324,'District Detail SY 202324'!$M$1,FALSE)</f>
        <v>0.24099999999999999</v>
      </c>
      <c r="S172" s="45">
        <f>VLOOKUP(A172,DistrictDetail_SY202324,'District Detail SY 202324'!$X$1,FALSE)</f>
        <v>0.36</v>
      </c>
      <c r="T172" s="45">
        <f t="shared" si="25"/>
        <v>0.11899999999999999</v>
      </c>
      <c r="U172" s="45">
        <f>VLOOKUP(A172,DistrictDetail_SY202324,'District Detail SY 202324'!$L$1,FALSE)</f>
        <v>0.71500000000000008</v>
      </c>
      <c r="V172" s="45">
        <f>VLOOKUP(A172,DistrictDetail_SY202324,'District Detail SY 202324'!$V$1,FALSE)</f>
        <v>0</v>
      </c>
      <c r="W172" s="45">
        <f t="shared" si="26"/>
        <v>-0.71500000000000008</v>
      </c>
      <c r="X172" s="50">
        <f>VLOOKUP(A172,DistrictDetail_SY202324,'District Detail SY 202324'!$S$1,FALSE)</f>
        <v>0</v>
      </c>
      <c r="Y172" s="50">
        <f>VLOOKUP(A172,DistrictDetail_SY202324,'District Detail SY 202324'!$U$1,FALSE)</f>
        <v>0.249</v>
      </c>
      <c r="Z172" s="50">
        <f>VLOOKUP(A172,DistrictDetail_SY202324,'District Detail SY 202324'!$W$1,FALSE)</f>
        <v>0.90400000000000003</v>
      </c>
      <c r="AA172" s="50">
        <f>VLOOKUP(A172,DistrictDetail_SY202324,'District Detail SY 202324'!$Z$1,FALSE)</f>
        <v>0</v>
      </c>
      <c r="AB172" s="50">
        <f>VLOOKUP(A172,DistrictDetail_SY202324,'District Detail SY 202324'!$AA$1,FALSE)</f>
        <v>0</v>
      </c>
      <c r="AC172" s="50">
        <f>VLOOKUP(A172,DistrictDetail_SY202324,'District Detail SY 202324'!$AB$1,FALSE)</f>
        <v>0</v>
      </c>
      <c r="AD172" s="50">
        <f>VLOOKUP(A172,DistrictDetail_SY202324,'District Detail SY 202324'!$AF$1,FALSE)</f>
        <v>1.847</v>
      </c>
    </row>
    <row r="173" spans="1:30" x14ac:dyDescent="0.25">
      <c r="A173" s="6" t="s">
        <v>372</v>
      </c>
      <c r="B173" t="s">
        <v>373</v>
      </c>
      <c r="C173" s="48">
        <f t="shared" si="19"/>
        <v>2.7530000000000001</v>
      </c>
      <c r="D173" s="48">
        <f t="shared" si="27"/>
        <v>2.9820000000000002</v>
      </c>
      <c r="E173" s="48">
        <f t="shared" si="20"/>
        <v>0.22900000000000009</v>
      </c>
      <c r="F173" s="45">
        <f>VLOOKUP(A173,DistrictDetail_SY202324,'District Detail SY 202324'!$Q$1,FALSE)</f>
        <v>7.2999999999999995E-2</v>
      </c>
      <c r="G173" s="45">
        <f>VLOOKUP(A173,DistrictDetail_SY202324,'District Detail SY 202324'!$AD$1,FALSE)</f>
        <v>0.80800000000000005</v>
      </c>
      <c r="H173" s="45">
        <f t="shared" si="21"/>
        <v>0.7350000000000001</v>
      </c>
      <c r="I173" s="45">
        <f>VLOOKUP(A173,DistrictDetail_SY202324,'District Detail SY 202324'!$P$1,FALSE)</f>
        <v>0.11800000000000001</v>
      </c>
      <c r="J173" s="45">
        <f>VLOOKUP(A173,DistrictDetail_SY202324,'District Detail SY 202324'!$AE$1,FALSE)+VLOOKUP(A173,DistrictDetail_SY202324,'District Detail SY 202324'!$AG$1,FALSE)</f>
        <v>0</v>
      </c>
      <c r="K173" s="45">
        <f t="shared" si="22"/>
        <v>-0.11800000000000001</v>
      </c>
      <c r="L173" s="45">
        <f>VLOOKUP(A173,DistrictDetail_SY202324,'District Detail SY 202324'!$K$1,FALSE)</f>
        <v>1.6480000000000001</v>
      </c>
      <c r="M173" s="45">
        <f>VLOOKUP(A173,DistrictDetail_SY202324,'District Detail SY 202324'!$T$1,FALSE)</f>
        <v>0.83000000000000007</v>
      </c>
      <c r="N173" s="45">
        <f t="shared" si="23"/>
        <v>-0.81800000000000006</v>
      </c>
      <c r="O173" s="45">
        <f>VLOOKUP(A173,DistrictDetail_SY202324,'District Detail SY 202324'!$N$1,FALSE)</f>
        <v>0.61</v>
      </c>
      <c r="P173" s="45">
        <f>VLOOKUP(A173,DistrictDetail_SY202324,'District Detail SY 202324'!$Y$1,FALSE)</f>
        <v>0</v>
      </c>
      <c r="Q173" s="45">
        <f t="shared" si="24"/>
        <v>-0.61</v>
      </c>
      <c r="R173" s="45">
        <f>VLOOKUP(A173,DistrictDetail_SY202324,'District Detail SY 202324'!$M$1,FALSE)</f>
        <v>7.7000000000000013E-2</v>
      </c>
      <c r="S173" s="45">
        <f>VLOOKUP(A173,DistrictDetail_SY202324,'District Detail SY 202324'!$X$1,FALSE)</f>
        <v>4.4999999999999998E-2</v>
      </c>
      <c r="T173" s="45">
        <f t="shared" si="25"/>
        <v>-3.2000000000000015E-2</v>
      </c>
      <c r="U173" s="45">
        <f>VLOOKUP(A173,DistrictDetail_SY202324,'District Detail SY 202324'!$L$1,FALSE)</f>
        <v>0.22700000000000001</v>
      </c>
      <c r="V173" s="45">
        <f>VLOOKUP(A173,DistrictDetail_SY202324,'District Detail SY 202324'!$V$1,FALSE)</f>
        <v>0</v>
      </c>
      <c r="W173" s="45">
        <f t="shared" si="26"/>
        <v>-0.22700000000000001</v>
      </c>
      <c r="X173" s="50">
        <f>VLOOKUP(A173,DistrictDetail_SY202324,'District Detail SY 202324'!$S$1,FALSE)</f>
        <v>2.3E-2</v>
      </c>
      <c r="Y173" s="50">
        <f>VLOOKUP(A173,DistrictDetail_SY202324,'District Detail SY 202324'!$U$1,FALSE)</f>
        <v>9.0999999999999998E-2</v>
      </c>
      <c r="Z173" s="50">
        <f>VLOOKUP(A173,DistrictDetail_SY202324,'District Detail SY 202324'!$W$1,FALSE)</f>
        <v>0.22500000000000001</v>
      </c>
      <c r="AA173" s="50">
        <f>VLOOKUP(A173,DistrictDetail_SY202324,'District Detail SY 202324'!$Z$1,FALSE)</f>
        <v>2.3E-2</v>
      </c>
      <c r="AB173" s="50">
        <f>VLOOKUP(A173,DistrictDetail_SY202324,'District Detail SY 202324'!$AA$1,FALSE)</f>
        <v>0</v>
      </c>
      <c r="AC173" s="50">
        <f>VLOOKUP(A173,DistrictDetail_SY202324,'District Detail SY 202324'!$AB$1,FALSE)</f>
        <v>0</v>
      </c>
      <c r="AD173" s="50">
        <f>VLOOKUP(A173,DistrictDetail_SY202324,'District Detail SY 202324'!$AF$1,FALSE)</f>
        <v>0.93700000000000006</v>
      </c>
    </row>
    <row r="174" spans="1:30" x14ac:dyDescent="0.25">
      <c r="A174" s="6" t="s">
        <v>374</v>
      </c>
      <c r="B174" t="s">
        <v>375</v>
      </c>
      <c r="C174" s="48">
        <f t="shared" si="19"/>
        <v>8.7530000000000001</v>
      </c>
      <c r="D174" s="48">
        <f t="shared" si="27"/>
        <v>10.064</v>
      </c>
      <c r="E174" s="48">
        <f t="shared" si="20"/>
        <v>1.3109999999999999</v>
      </c>
      <c r="F174" s="45">
        <f>VLOOKUP(A174,DistrictDetail_SY202324,'District Detail SY 202324'!$Q$1,FALSE)</f>
        <v>0.21199999999999999</v>
      </c>
      <c r="G174" s="45">
        <f>VLOOKUP(A174,DistrictDetail_SY202324,'District Detail SY 202324'!$AD$1,FALSE)</f>
        <v>0</v>
      </c>
      <c r="H174" s="45">
        <f t="shared" si="21"/>
        <v>-0.21199999999999999</v>
      </c>
      <c r="I174" s="45">
        <f>VLOOKUP(A174,DistrictDetail_SY202324,'District Detail SY 202324'!$P$1,FALSE)</f>
        <v>0.371</v>
      </c>
      <c r="J174" s="45">
        <f>VLOOKUP(A174,DistrictDetail_SY202324,'District Detail SY 202324'!$AE$1,FALSE)+VLOOKUP(A174,DistrictDetail_SY202324,'District Detail SY 202324'!$AG$1,FALSE)</f>
        <v>0</v>
      </c>
      <c r="K174" s="45">
        <f t="shared" si="22"/>
        <v>-0.371</v>
      </c>
      <c r="L174" s="45">
        <f>VLOOKUP(A174,DistrictDetail_SY202324,'District Detail SY 202324'!$K$1,FALSE)</f>
        <v>5.3410000000000002</v>
      </c>
      <c r="M174" s="45">
        <f>VLOOKUP(A174,DistrictDetail_SY202324,'District Detail SY 202324'!$T$1,FALSE)</f>
        <v>7.8100000000000005</v>
      </c>
      <c r="N174" s="45">
        <f t="shared" si="23"/>
        <v>2.4690000000000003</v>
      </c>
      <c r="O174" s="45">
        <f>VLOOKUP(A174,DistrictDetail_SY202324,'District Detail SY 202324'!$N$1,FALSE)</f>
        <v>1.9239999999999999</v>
      </c>
      <c r="P174" s="45">
        <f>VLOOKUP(A174,DistrictDetail_SY202324,'District Detail SY 202324'!$Y$1,FALSE)</f>
        <v>0</v>
      </c>
      <c r="Q174" s="45">
        <f t="shared" si="24"/>
        <v>-1.9239999999999999</v>
      </c>
      <c r="R174" s="45">
        <f>VLOOKUP(A174,DistrictDetail_SY202324,'District Detail SY 202324'!$M$1,FALSE)</f>
        <v>0.22900000000000001</v>
      </c>
      <c r="S174" s="45">
        <f>VLOOKUP(A174,DistrictDetail_SY202324,'District Detail SY 202324'!$X$1,FALSE)</f>
        <v>0.60299999999999998</v>
      </c>
      <c r="T174" s="45">
        <f t="shared" si="25"/>
        <v>0.374</v>
      </c>
      <c r="U174" s="45">
        <f>VLOOKUP(A174,DistrictDetail_SY202324,'District Detail SY 202324'!$L$1,FALSE)</f>
        <v>0.67599999999999993</v>
      </c>
      <c r="V174" s="45">
        <f>VLOOKUP(A174,DistrictDetail_SY202324,'District Detail SY 202324'!$V$1,FALSE)</f>
        <v>0</v>
      </c>
      <c r="W174" s="45">
        <f t="shared" si="26"/>
        <v>-0.67599999999999993</v>
      </c>
      <c r="X174" s="50">
        <f>VLOOKUP(A174,DistrictDetail_SY202324,'District Detail SY 202324'!$S$1,FALSE)</f>
        <v>0</v>
      </c>
      <c r="Y174" s="50">
        <f>VLOOKUP(A174,DistrictDetail_SY202324,'District Detail SY 202324'!$U$1,FALSE)</f>
        <v>0</v>
      </c>
      <c r="Z174" s="50">
        <f>VLOOKUP(A174,DistrictDetail_SY202324,'District Detail SY 202324'!$W$1,FALSE)</f>
        <v>0.34899999999999998</v>
      </c>
      <c r="AA174" s="50">
        <f>VLOOKUP(A174,DistrictDetail_SY202324,'District Detail SY 202324'!$Z$1,FALSE)</f>
        <v>0</v>
      </c>
      <c r="AB174" s="50">
        <f>VLOOKUP(A174,DistrictDetail_SY202324,'District Detail SY 202324'!$AA$1,FALSE)</f>
        <v>0</v>
      </c>
      <c r="AC174" s="50">
        <f>VLOOKUP(A174,DistrictDetail_SY202324,'District Detail SY 202324'!$AB$1,FALSE)</f>
        <v>0</v>
      </c>
      <c r="AD174" s="50">
        <f>VLOOKUP(A174,DistrictDetail_SY202324,'District Detail SY 202324'!$AF$1,FALSE)</f>
        <v>1.302</v>
      </c>
    </row>
    <row r="175" spans="1:30" x14ac:dyDescent="0.25">
      <c r="A175" s="6" t="s">
        <v>376</v>
      </c>
      <c r="B175" t="s">
        <v>377</v>
      </c>
      <c r="C175" s="48">
        <f t="shared" si="19"/>
        <v>22.814999999999998</v>
      </c>
      <c r="D175" s="48">
        <f t="shared" si="27"/>
        <v>29.711999999999996</v>
      </c>
      <c r="E175" s="48">
        <f t="shared" si="20"/>
        <v>6.8969999999999985</v>
      </c>
      <c r="F175" s="45">
        <f>VLOOKUP(A175,DistrictDetail_SY202324,'District Detail SY 202324'!$Q$1,FALSE)</f>
        <v>0.54900000000000004</v>
      </c>
      <c r="G175" s="45">
        <f>VLOOKUP(A175,DistrictDetail_SY202324,'District Detail SY 202324'!$AD$1,FALSE)</f>
        <v>0</v>
      </c>
      <c r="H175" s="45">
        <f t="shared" si="21"/>
        <v>-0.54900000000000004</v>
      </c>
      <c r="I175" s="45">
        <f>VLOOKUP(A175,DistrictDetail_SY202324,'District Detail SY 202324'!$P$1,FALSE)</f>
        <v>0.96700000000000008</v>
      </c>
      <c r="J175" s="45">
        <f>VLOOKUP(A175,DistrictDetail_SY202324,'District Detail SY 202324'!$AE$1,FALSE)+VLOOKUP(A175,DistrictDetail_SY202324,'District Detail SY 202324'!$AG$1,FALSE)</f>
        <v>10.898999999999999</v>
      </c>
      <c r="K175" s="45">
        <f t="shared" si="22"/>
        <v>9.9319999999999986</v>
      </c>
      <c r="L175" s="45">
        <f>VLOOKUP(A175,DistrictDetail_SY202324,'District Detail SY 202324'!$K$1,FALSE)</f>
        <v>13.966000000000001</v>
      </c>
      <c r="M175" s="45">
        <f>VLOOKUP(A175,DistrictDetail_SY202324,'District Detail SY 202324'!$T$1,FALSE)</f>
        <v>13.899999999999999</v>
      </c>
      <c r="N175" s="45">
        <f t="shared" si="23"/>
        <v>-6.6000000000002501E-2</v>
      </c>
      <c r="O175" s="45">
        <f>VLOOKUP(A175,DistrictDetail_SY202324,'District Detail SY 202324'!$N$1,FALSE)</f>
        <v>4.976</v>
      </c>
      <c r="P175" s="45">
        <f>VLOOKUP(A175,DistrictDetail_SY202324,'District Detail SY 202324'!$Y$1,FALSE)</f>
        <v>0</v>
      </c>
      <c r="Q175" s="45">
        <f t="shared" si="24"/>
        <v>-4.976</v>
      </c>
      <c r="R175" s="45">
        <f>VLOOKUP(A175,DistrictDetail_SY202324,'District Detail SY 202324'!$M$1,FALSE)</f>
        <v>0.59699999999999998</v>
      </c>
      <c r="S175" s="45">
        <f>VLOOKUP(A175,DistrictDetail_SY202324,'District Detail SY 202324'!$X$1,FALSE)</f>
        <v>1.2090000000000001</v>
      </c>
      <c r="T175" s="45">
        <f t="shared" si="25"/>
        <v>0.6120000000000001</v>
      </c>
      <c r="U175" s="45">
        <f>VLOOKUP(A175,DistrictDetail_SY202324,'District Detail SY 202324'!$L$1,FALSE)</f>
        <v>1.76</v>
      </c>
      <c r="V175" s="45">
        <f>VLOOKUP(A175,DistrictDetail_SY202324,'District Detail SY 202324'!$V$1,FALSE)</f>
        <v>0</v>
      </c>
      <c r="W175" s="45">
        <f t="shared" si="26"/>
        <v>-1.76</v>
      </c>
      <c r="X175" s="50">
        <f>VLOOKUP(A175,DistrictDetail_SY202324,'District Detail SY 202324'!$S$1,FALSE)</f>
        <v>0</v>
      </c>
      <c r="Y175" s="50">
        <f>VLOOKUP(A175,DistrictDetail_SY202324,'District Detail SY 202324'!$U$1,FALSE)</f>
        <v>0.879</v>
      </c>
      <c r="Z175" s="50">
        <f>VLOOKUP(A175,DistrictDetail_SY202324,'District Detail SY 202324'!$W$1,FALSE)</f>
        <v>1.7170000000000001</v>
      </c>
      <c r="AA175" s="50">
        <f>VLOOKUP(A175,DistrictDetail_SY202324,'District Detail SY 202324'!$Z$1,FALSE)</f>
        <v>0.219</v>
      </c>
      <c r="AB175" s="50">
        <f>VLOOKUP(A175,DistrictDetail_SY202324,'District Detail SY 202324'!$AA$1,FALSE)</f>
        <v>0</v>
      </c>
      <c r="AC175" s="50">
        <f>VLOOKUP(A175,DistrictDetail_SY202324,'District Detail SY 202324'!$AB$1,FALSE)</f>
        <v>0</v>
      </c>
      <c r="AD175" s="50">
        <f>VLOOKUP(A175,DistrictDetail_SY202324,'District Detail SY 202324'!$AF$1,FALSE)</f>
        <v>0.88900000000000001</v>
      </c>
    </row>
    <row r="176" spans="1:30" x14ac:dyDescent="0.25">
      <c r="A176" s="6" t="s">
        <v>378</v>
      </c>
      <c r="B176" t="s">
        <v>379</v>
      </c>
      <c r="C176" s="48">
        <f t="shared" si="19"/>
        <v>8.8219999999999992</v>
      </c>
      <c r="D176" s="48">
        <f t="shared" si="27"/>
        <v>12.132000000000001</v>
      </c>
      <c r="E176" s="48">
        <f t="shared" si="20"/>
        <v>3.3100000000000023</v>
      </c>
      <c r="F176" s="45">
        <f>VLOOKUP(A176,DistrictDetail_SY202324,'District Detail SY 202324'!$Q$1,FALSE)</f>
        <v>0.24099999999999999</v>
      </c>
      <c r="G176" s="45">
        <f>VLOOKUP(A176,DistrictDetail_SY202324,'District Detail SY 202324'!$AD$1,FALSE)</f>
        <v>0</v>
      </c>
      <c r="H176" s="45">
        <f t="shared" si="21"/>
        <v>-0.24099999999999999</v>
      </c>
      <c r="I176" s="45">
        <f>VLOOKUP(A176,DistrictDetail_SY202324,'District Detail SY 202324'!$P$1,FALSE)</f>
        <v>0.379</v>
      </c>
      <c r="J176" s="45">
        <f>VLOOKUP(A176,DistrictDetail_SY202324,'District Detail SY 202324'!$AE$1,FALSE)+VLOOKUP(A176,DistrictDetail_SY202324,'District Detail SY 202324'!$AG$1,FALSE)</f>
        <v>4.5</v>
      </c>
      <c r="K176" s="45">
        <f t="shared" si="22"/>
        <v>4.1210000000000004</v>
      </c>
      <c r="L176" s="45">
        <f>VLOOKUP(A176,DistrictDetail_SY202324,'District Detail SY 202324'!$K$1,FALSE)</f>
        <v>5.2530000000000001</v>
      </c>
      <c r="M176" s="45">
        <f>VLOOKUP(A176,DistrictDetail_SY202324,'District Detail SY 202324'!$T$1,FALSE)</f>
        <v>6.907</v>
      </c>
      <c r="N176" s="45">
        <f t="shared" si="23"/>
        <v>1.6539999999999999</v>
      </c>
      <c r="O176" s="45">
        <f>VLOOKUP(A176,DistrictDetail_SY202324,'District Detail SY 202324'!$N$1,FALSE)</f>
        <v>1.9540000000000002</v>
      </c>
      <c r="P176" s="45">
        <f>VLOOKUP(A176,DistrictDetail_SY202324,'District Detail SY 202324'!$Y$1,FALSE)</f>
        <v>0</v>
      </c>
      <c r="Q176" s="45">
        <f t="shared" si="24"/>
        <v>-1.9540000000000002</v>
      </c>
      <c r="R176" s="45">
        <f>VLOOKUP(A176,DistrictDetail_SY202324,'District Detail SY 202324'!$M$1,FALSE)</f>
        <v>0.252</v>
      </c>
      <c r="S176" s="45">
        <f>VLOOKUP(A176,DistrictDetail_SY202324,'District Detail SY 202324'!$X$1,FALSE)</f>
        <v>0.18</v>
      </c>
      <c r="T176" s="45">
        <f t="shared" si="25"/>
        <v>-7.2000000000000008E-2</v>
      </c>
      <c r="U176" s="45">
        <f>VLOOKUP(A176,DistrictDetail_SY202324,'District Detail SY 202324'!$L$1,FALSE)</f>
        <v>0.7430000000000001</v>
      </c>
      <c r="V176" s="45">
        <f>VLOOKUP(A176,DistrictDetail_SY202324,'District Detail SY 202324'!$V$1,FALSE)</f>
        <v>0</v>
      </c>
      <c r="W176" s="45">
        <f t="shared" si="26"/>
        <v>-0.7430000000000001</v>
      </c>
      <c r="X176" s="50">
        <f>VLOOKUP(A176,DistrictDetail_SY202324,'District Detail SY 202324'!$S$1,FALSE)</f>
        <v>0</v>
      </c>
      <c r="Y176" s="50">
        <f>VLOOKUP(A176,DistrictDetail_SY202324,'District Detail SY 202324'!$U$1,FALSE)</f>
        <v>0.17799999999999999</v>
      </c>
      <c r="Z176" s="50">
        <f>VLOOKUP(A176,DistrictDetail_SY202324,'District Detail SY 202324'!$W$1,FALSE)</f>
        <v>0.36699999999999999</v>
      </c>
      <c r="AA176" s="50">
        <f>VLOOKUP(A176,DistrictDetail_SY202324,'District Detail SY 202324'!$Z$1,FALSE)</f>
        <v>0</v>
      </c>
      <c r="AB176" s="50">
        <f>VLOOKUP(A176,DistrictDetail_SY202324,'District Detail SY 202324'!$AA$1,FALSE)</f>
        <v>0</v>
      </c>
      <c r="AC176" s="50">
        <f>VLOOKUP(A176,DistrictDetail_SY202324,'District Detail SY 202324'!$AB$1,FALSE)</f>
        <v>0</v>
      </c>
      <c r="AD176" s="50">
        <f>VLOOKUP(A176,DistrictDetail_SY202324,'District Detail SY 202324'!$AF$1,FALSE)</f>
        <v>0</v>
      </c>
    </row>
    <row r="177" spans="1:30" x14ac:dyDescent="0.25">
      <c r="A177" s="6" t="s">
        <v>380</v>
      </c>
      <c r="B177" t="s">
        <v>381</v>
      </c>
      <c r="C177" s="48">
        <f t="shared" si="19"/>
        <v>0.26300000000000001</v>
      </c>
      <c r="D177" s="48">
        <f t="shared" si="27"/>
        <v>0.19400000000000001</v>
      </c>
      <c r="E177" s="48">
        <f t="shared" si="20"/>
        <v>-6.9000000000000006E-2</v>
      </c>
      <c r="F177" s="45">
        <f>VLOOKUP(A177,DistrictDetail_SY202324,'District Detail SY 202324'!$Q$1,FALSE)</f>
        <v>7.0000000000000001E-3</v>
      </c>
      <c r="G177" s="45">
        <f>VLOOKUP(A177,DistrictDetail_SY202324,'District Detail SY 202324'!$AD$1,FALSE)</f>
        <v>0</v>
      </c>
      <c r="H177" s="45">
        <f t="shared" si="21"/>
        <v>-7.0000000000000001E-3</v>
      </c>
      <c r="I177" s="45">
        <f>VLOOKUP(A177,DistrictDetail_SY202324,'District Detail SY 202324'!$P$1,FALSE)</f>
        <v>1.0999999999999999E-2</v>
      </c>
      <c r="J177" s="45">
        <f>VLOOKUP(A177,DistrictDetail_SY202324,'District Detail SY 202324'!$AE$1,FALSE)+VLOOKUP(A177,DistrictDetail_SY202324,'District Detail SY 202324'!$AG$1,FALSE)</f>
        <v>0</v>
      </c>
      <c r="K177" s="45">
        <f t="shared" si="22"/>
        <v>-1.0999999999999999E-2</v>
      </c>
      <c r="L177" s="45">
        <f>VLOOKUP(A177,DistrictDetail_SY202324,'District Detail SY 202324'!$K$1,FALSE)</f>
        <v>0.16</v>
      </c>
      <c r="M177" s="45">
        <f>VLOOKUP(A177,DistrictDetail_SY202324,'District Detail SY 202324'!$T$1,FALSE)</f>
        <v>0</v>
      </c>
      <c r="N177" s="45">
        <f t="shared" si="23"/>
        <v>-0.16</v>
      </c>
      <c r="O177" s="45">
        <f>VLOOKUP(A177,DistrictDetail_SY202324,'District Detail SY 202324'!$N$1,FALSE)</f>
        <v>5.7000000000000002E-2</v>
      </c>
      <c r="P177" s="45">
        <f>VLOOKUP(A177,DistrictDetail_SY202324,'District Detail SY 202324'!$Y$1,FALSE)</f>
        <v>0.19400000000000001</v>
      </c>
      <c r="Q177" s="45">
        <f t="shared" si="24"/>
        <v>0.13700000000000001</v>
      </c>
      <c r="R177" s="45">
        <f>VLOOKUP(A177,DistrictDetail_SY202324,'District Detail SY 202324'!$M$1,FALSE)</f>
        <v>7.0000000000000001E-3</v>
      </c>
      <c r="S177" s="45">
        <f>VLOOKUP(A177,DistrictDetail_SY202324,'District Detail SY 202324'!$X$1,FALSE)</f>
        <v>0</v>
      </c>
      <c r="T177" s="45">
        <f t="shared" si="25"/>
        <v>-7.0000000000000001E-3</v>
      </c>
      <c r="U177" s="45">
        <f>VLOOKUP(A177,DistrictDetail_SY202324,'District Detail SY 202324'!$L$1,FALSE)</f>
        <v>2.0999999999999998E-2</v>
      </c>
      <c r="V177" s="45">
        <f>VLOOKUP(A177,DistrictDetail_SY202324,'District Detail SY 202324'!$V$1,FALSE)</f>
        <v>0</v>
      </c>
      <c r="W177" s="45">
        <f t="shared" si="26"/>
        <v>-2.0999999999999998E-2</v>
      </c>
      <c r="X177" s="50">
        <f>VLOOKUP(A177,DistrictDetail_SY202324,'District Detail SY 202324'!$S$1,FALSE)</f>
        <v>0</v>
      </c>
      <c r="Y177" s="50">
        <f>VLOOKUP(A177,DistrictDetail_SY202324,'District Detail SY 202324'!$U$1,FALSE)</f>
        <v>0</v>
      </c>
      <c r="Z177" s="50">
        <f>VLOOKUP(A177,DistrictDetail_SY202324,'District Detail SY 202324'!$W$1,FALSE)</f>
        <v>0</v>
      </c>
      <c r="AA177" s="50">
        <f>VLOOKUP(A177,DistrictDetail_SY202324,'District Detail SY 202324'!$Z$1,FALSE)</f>
        <v>0</v>
      </c>
      <c r="AB177" s="50">
        <f>VLOOKUP(A177,DistrictDetail_SY202324,'District Detail SY 202324'!$AA$1,FALSE)</f>
        <v>0</v>
      </c>
      <c r="AC177" s="50">
        <f>VLOOKUP(A177,DistrictDetail_SY202324,'District Detail SY 202324'!$AB$1,FALSE)</f>
        <v>0</v>
      </c>
      <c r="AD177" s="50">
        <f>VLOOKUP(A177,DistrictDetail_SY202324,'District Detail SY 202324'!$AF$1,FALSE)</f>
        <v>0</v>
      </c>
    </row>
    <row r="178" spans="1:30" x14ac:dyDescent="0.25">
      <c r="A178" s="6" t="s">
        <v>382</v>
      </c>
      <c r="B178" t="s">
        <v>383</v>
      </c>
      <c r="C178" s="48">
        <f t="shared" si="19"/>
        <v>62.963999999999999</v>
      </c>
      <c r="D178" s="48">
        <f t="shared" si="27"/>
        <v>133.18700000000001</v>
      </c>
      <c r="E178" s="48">
        <f t="shared" si="20"/>
        <v>70.223000000000013</v>
      </c>
      <c r="F178" s="45">
        <f>VLOOKUP(A178,DistrictDetail_SY202324,'District Detail SY 202324'!$Q$1,FALSE)</f>
        <v>1.5980000000000001</v>
      </c>
      <c r="G178" s="45">
        <f>VLOOKUP(A178,DistrictDetail_SY202324,'District Detail SY 202324'!$AD$1,FALSE)</f>
        <v>1.006</v>
      </c>
      <c r="H178" s="45">
        <f t="shared" si="21"/>
        <v>-0.59200000000000008</v>
      </c>
      <c r="I178" s="45">
        <f>VLOOKUP(A178,DistrictDetail_SY202324,'District Detail SY 202324'!$P$1,FALSE)</f>
        <v>2.6829999999999998</v>
      </c>
      <c r="J178" s="45">
        <f>VLOOKUP(A178,DistrictDetail_SY202324,'District Detail SY 202324'!$AE$1,FALSE)+VLOOKUP(A178,DistrictDetail_SY202324,'District Detail SY 202324'!$AG$1,FALSE)</f>
        <v>36.331000000000003</v>
      </c>
      <c r="K178" s="45">
        <f t="shared" si="22"/>
        <v>33.648000000000003</v>
      </c>
      <c r="L178" s="45">
        <f>VLOOKUP(A178,DistrictDetail_SY202324,'District Detail SY 202324'!$K$1,FALSE)</f>
        <v>38.061999999999998</v>
      </c>
      <c r="M178" s="45">
        <f>VLOOKUP(A178,DistrictDetail_SY202324,'District Detail SY 202324'!$T$1,FALSE)</f>
        <v>33.524000000000001</v>
      </c>
      <c r="N178" s="45">
        <f t="shared" si="23"/>
        <v>-4.5379999999999967</v>
      </c>
      <c r="O178" s="45">
        <f>VLOOKUP(A178,DistrictDetail_SY202324,'District Detail SY 202324'!$N$1,FALSE)</f>
        <v>13.876000000000001</v>
      </c>
      <c r="P178" s="45">
        <f>VLOOKUP(A178,DistrictDetail_SY202324,'District Detail SY 202324'!$Y$1,FALSE)</f>
        <v>20.470999999999997</v>
      </c>
      <c r="Q178" s="45">
        <f t="shared" si="24"/>
        <v>6.5949999999999953</v>
      </c>
      <c r="R178" s="45">
        <f>VLOOKUP(A178,DistrictDetail_SY202324,'District Detail SY 202324'!$M$1,FALSE)</f>
        <v>1.708</v>
      </c>
      <c r="S178" s="45">
        <f>VLOOKUP(A178,DistrictDetail_SY202324,'District Detail SY 202324'!$X$1,FALSE)</f>
        <v>4.4889999999999999</v>
      </c>
      <c r="T178" s="45">
        <f t="shared" si="25"/>
        <v>2.7809999999999997</v>
      </c>
      <c r="U178" s="45">
        <f>VLOOKUP(A178,DistrictDetail_SY202324,'District Detail SY 202324'!$L$1,FALSE)</f>
        <v>5.0369999999999999</v>
      </c>
      <c r="V178" s="45">
        <f>VLOOKUP(A178,DistrictDetail_SY202324,'District Detail SY 202324'!$V$1,FALSE)</f>
        <v>0</v>
      </c>
      <c r="W178" s="45">
        <f t="shared" si="26"/>
        <v>-5.0369999999999999</v>
      </c>
      <c r="X178" s="50">
        <f>VLOOKUP(A178,DistrictDetail_SY202324,'District Detail SY 202324'!$S$1,FALSE)</f>
        <v>0</v>
      </c>
      <c r="Y178" s="50">
        <f>VLOOKUP(A178,DistrictDetail_SY202324,'District Detail SY 202324'!$U$1,FALSE)</f>
        <v>3.2890000000000001</v>
      </c>
      <c r="Z178" s="50">
        <f>VLOOKUP(A178,DistrictDetail_SY202324,'District Detail SY 202324'!$W$1,FALSE)</f>
        <v>8.3660000000000014</v>
      </c>
      <c r="AA178" s="50">
        <f>VLOOKUP(A178,DistrictDetail_SY202324,'District Detail SY 202324'!$Z$1,FALSE)</f>
        <v>1.2269999999999999</v>
      </c>
      <c r="AB178" s="50">
        <f>VLOOKUP(A178,DistrictDetail_SY202324,'District Detail SY 202324'!$AA$1,FALSE)</f>
        <v>0</v>
      </c>
      <c r="AC178" s="50">
        <f>VLOOKUP(A178,DistrictDetail_SY202324,'District Detail SY 202324'!$AB$1,FALSE)</f>
        <v>7.4320000000000004</v>
      </c>
      <c r="AD178" s="50">
        <f>VLOOKUP(A178,DistrictDetail_SY202324,'District Detail SY 202324'!$AF$1,FALSE)</f>
        <v>17.052</v>
      </c>
    </row>
    <row r="179" spans="1:30" x14ac:dyDescent="0.25">
      <c r="A179" s="6" t="s">
        <v>384</v>
      </c>
      <c r="B179" t="s">
        <v>385</v>
      </c>
      <c r="C179" s="48">
        <f t="shared" si="19"/>
        <v>0.76300000000000001</v>
      </c>
      <c r="D179" s="48">
        <f t="shared" si="27"/>
        <v>2.056</v>
      </c>
      <c r="E179" s="48">
        <f t="shared" si="20"/>
        <v>1.2930000000000001</v>
      </c>
      <c r="F179" s="45">
        <f>VLOOKUP(A179,DistrictDetail_SY202324,'District Detail SY 202324'!$Q$1,FALSE)</f>
        <v>1.7000000000000001E-2</v>
      </c>
      <c r="G179" s="45">
        <f>VLOOKUP(A179,DistrictDetail_SY202324,'District Detail SY 202324'!$AD$1,FALSE)</f>
        <v>0.05</v>
      </c>
      <c r="H179" s="45">
        <f t="shared" si="21"/>
        <v>3.3000000000000002E-2</v>
      </c>
      <c r="I179" s="45">
        <f>VLOOKUP(A179,DistrictDetail_SY202324,'District Detail SY 202324'!$P$1,FALSE)</f>
        <v>3.2000000000000001E-2</v>
      </c>
      <c r="J179" s="45">
        <f>VLOOKUP(A179,DistrictDetail_SY202324,'District Detail SY 202324'!$AE$1,FALSE)+VLOOKUP(A179,DistrictDetail_SY202324,'District Detail SY 202324'!$AG$1,FALSE)</f>
        <v>0</v>
      </c>
      <c r="K179" s="45">
        <f t="shared" si="22"/>
        <v>-3.2000000000000001E-2</v>
      </c>
      <c r="L179" s="45">
        <f>VLOOKUP(A179,DistrictDetail_SY202324,'District Detail SY 202324'!$K$1,FALSE)</f>
        <v>0.47199999999999998</v>
      </c>
      <c r="M179" s="45">
        <f>VLOOKUP(A179,DistrictDetail_SY202324,'District Detail SY 202324'!$T$1,FALSE)</f>
        <v>0</v>
      </c>
      <c r="N179" s="45">
        <f t="shared" si="23"/>
        <v>-0.47199999999999998</v>
      </c>
      <c r="O179" s="45">
        <f>VLOOKUP(A179,DistrictDetail_SY202324,'District Detail SY 202324'!$N$1,FALSE)</f>
        <v>0.16600000000000001</v>
      </c>
      <c r="P179" s="45">
        <f>VLOOKUP(A179,DistrictDetail_SY202324,'District Detail SY 202324'!$Y$1,FALSE)</f>
        <v>0.34300000000000003</v>
      </c>
      <c r="Q179" s="45">
        <f t="shared" si="24"/>
        <v>0.17700000000000002</v>
      </c>
      <c r="R179" s="45">
        <f>VLOOKUP(A179,DistrictDetail_SY202324,'District Detail SY 202324'!$M$1,FALSE)</f>
        <v>0.02</v>
      </c>
      <c r="S179" s="45">
        <f>VLOOKUP(A179,DistrictDetail_SY202324,'District Detail SY 202324'!$X$1,FALSE)</f>
        <v>1</v>
      </c>
      <c r="T179" s="45">
        <f t="shared" si="25"/>
        <v>0.98</v>
      </c>
      <c r="U179" s="45">
        <f>VLOOKUP(A179,DistrictDetail_SY202324,'District Detail SY 202324'!$L$1,FALSE)</f>
        <v>5.6000000000000001E-2</v>
      </c>
      <c r="V179" s="45">
        <f>VLOOKUP(A179,DistrictDetail_SY202324,'District Detail SY 202324'!$V$1,FALSE)</f>
        <v>0</v>
      </c>
      <c r="W179" s="45">
        <f t="shared" si="26"/>
        <v>-5.6000000000000001E-2</v>
      </c>
      <c r="X179" s="50">
        <f>VLOOKUP(A179,DistrictDetail_SY202324,'District Detail SY 202324'!$S$1,FALSE)</f>
        <v>0</v>
      </c>
      <c r="Y179" s="50">
        <f>VLOOKUP(A179,DistrictDetail_SY202324,'District Detail SY 202324'!$U$1,FALSE)</f>
        <v>0.05</v>
      </c>
      <c r="Z179" s="50">
        <f>VLOOKUP(A179,DistrictDetail_SY202324,'District Detail SY 202324'!$W$1,FALSE)</f>
        <v>0.2</v>
      </c>
      <c r="AA179" s="50">
        <f>VLOOKUP(A179,DistrictDetail_SY202324,'District Detail SY 202324'!$Z$1,FALSE)</f>
        <v>0</v>
      </c>
      <c r="AB179" s="50">
        <f>VLOOKUP(A179,DistrictDetail_SY202324,'District Detail SY 202324'!$AA$1,FALSE)</f>
        <v>0</v>
      </c>
      <c r="AC179" s="50">
        <f>VLOOKUP(A179,DistrictDetail_SY202324,'District Detail SY 202324'!$AB$1,FALSE)</f>
        <v>0</v>
      </c>
      <c r="AD179" s="50">
        <f>VLOOKUP(A179,DistrictDetail_SY202324,'District Detail SY 202324'!$AF$1,FALSE)</f>
        <v>0.41300000000000003</v>
      </c>
    </row>
    <row r="180" spans="1:30" x14ac:dyDescent="0.25">
      <c r="A180" s="6" t="s">
        <v>386</v>
      </c>
      <c r="B180" t="s">
        <v>387</v>
      </c>
      <c r="C180" s="48">
        <f t="shared" si="19"/>
        <v>100.949</v>
      </c>
      <c r="D180" s="48">
        <f t="shared" si="27"/>
        <v>112.751</v>
      </c>
      <c r="E180" s="48">
        <f t="shared" si="20"/>
        <v>11.802000000000007</v>
      </c>
      <c r="F180" s="45">
        <f>VLOOKUP(A180,DistrictDetail_SY202324,'District Detail SY 202324'!$Q$1,FALSE)</f>
        <v>2.379</v>
      </c>
      <c r="G180" s="45">
        <f>VLOOKUP(A180,DistrictDetail_SY202324,'District Detail SY 202324'!$AD$1,FALSE)</f>
        <v>0</v>
      </c>
      <c r="H180" s="45">
        <f t="shared" si="21"/>
        <v>-2.379</v>
      </c>
      <c r="I180" s="45">
        <f>VLOOKUP(A180,DistrictDetail_SY202324,'District Detail SY 202324'!$P$1,FALSE)</f>
        <v>4.2690000000000001</v>
      </c>
      <c r="J180" s="45">
        <f>VLOOKUP(A180,DistrictDetail_SY202324,'District Detail SY 202324'!$AE$1,FALSE)+VLOOKUP(A180,DistrictDetail_SY202324,'District Detail SY 202324'!$AG$1,FALSE)</f>
        <v>23.350999999999999</v>
      </c>
      <c r="K180" s="45">
        <f t="shared" si="22"/>
        <v>19.082000000000001</v>
      </c>
      <c r="L180" s="45">
        <f>VLOOKUP(A180,DistrictDetail_SY202324,'District Detail SY 202324'!$K$1,FALSE)</f>
        <v>62.055</v>
      </c>
      <c r="M180" s="45">
        <f>VLOOKUP(A180,DistrictDetail_SY202324,'District Detail SY 202324'!$T$1,FALSE)</f>
        <v>46.837000000000003</v>
      </c>
      <c r="N180" s="45">
        <f t="shared" si="23"/>
        <v>-15.217999999999996</v>
      </c>
      <c r="O180" s="45">
        <f>VLOOKUP(A180,DistrictDetail_SY202324,'District Detail SY 202324'!$N$1,FALSE)</f>
        <v>21.967999999999996</v>
      </c>
      <c r="P180" s="45">
        <f>VLOOKUP(A180,DistrictDetail_SY202324,'District Detail SY 202324'!$Y$1,FALSE)</f>
        <v>0.80400000000000005</v>
      </c>
      <c r="Q180" s="45">
        <f t="shared" si="24"/>
        <v>-21.163999999999998</v>
      </c>
      <c r="R180" s="45">
        <f>VLOOKUP(A180,DistrictDetail_SY202324,'District Detail SY 202324'!$M$1,FALSE)</f>
        <v>2.605</v>
      </c>
      <c r="S180" s="45">
        <f>VLOOKUP(A180,DistrictDetail_SY202324,'District Detail SY 202324'!$X$1,FALSE)</f>
        <v>4.444</v>
      </c>
      <c r="T180" s="45">
        <f t="shared" si="25"/>
        <v>1.839</v>
      </c>
      <c r="U180" s="45">
        <f>VLOOKUP(A180,DistrictDetail_SY202324,'District Detail SY 202324'!$L$1,FALSE)</f>
        <v>7.673</v>
      </c>
      <c r="V180" s="45">
        <f>VLOOKUP(A180,DistrictDetail_SY202324,'District Detail SY 202324'!$V$1,FALSE)</f>
        <v>0</v>
      </c>
      <c r="W180" s="45">
        <f t="shared" si="26"/>
        <v>-7.673</v>
      </c>
      <c r="X180" s="50">
        <f>VLOOKUP(A180,DistrictDetail_SY202324,'District Detail SY 202324'!$S$1,FALSE)</f>
        <v>0</v>
      </c>
      <c r="Y180" s="50">
        <f>VLOOKUP(A180,DistrictDetail_SY202324,'District Detail SY 202324'!$U$1,FALSE)</f>
        <v>2.6240000000000006</v>
      </c>
      <c r="Z180" s="50">
        <f>VLOOKUP(A180,DistrictDetail_SY202324,'District Detail SY 202324'!$W$1,FALSE)</f>
        <v>6.8360000000000003</v>
      </c>
      <c r="AA180" s="50">
        <f>VLOOKUP(A180,DistrictDetail_SY202324,'District Detail SY 202324'!$Z$1,FALSE)</f>
        <v>1.6880000000000002</v>
      </c>
      <c r="AB180" s="50">
        <f>VLOOKUP(A180,DistrictDetail_SY202324,'District Detail SY 202324'!$AA$1,FALSE)</f>
        <v>0</v>
      </c>
      <c r="AC180" s="50">
        <f>VLOOKUP(A180,DistrictDetail_SY202324,'District Detail SY 202324'!$AB$1,FALSE)</f>
        <v>0</v>
      </c>
      <c r="AD180" s="50">
        <f>VLOOKUP(A180,DistrictDetail_SY202324,'District Detail SY 202324'!$AF$1,FALSE)</f>
        <v>26.167000000000002</v>
      </c>
    </row>
    <row r="181" spans="1:30" x14ac:dyDescent="0.25">
      <c r="A181" s="6" t="s">
        <v>388</v>
      </c>
      <c r="B181" t="s">
        <v>389</v>
      </c>
      <c r="C181" s="48">
        <f t="shared" si="19"/>
        <v>22.958000000000006</v>
      </c>
      <c r="D181" s="48">
        <f t="shared" si="27"/>
        <v>30.071999999999999</v>
      </c>
      <c r="E181" s="48">
        <f t="shared" si="20"/>
        <v>7.1139999999999937</v>
      </c>
      <c r="F181" s="45">
        <f>VLOOKUP(A181,DistrictDetail_SY202324,'District Detail SY 202324'!$Q$1,FALSE)</f>
        <v>0.60299999999999998</v>
      </c>
      <c r="G181" s="45">
        <f>VLOOKUP(A181,DistrictDetail_SY202324,'District Detail SY 202324'!$AD$1,FALSE)</f>
        <v>0.50800000000000001</v>
      </c>
      <c r="H181" s="45">
        <f t="shared" si="21"/>
        <v>-9.4999999999999973E-2</v>
      </c>
      <c r="I181" s="45">
        <f>VLOOKUP(A181,DistrictDetail_SY202324,'District Detail SY 202324'!$P$1,FALSE)</f>
        <v>0.98099999999999998</v>
      </c>
      <c r="J181" s="45">
        <f>VLOOKUP(A181,DistrictDetail_SY202324,'District Detail SY 202324'!$AE$1,FALSE)+VLOOKUP(A181,DistrictDetail_SY202324,'District Detail SY 202324'!$AG$1,FALSE)</f>
        <v>0</v>
      </c>
      <c r="K181" s="45">
        <f t="shared" si="22"/>
        <v>-0.98099999999999998</v>
      </c>
      <c r="L181" s="45">
        <f>VLOOKUP(A181,DistrictDetail_SY202324,'District Detail SY 202324'!$K$1,FALSE)</f>
        <v>13.777000000000001</v>
      </c>
      <c r="M181" s="45">
        <f>VLOOKUP(A181,DistrictDetail_SY202324,'District Detail SY 202324'!$T$1,FALSE)</f>
        <v>13.7</v>
      </c>
      <c r="N181" s="45">
        <f t="shared" si="23"/>
        <v>-7.7000000000001734E-2</v>
      </c>
      <c r="O181" s="45">
        <f>VLOOKUP(A181,DistrictDetail_SY202324,'District Detail SY 202324'!$N$1,FALSE)</f>
        <v>5.0789999999999997</v>
      </c>
      <c r="P181" s="45">
        <f>VLOOKUP(A181,DistrictDetail_SY202324,'District Detail SY 202324'!$Y$1,FALSE)</f>
        <v>4</v>
      </c>
      <c r="Q181" s="45">
        <f t="shared" si="24"/>
        <v>-1.0789999999999997</v>
      </c>
      <c r="R181" s="45">
        <f>VLOOKUP(A181,DistrictDetail_SY202324,'District Detail SY 202324'!$M$1,FALSE)</f>
        <v>0.63800000000000012</v>
      </c>
      <c r="S181" s="45">
        <f>VLOOKUP(A181,DistrictDetail_SY202324,'District Detail SY 202324'!$X$1,FALSE)</f>
        <v>2.028</v>
      </c>
      <c r="T181" s="45">
        <f t="shared" si="25"/>
        <v>1.39</v>
      </c>
      <c r="U181" s="45">
        <f>VLOOKUP(A181,DistrictDetail_SY202324,'District Detail SY 202324'!$L$1,FALSE)</f>
        <v>1.8800000000000001</v>
      </c>
      <c r="V181" s="45">
        <f>VLOOKUP(A181,DistrictDetail_SY202324,'District Detail SY 202324'!$V$1,FALSE)</f>
        <v>2</v>
      </c>
      <c r="W181" s="45">
        <f t="shared" si="26"/>
        <v>0.11999999999999988</v>
      </c>
      <c r="X181" s="50">
        <f>VLOOKUP(A181,DistrictDetail_SY202324,'District Detail SY 202324'!$S$1,FALSE)</f>
        <v>0</v>
      </c>
      <c r="Y181" s="50">
        <f>VLOOKUP(A181,DistrictDetail_SY202324,'District Detail SY 202324'!$U$1,FALSE)</f>
        <v>0.52800000000000002</v>
      </c>
      <c r="Z181" s="50">
        <f>VLOOKUP(A181,DistrictDetail_SY202324,'District Detail SY 202324'!$W$1,FALSE)</f>
        <v>2.6120000000000001</v>
      </c>
      <c r="AA181" s="50">
        <f>VLOOKUP(A181,DistrictDetail_SY202324,'District Detail SY 202324'!$Z$1,FALSE)</f>
        <v>0.28900000000000003</v>
      </c>
      <c r="AB181" s="50">
        <f>VLOOKUP(A181,DistrictDetail_SY202324,'District Detail SY 202324'!$AA$1,FALSE)</f>
        <v>0</v>
      </c>
      <c r="AC181" s="50">
        <f>VLOOKUP(A181,DistrictDetail_SY202324,'District Detail SY 202324'!$AB$1,FALSE)</f>
        <v>0</v>
      </c>
      <c r="AD181" s="50">
        <f>VLOOKUP(A181,DistrictDetail_SY202324,'District Detail SY 202324'!$AF$1,FALSE)</f>
        <v>4.407</v>
      </c>
    </row>
    <row r="182" spans="1:30" x14ac:dyDescent="0.25">
      <c r="A182" s="6" t="s">
        <v>390</v>
      </c>
      <c r="B182" t="s">
        <v>391</v>
      </c>
      <c r="C182" s="48">
        <f t="shared" si="19"/>
        <v>0.66700000000000015</v>
      </c>
      <c r="D182" s="48">
        <f t="shared" si="27"/>
        <v>2.13</v>
      </c>
      <c r="E182" s="48">
        <f t="shared" si="20"/>
        <v>1.4629999999999996</v>
      </c>
      <c r="F182" s="45">
        <f>VLOOKUP(A182,DistrictDetail_SY202324,'District Detail SY 202324'!$Q$1,FALSE)</f>
        <v>1.7000000000000001E-2</v>
      </c>
      <c r="G182" s="45">
        <f>VLOOKUP(A182,DistrictDetail_SY202324,'District Detail SY 202324'!$AD$1,FALSE)</f>
        <v>0</v>
      </c>
      <c r="H182" s="45">
        <f t="shared" si="21"/>
        <v>-1.7000000000000001E-2</v>
      </c>
      <c r="I182" s="45">
        <f>VLOOKUP(A182,DistrictDetail_SY202324,'District Detail SY 202324'!$P$1,FALSE)</f>
        <v>2.8000000000000001E-2</v>
      </c>
      <c r="J182" s="45">
        <f>VLOOKUP(A182,DistrictDetail_SY202324,'District Detail SY 202324'!$AE$1,FALSE)+VLOOKUP(A182,DistrictDetail_SY202324,'District Detail SY 202324'!$AG$1,FALSE)</f>
        <v>0.71399999999999997</v>
      </c>
      <c r="K182" s="45">
        <f t="shared" si="22"/>
        <v>0.68599999999999994</v>
      </c>
      <c r="L182" s="45">
        <f>VLOOKUP(A182,DistrictDetail_SY202324,'District Detail SY 202324'!$K$1,FALSE)</f>
        <v>0.40400000000000003</v>
      </c>
      <c r="M182" s="45">
        <f>VLOOKUP(A182,DistrictDetail_SY202324,'District Detail SY 202324'!$T$1,FALSE)</f>
        <v>1</v>
      </c>
      <c r="N182" s="45">
        <f t="shared" si="23"/>
        <v>0.59599999999999997</v>
      </c>
      <c r="O182" s="45">
        <f>VLOOKUP(A182,DistrictDetail_SY202324,'District Detail SY 202324'!$N$1,FALSE)</f>
        <v>0.14700000000000002</v>
      </c>
      <c r="P182" s="45">
        <f>VLOOKUP(A182,DistrictDetail_SY202324,'District Detail SY 202324'!$Y$1,FALSE)</f>
        <v>0</v>
      </c>
      <c r="Q182" s="45">
        <f t="shared" si="24"/>
        <v>-0.14700000000000002</v>
      </c>
      <c r="R182" s="45">
        <f>VLOOKUP(A182,DistrictDetail_SY202324,'District Detail SY 202324'!$M$1,FALSE)</f>
        <v>1.8000000000000002E-2</v>
      </c>
      <c r="S182" s="45">
        <f>VLOOKUP(A182,DistrictDetail_SY202324,'District Detail SY 202324'!$X$1,FALSE)</f>
        <v>0</v>
      </c>
      <c r="T182" s="45">
        <f t="shared" si="25"/>
        <v>-1.8000000000000002E-2</v>
      </c>
      <c r="U182" s="45">
        <f>VLOOKUP(A182,DistrictDetail_SY202324,'District Detail SY 202324'!$L$1,FALSE)</f>
        <v>5.2999999999999999E-2</v>
      </c>
      <c r="V182" s="45">
        <f>VLOOKUP(A182,DistrictDetail_SY202324,'District Detail SY 202324'!$V$1,FALSE)</f>
        <v>0</v>
      </c>
      <c r="W182" s="45">
        <f t="shared" si="26"/>
        <v>-5.2999999999999999E-2</v>
      </c>
      <c r="X182" s="50">
        <f>VLOOKUP(A182,DistrictDetail_SY202324,'District Detail SY 202324'!$S$1,FALSE)</f>
        <v>0</v>
      </c>
      <c r="Y182" s="50">
        <f>VLOOKUP(A182,DistrictDetail_SY202324,'District Detail SY 202324'!$U$1,FALSE)</f>
        <v>0</v>
      </c>
      <c r="Z182" s="50">
        <f>VLOOKUP(A182,DistrictDetail_SY202324,'District Detail SY 202324'!$W$1,FALSE)</f>
        <v>0</v>
      </c>
      <c r="AA182" s="50">
        <f>VLOOKUP(A182,DistrictDetail_SY202324,'District Detail SY 202324'!$Z$1,FALSE)</f>
        <v>0</v>
      </c>
      <c r="AB182" s="50">
        <f>VLOOKUP(A182,DistrictDetail_SY202324,'District Detail SY 202324'!$AA$1,FALSE)</f>
        <v>0</v>
      </c>
      <c r="AC182" s="50">
        <f>VLOOKUP(A182,DistrictDetail_SY202324,'District Detail SY 202324'!$AB$1,FALSE)</f>
        <v>0</v>
      </c>
      <c r="AD182" s="50">
        <f>VLOOKUP(A182,DistrictDetail_SY202324,'District Detail SY 202324'!$AF$1,FALSE)</f>
        <v>0.41599999999999998</v>
      </c>
    </row>
    <row r="183" spans="1:30" x14ac:dyDescent="0.25">
      <c r="A183" s="6" t="s">
        <v>392</v>
      </c>
      <c r="B183" t="s">
        <v>393</v>
      </c>
      <c r="C183" s="48">
        <f t="shared" si="19"/>
        <v>1.2569999999999999</v>
      </c>
      <c r="D183" s="48">
        <f t="shared" si="27"/>
        <v>1.2919999999999998</v>
      </c>
      <c r="E183" s="48">
        <f t="shared" si="20"/>
        <v>3.499999999999992E-2</v>
      </c>
      <c r="F183" s="45">
        <f>VLOOKUP(A183,DistrictDetail_SY202324,'District Detail SY 202324'!$Q$1,FALSE)</f>
        <v>3.6999999999999998E-2</v>
      </c>
      <c r="G183" s="45">
        <f>VLOOKUP(A183,DistrictDetail_SY202324,'District Detail SY 202324'!$AD$1,FALSE)</f>
        <v>0</v>
      </c>
      <c r="H183" s="45">
        <f t="shared" si="21"/>
        <v>-3.6999999999999998E-2</v>
      </c>
      <c r="I183" s="45">
        <f>VLOOKUP(A183,DistrictDetail_SY202324,'District Detail SY 202324'!$P$1,FALSE)</f>
        <v>5.5E-2</v>
      </c>
      <c r="J183" s="45">
        <f>VLOOKUP(A183,DistrictDetail_SY202324,'District Detail SY 202324'!$AE$1,FALSE)+VLOOKUP(A183,DistrictDetail_SY202324,'District Detail SY 202324'!$AG$1,FALSE)</f>
        <v>0</v>
      </c>
      <c r="K183" s="45">
        <f t="shared" si="22"/>
        <v>-5.5E-2</v>
      </c>
      <c r="L183" s="45">
        <f>VLOOKUP(A183,DistrictDetail_SY202324,'District Detail SY 202324'!$K$1,FALSE)</f>
        <v>0.72599999999999998</v>
      </c>
      <c r="M183" s="45">
        <f>VLOOKUP(A183,DistrictDetail_SY202324,'District Detail SY 202324'!$T$1,FALSE)</f>
        <v>1</v>
      </c>
      <c r="N183" s="45">
        <f t="shared" si="23"/>
        <v>0.27400000000000002</v>
      </c>
      <c r="O183" s="45">
        <f>VLOOKUP(A183,DistrictDetail_SY202324,'District Detail SY 202324'!$N$1,FALSE)</f>
        <v>0.28799999999999998</v>
      </c>
      <c r="P183" s="45">
        <f>VLOOKUP(A183,DistrictDetail_SY202324,'District Detail SY 202324'!$Y$1,FALSE)</f>
        <v>0</v>
      </c>
      <c r="Q183" s="45">
        <f t="shared" si="24"/>
        <v>-0.28799999999999998</v>
      </c>
      <c r="R183" s="45">
        <f>VLOOKUP(A183,DistrictDetail_SY202324,'District Detail SY 202324'!$M$1,FALSE)</f>
        <v>3.8000000000000006E-2</v>
      </c>
      <c r="S183" s="45">
        <f>VLOOKUP(A183,DistrictDetail_SY202324,'District Detail SY 202324'!$X$1,FALSE)</f>
        <v>7.6999999999999999E-2</v>
      </c>
      <c r="T183" s="45">
        <f t="shared" si="25"/>
        <v>3.8999999999999993E-2</v>
      </c>
      <c r="U183" s="45">
        <f>VLOOKUP(A183,DistrictDetail_SY202324,'District Detail SY 202324'!$L$1,FALSE)</f>
        <v>0.11300000000000002</v>
      </c>
      <c r="V183" s="45">
        <f>VLOOKUP(A183,DistrictDetail_SY202324,'District Detail SY 202324'!$V$1,FALSE)</f>
        <v>0</v>
      </c>
      <c r="W183" s="45">
        <f t="shared" si="26"/>
        <v>-0.11300000000000002</v>
      </c>
      <c r="X183" s="50">
        <f>VLOOKUP(A183,DistrictDetail_SY202324,'District Detail SY 202324'!$S$1,FALSE)</f>
        <v>0</v>
      </c>
      <c r="Y183" s="50">
        <f>VLOOKUP(A183,DistrictDetail_SY202324,'District Detail SY 202324'!$U$1,FALSE)</f>
        <v>7.6999999999999999E-2</v>
      </c>
      <c r="Z183" s="50">
        <f>VLOOKUP(A183,DistrictDetail_SY202324,'District Detail SY 202324'!$W$1,FALSE)</f>
        <v>0.13800000000000001</v>
      </c>
      <c r="AA183" s="50">
        <f>VLOOKUP(A183,DistrictDetail_SY202324,'District Detail SY 202324'!$Z$1,FALSE)</f>
        <v>0</v>
      </c>
      <c r="AB183" s="50">
        <f>VLOOKUP(A183,DistrictDetail_SY202324,'District Detail SY 202324'!$AA$1,FALSE)</f>
        <v>0</v>
      </c>
      <c r="AC183" s="50">
        <f>VLOOKUP(A183,DistrictDetail_SY202324,'District Detail SY 202324'!$AB$1,FALSE)</f>
        <v>0</v>
      </c>
      <c r="AD183" s="50">
        <f>VLOOKUP(A183,DistrictDetail_SY202324,'District Detail SY 202324'!$AF$1,FALSE)</f>
        <v>0</v>
      </c>
    </row>
    <row r="184" spans="1:30" x14ac:dyDescent="0.25">
      <c r="A184" s="6" t="s">
        <v>394</v>
      </c>
      <c r="B184" t="s">
        <v>395</v>
      </c>
      <c r="C184" s="48">
        <f t="shared" si="19"/>
        <v>3.9609999999999999</v>
      </c>
      <c r="D184" s="48">
        <f t="shared" si="27"/>
        <v>8.9640000000000004</v>
      </c>
      <c r="E184" s="48">
        <f t="shared" si="20"/>
        <v>5.0030000000000001</v>
      </c>
      <c r="F184" s="45">
        <f>VLOOKUP(A184,DistrictDetail_SY202324,'District Detail SY 202324'!$Q$1,FALSE)</f>
        <v>9.8000000000000004E-2</v>
      </c>
      <c r="G184" s="45">
        <f>VLOOKUP(A184,DistrictDetail_SY202324,'District Detail SY 202324'!$AD$1,FALSE)</f>
        <v>0</v>
      </c>
      <c r="H184" s="45">
        <f t="shared" si="21"/>
        <v>-9.8000000000000004E-2</v>
      </c>
      <c r="I184" s="45">
        <f>VLOOKUP(A184,DistrictDetail_SY202324,'District Detail SY 202324'!$P$1,FALSE)</f>
        <v>0.16900000000000001</v>
      </c>
      <c r="J184" s="45">
        <f>VLOOKUP(A184,DistrictDetail_SY202324,'District Detail SY 202324'!$AE$1,FALSE)+VLOOKUP(A184,DistrictDetail_SY202324,'District Detail SY 202324'!$AG$1,FALSE)</f>
        <v>1.752</v>
      </c>
      <c r="K184" s="45">
        <f t="shared" si="22"/>
        <v>1.583</v>
      </c>
      <c r="L184" s="45">
        <f>VLOOKUP(A184,DistrictDetail_SY202324,'District Detail SY 202324'!$K$1,FALSE)</f>
        <v>2.3919999999999999</v>
      </c>
      <c r="M184" s="45">
        <f>VLOOKUP(A184,DistrictDetail_SY202324,'District Detail SY 202324'!$T$1,FALSE)</f>
        <v>2.7310000000000003</v>
      </c>
      <c r="N184" s="45">
        <f t="shared" si="23"/>
        <v>0.33900000000000041</v>
      </c>
      <c r="O184" s="45">
        <f>VLOOKUP(A184,DistrictDetail_SY202324,'District Detail SY 202324'!$N$1,FALSE)</f>
        <v>0.88500000000000001</v>
      </c>
      <c r="P184" s="45">
        <f>VLOOKUP(A184,DistrictDetail_SY202324,'District Detail SY 202324'!$Y$1,FALSE)</f>
        <v>0.45700000000000002</v>
      </c>
      <c r="Q184" s="45">
        <f t="shared" si="24"/>
        <v>-0.42799999999999999</v>
      </c>
      <c r="R184" s="45">
        <f>VLOOKUP(A184,DistrictDetail_SY202324,'District Detail SY 202324'!$M$1,FALSE)</f>
        <v>0.105</v>
      </c>
      <c r="S184" s="45">
        <f>VLOOKUP(A184,DistrictDetail_SY202324,'District Detail SY 202324'!$X$1,FALSE)</f>
        <v>2.2810000000000001</v>
      </c>
      <c r="T184" s="45">
        <f t="shared" si="25"/>
        <v>2.1760000000000002</v>
      </c>
      <c r="U184" s="45">
        <f>VLOOKUP(A184,DistrictDetail_SY202324,'District Detail SY 202324'!$L$1,FALSE)</f>
        <v>0.31200000000000006</v>
      </c>
      <c r="V184" s="45">
        <f>VLOOKUP(A184,DistrictDetail_SY202324,'District Detail SY 202324'!$V$1,FALSE)</f>
        <v>0</v>
      </c>
      <c r="W184" s="45">
        <f t="shared" si="26"/>
        <v>-0.31200000000000006</v>
      </c>
      <c r="X184" s="50">
        <f>VLOOKUP(A184,DistrictDetail_SY202324,'District Detail SY 202324'!$S$1,FALSE)</f>
        <v>0.20499999999999999</v>
      </c>
      <c r="Y184" s="50">
        <f>VLOOKUP(A184,DistrictDetail_SY202324,'District Detail SY 202324'!$U$1,FALSE)</f>
        <v>0.13</v>
      </c>
      <c r="Z184" s="50">
        <f>VLOOKUP(A184,DistrictDetail_SY202324,'District Detail SY 202324'!$W$1,FALSE)</f>
        <v>0.60399999999999998</v>
      </c>
      <c r="AA184" s="50">
        <f>VLOOKUP(A184,DistrictDetail_SY202324,'District Detail SY 202324'!$Z$1,FALSE)</f>
        <v>0</v>
      </c>
      <c r="AB184" s="50">
        <f>VLOOKUP(A184,DistrictDetail_SY202324,'District Detail SY 202324'!$AA$1,FALSE)</f>
        <v>0</v>
      </c>
      <c r="AC184" s="50">
        <f>VLOOKUP(A184,DistrictDetail_SY202324,'District Detail SY 202324'!$AB$1,FALSE)</f>
        <v>0</v>
      </c>
      <c r="AD184" s="50">
        <f>VLOOKUP(A184,DistrictDetail_SY202324,'District Detail SY 202324'!$AF$1,FALSE)</f>
        <v>0.80400000000000005</v>
      </c>
    </row>
    <row r="185" spans="1:30" x14ac:dyDescent="0.25">
      <c r="A185" s="6" t="s">
        <v>396</v>
      </c>
      <c r="B185" t="s">
        <v>397</v>
      </c>
      <c r="C185" s="48">
        <f t="shared" si="19"/>
        <v>2.5539999999999998</v>
      </c>
      <c r="D185" s="48">
        <f t="shared" si="27"/>
        <v>3.6259999999999999</v>
      </c>
      <c r="E185" s="48">
        <f t="shared" si="20"/>
        <v>1.0720000000000001</v>
      </c>
      <c r="F185" s="45">
        <f>VLOOKUP(A185,DistrictDetail_SY202324,'District Detail SY 202324'!$Q$1,FALSE)</f>
        <v>6.5000000000000002E-2</v>
      </c>
      <c r="G185" s="45">
        <f>VLOOKUP(A185,DistrictDetail_SY202324,'District Detail SY 202324'!$AD$1,FALSE)</f>
        <v>0</v>
      </c>
      <c r="H185" s="45">
        <f t="shared" si="21"/>
        <v>-6.5000000000000002E-2</v>
      </c>
      <c r="I185" s="45">
        <f>VLOOKUP(A185,DistrictDetail_SY202324,'District Detail SY 202324'!$P$1,FALSE)</f>
        <v>0.109</v>
      </c>
      <c r="J185" s="45">
        <f>VLOOKUP(A185,DistrictDetail_SY202324,'District Detail SY 202324'!$AE$1,FALSE)+VLOOKUP(A185,DistrictDetail_SY202324,'District Detail SY 202324'!$AG$1,FALSE)</f>
        <v>0.626</v>
      </c>
      <c r="K185" s="45">
        <f t="shared" si="22"/>
        <v>0.51700000000000002</v>
      </c>
      <c r="L185" s="45">
        <f>VLOOKUP(A185,DistrictDetail_SY202324,'District Detail SY 202324'!$K$1,FALSE)</f>
        <v>1.5429999999999999</v>
      </c>
      <c r="M185" s="45">
        <f>VLOOKUP(A185,DistrictDetail_SY202324,'District Detail SY 202324'!$T$1,FALSE)</f>
        <v>2</v>
      </c>
      <c r="N185" s="45">
        <f t="shared" si="23"/>
        <v>0.45700000000000007</v>
      </c>
      <c r="O185" s="45">
        <f>VLOOKUP(A185,DistrictDetail_SY202324,'District Detail SY 202324'!$N$1,FALSE)</f>
        <v>0.56400000000000006</v>
      </c>
      <c r="P185" s="45">
        <f>VLOOKUP(A185,DistrictDetail_SY202324,'District Detail SY 202324'!$Y$1,FALSE)</f>
        <v>1</v>
      </c>
      <c r="Q185" s="45">
        <f t="shared" si="24"/>
        <v>0.43599999999999994</v>
      </c>
      <c r="R185" s="45">
        <f>VLOOKUP(A185,DistrictDetail_SY202324,'District Detail SY 202324'!$M$1,FALSE)</f>
        <v>6.9000000000000006E-2</v>
      </c>
      <c r="S185" s="45">
        <f>VLOOKUP(A185,DistrictDetail_SY202324,'District Detail SY 202324'!$X$1,FALSE)</f>
        <v>0</v>
      </c>
      <c r="T185" s="45">
        <f t="shared" si="25"/>
        <v>-6.9000000000000006E-2</v>
      </c>
      <c r="U185" s="45">
        <f>VLOOKUP(A185,DistrictDetail_SY202324,'District Detail SY 202324'!$L$1,FALSE)</f>
        <v>0.20399999999999999</v>
      </c>
      <c r="V185" s="45">
        <f>VLOOKUP(A185,DistrictDetail_SY202324,'District Detail SY 202324'!$V$1,FALSE)</f>
        <v>0</v>
      </c>
      <c r="W185" s="45">
        <f t="shared" si="26"/>
        <v>-0.20399999999999999</v>
      </c>
      <c r="X185" s="50">
        <f>VLOOKUP(A185,DistrictDetail_SY202324,'District Detail SY 202324'!$S$1,FALSE)</f>
        <v>0</v>
      </c>
      <c r="Y185" s="50">
        <f>VLOOKUP(A185,DistrictDetail_SY202324,'District Detail SY 202324'!$U$1,FALSE)</f>
        <v>0</v>
      </c>
      <c r="Z185" s="50">
        <f>VLOOKUP(A185,DistrictDetail_SY202324,'District Detail SY 202324'!$W$1,FALSE)</f>
        <v>0</v>
      </c>
      <c r="AA185" s="50">
        <f>VLOOKUP(A185,DistrictDetail_SY202324,'District Detail SY 202324'!$Z$1,FALSE)</f>
        <v>0</v>
      </c>
      <c r="AB185" s="50">
        <f>VLOOKUP(A185,DistrictDetail_SY202324,'District Detail SY 202324'!$AA$1,FALSE)</f>
        <v>0</v>
      </c>
      <c r="AC185" s="50">
        <f>VLOOKUP(A185,DistrictDetail_SY202324,'District Detail SY 202324'!$AB$1,FALSE)</f>
        <v>0</v>
      </c>
      <c r="AD185" s="50">
        <f>VLOOKUP(A185,DistrictDetail_SY202324,'District Detail SY 202324'!$AF$1,FALSE)</f>
        <v>0</v>
      </c>
    </row>
    <row r="186" spans="1:30" x14ac:dyDescent="0.25">
      <c r="A186" s="6" t="s">
        <v>398</v>
      </c>
      <c r="B186" t="s">
        <v>399</v>
      </c>
      <c r="C186" s="48">
        <f t="shared" si="19"/>
        <v>0.97300000000000009</v>
      </c>
      <c r="D186" s="48">
        <f t="shared" si="27"/>
        <v>1.125</v>
      </c>
      <c r="E186" s="48">
        <f t="shared" si="20"/>
        <v>0.15199999999999991</v>
      </c>
      <c r="F186" s="45">
        <f>VLOOKUP(A186,DistrictDetail_SY202324,'District Detail SY 202324'!$Q$1,FALSE)</f>
        <v>2.3E-2</v>
      </c>
      <c r="G186" s="45">
        <f>VLOOKUP(A186,DistrictDetail_SY202324,'District Detail SY 202324'!$AD$1,FALSE)</f>
        <v>0</v>
      </c>
      <c r="H186" s="45">
        <f t="shared" si="21"/>
        <v>-2.3E-2</v>
      </c>
      <c r="I186" s="45">
        <f>VLOOKUP(A186,DistrictDetail_SY202324,'District Detail SY 202324'!$P$1,FALSE)</f>
        <v>4.0999999999999995E-2</v>
      </c>
      <c r="J186" s="45">
        <f>VLOOKUP(A186,DistrictDetail_SY202324,'District Detail SY 202324'!$AE$1,FALSE)+VLOOKUP(A186,DistrictDetail_SY202324,'District Detail SY 202324'!$AG$1,FALSE)</f>
        <v>0.33799999999999997</v>
      </c>
      <c r="K186" s="45">
        <f t="shared" si="22"/>
        <v>0.29699999999999999</v>
      </c>
      <c r="L186" s="45">
        <f>VLOOKUP(A186,DistrictDetail_SY202324,'District Detail SY 202324'!$K$1,FALSE)</f>
        <v>0.59699999999999998</v>
      </c>
      <c r="M186" s="45">
        <f>VLOOKUP(A186,DistrictDetail_SY202324,'District Detail SY 202324'!$T$1,FALSE)</f>
        <v>0.58699999999999997</v>
      </c>
      <c r="N186" s="45">
        <f t="shared" si="23"/>
        <v>-1.0000000000000009E-2</v>
      </c>
      <c r="O186" s="45">
        <f>VLOOKUP(A186,DistrictDetail_SY202324,'District Detail SY 202324'!$N$1,FALSE)</f>
        <v>0.21300000000000002</v>
      </c>
      <c r="P186" s="45">
        <f>VLOOKUP(A186,DistrictDetail_SY202324,'District Detail SY 202324'!$Y$1,FALSE)</f>
        <v>0.2</v>
      </c>
      <c r="Q186" s="45">
        <f t="shared" si="24"/>
        <v>-1.3000000000000012E-2</v>
      </c>
      <c r="R186" s="45">
        <f>VLOOKUP(A186,DistrictDetail_SY202324,'District Detail SY 202324'!$M$1,FALSE)</f>
        <v>2.5000000000000001E-2</v>
      </c>
      <c r="S186" s="45">
        <f>VLOOKUP(A186,DistrictDetail_SY202324,'District Detail SY 202324'!$X$1,FALSE)</f>
        <v>0</v>
      </c>
      <c r="T186" s="45">
        <f t="shared" si="25"/>
        <v>-2.5000000000000001E-2</v>
      </c>
      <c r="U186" s="45">
        <f>VLOOKUP(A186,DistrictDetail_SY202324,'District Detail SY 202324'!$L$1,FALSE)</f>
        <v>7.400000000000001E-2</v>
      </c>
      <c r="V186" s="45">
        <f>VLOOKUP(A186,DistrictDetail_SY202324,'District Detail SY 202324'!$V$1,FALSE)</f>
        <v>0</v>
      </c>
      <c r="W186" s="45">
        <f t="shared" si="26"/>
        <v>-7.400000000000001E-2</v>
      </c>
      <c r="X186" s="50">
        <f>VLOOKUP(A186,DistrictDetail_SY202324,'District Detail SY 202324'!$S$1,FALSE)</f>
        <v>0</v>
      </c>
      <c r="Y186" s="50">
        <f>VLOOKUP(A186,DistrictDetail_SY202324,'District Detail SY 202324'!$U$1,FALSE)</f>
        <v>0</v>
      </c>
      <c r="Z186" s="50">
        <f>VLOOKUP(A186,DistrictDetail_SY202324,'District Detail SY 202324'!$W$1,FALSE)</f>
        <v>0</v>
      </c>
      <c r="AA186" s="50">
        <f>VLOOKUP(A186,DistrictDetail_SY202324,'District Detail SY 202324'!$Z$1,FALSE)</f>
        <v>0</v>
      </c>
      <c r="AB186" s="50">
        <f>VLOOKUP(A186,DistrictDetail_SY202324,'District Detail SY 202324'!$AA$1,FALSE)</f>
        <v>0</v>
      </c>
      <c r="AC186" s="50">
        <f>VLOOKUP(A186,DistrictDetail_SY202324,'District Detail SY 202324'!$AB$1,FALSE)</f>
        <v>0</v>
      </c>
      <c r="AD186" s="50">
        <f>VLOOKUP(A186,DistrictDetail_SY202324,'District Detail SY 202324'!$AF$1,FALSE)</f>
        <v>0</v>
      </c>
    </row>
    <row r="187" spans="1:30" x14ac:dyDescent="0.25">
      <c r="A187" s="6" t="s">
        <v>400</v>
      </c>
      <c r="B187" t="s">
        <v>401</v>
      </c>
      <c r="C187" s="48">
        <f t="shared" si="19"/>
        <v>4.1900000000000004</v>
      </c>
      <c r="D187" s="48">
        <f t="shared" si="27"/>
        <v>7.3460000000000001</v>
      </c>
      <c r="E187" s="48">
        <f t="shared" si="20"/>
        <v>3.1559999999999997</v>
      </c>
      <c r="F187" s="45">
        <f>VLOOKUP(A187,DistrictDetail_SY202324,'District Detail SY 202324'!$Q$1,FALSE)</f>
        <v>0.10199999999999999</v>
      </c>
      <c r="G187" s="45">
        <f>VLOOKUP(A187,DistrictDetail_SY202324,'District Detail SY 202324'!$AD$1,FALSE)</f>
        <v>0.10100000000000001</v>
      </c>
      <c r="H187" s="45">
        <f t="shared" si="21"/>
        <v>-9.9999999999998701E-4</v>
      </c>
      <c r="I187" s="45">
        <f>VLOOKUP(A187,DistrictDetail_SY202324,'District Detail SY 202324'!$P$1,FALSE)</f>
        <v>0.17899999999999999</v>
      </c>
      <c r="J187" s="45">
        <f>VLOOKUP(A187,DistrictDetail_SY202324,'District Detail SY 202324'!$AE$1,FALSE)+VLOOKUP(A187,DistrictDetail_SY202324,'District Detail SY 202324'!$AG$1,FALSE)</f>
        <v>2.8099999999999996</v>
      </c>
      <c r="K187" s="45">
        <f t="shared" si="22"/>
        <v>2.6309999999999998</v>
      </c>
      <c r="L187" s="45">
        <f>VLOOKUP(A187,DistrictDetail_SY202324,'District Detail SY 202324'!$K$1,FALSE)</f>
        <v>2.5449999999999999</v>
      </c>
      <c r="M187" s="45">
        <f>VLOOKUP(A187,DistrictDetail_SY202324,'District Detail SY 202324'!$T$1,FALSE)</f>
        <v>3.6</v>
      </c>
      <c r="N187" s="45">
        <f t="shared" si="23"/>
        <v>1.0550000000000002</v>
      </c>
      <c r="O187" s="45">
        <f>VLOOKUP(A187,DistrictDetail_SY202324,'District Detail SY 202324'!$N$1,FALSE)</f>
        <v>0.92799999999999994</v>
      </c>
      <c r="P187" s="45">
        <f>VLOOKUP(A187,DistrictDetail_SY202324,'District Detail SY 202324'!$Y$1,FALSE)</f>
        <v>0</v>
      </c>
      <c r="Q187" s="45">
        <f t="shared" si="24"/>
        <v>-0.92799999999999994</v>
      </c>
      <c r="R187" s="45">
        <f>VLOOKUP(A187,DistrictDetail_SY202324,'District Detail SY 202324'!$M$1,FALSE)</f>
        <v>0.111</v>
      </c>
      <c r="S187" s="45">
        <f>VLOOKUP(A187,DistrictDetail_SY202324,'District Detail SY 202324'!$X$1,FALSE)</f>
        <v>0.18</v>
      </c>
      <c r="T187" s="45">
        <f t="shared" si="25"/>
        <v>6.8999999999999992E-2</v>
      </c>
      <c r="U187" s="45">
        <f>VLOOKUP(A187,DistrictDetail_SY202324,'District Detail SY 202324'!$L$1,FALSE)</f>
        <v>0.32500000000000007</v>
      </c>
      <c r="V187" s="45">
        <f>VLOOKUP(A187,DistrictDetail_SY202324,'District Detail SY 202324'!$V$1,FALSE)</f>
        <v>0</v>
      </c>
      <c r="W187" s="45">
        <f t="shared" si="26"/>
        <v>-0.32500000000000007</v>
      </c>
      <c r="X187" s="50">
        <f>VLOOKUP(A187,DistrictDetail_SY202324,'District Detail SY 202324'!$S$1,FALSE)</f>
        <v>0</v>
      </c>
      <c r="Y187" s="50">
        <f>VLOOKUP(A187,DistrictDetail_SY202324,'District Detail SY 202324'!$U$1,FALSE)</f>
        <v>7.1999999999999995E-2</v>
      </c>
      <c r="Z187" s="50">
        <f>VLOOKUP(A187,DistrictDetail_SY202324,'District Detail SY 202324'!$W$1,FALSE)</f>
        <v>0.18</v>
      </c>
      <c r="AA187" s="50">
        <f>VLOOKUP(A187,DistrictDetail_SY202324,'District Detail SY 202324'!$Z$1,FALSE)</f>
        <v>0</v>
      </c>
      <c r="AB187" s="50">
        <f>VLOOKUP(A187,DistrictDetail_SY202324,'District Detail SY 202324'!$AA$1,FALSE)</f>
        <v>8.0000000000000002E-3</v>
      </c>
      <c r="AC187" s="50">
        <f>VLOOKUP(A187,DistrictDetail_SY202324,'District Detail SY 202324'!$AB$1,FALSE)</f>
        <v>0</v>
      </c>
      <c r="AD187" s="50">
        <f>VLOOKUP(A187,DistrictDetail_SY202324,'District Detail SY 202324'!$AF$1,FALSE)</f>
        <v>0.39500000000000002</v>
      </c>
    </row>
    <row r="188" spans="1:30" x14ac:dyDescent="0.25">
      <c r="A188" s="6" t="s">
        <v>402</v>
      </c>
      <c r="B188" t="s">
        <v>403</v>
      </c>
      <c r="C188" s="48">
        <f t="shared" si="19"/>
        <v>38.521000000000001</v>
      </c>
      <c r="D188" s="48">
        <f t="shared" si="27"/>
        <v>49.829000000000001</v>
      </c>
      <c r="E188" s="48">
        <f t="shared" si="20"/>
        <v>11.308</v>
      </c>
      <c r="F188" s="45">
        <f>VLOOKUP(A188,DistrictDetail_SY202324,'District Detail SY 202324'!$Q$1,FALSE)</f>
        <v>0.91300000000000003</v>
      </c>
      <c r="G188" s="45">
        <f>VLOOKUP(A188,DistrictDetail_SY202324,'District Detail SY 202324'!$AD$1,FALSE)</f>
        <v>1.37</v>
      </c>
      <c r="H188" s="45">
        <f t="shared" si="21"/>
        <v>0.45700000000000007</v>
      </c>
      <c r="I188" s="45">
        <f>VLOOKUP(A188,DistrictDetail_SY202324,'District Detail SY 202324'!$P$1,FALSE)</f>
        <v>1.63</v>
      </c>
      <c r="J188" s="45">
        <f>VLOOKUP(A188,DistrictDetail_SY202324,'District Detail SY 202324'!$AE$1,FALSE)+VLOOKUP(A188,DistrictDetail_SY202324,'District Detail SY 202324'!$AG$1,FALSE)</f>
        <v>3.427</v>
      </c>
      <c r="K188" s="45">
        <f t="shared" si="22"/>
        <v>1.7970000000000002</v>
      </c>
      <c r="L188" s="45">
        <f>VLOOKUP(A188,DistrictDetail_SY202324,'District Detail SY 202324'!$K$1,FALSE)</f>
        <v>23.661999999999999</v>
      </c>
      <c r="M188" s="45">
        <f>VLOOKUP(A188,DistrictDetail_SY202324,'District Detail SY 202324'!$T$1,FALSE)</f>
        <v>11.86</v>
      </c>
      <c r="N188" s="45">
        <f t="shared" si="23"/>
        <v>-11.802</v>
      </c>
      <c r="O188" s="45">
        <f>VLOOKUP(A188,DistrictDetail_SY202324,'District Detail SY 202324'!$N$1,FALSE)</f>
        <v>8.3780000000000001</v>
      </c>
      <c r="P188" s="45">
        <f>VLOOKUP(A188,DistrictDetail_SY202324,'District Detail SY 202324'!$Y$1,FALSE)</f>
        <v>6.3</v>
      </c>
      <c r="Q188" s="45">
        <f t="shared" si="24"/>
        <v>-2.0780000000000003</v>
      </c>
      <c r="R188" s="45">
        <f>VLOOKUP(A188,DistrictDetail_SY202324,'District Detail SY 202324'!$M$1,FALSE)</f>
        <v>0.998</v>
      </c>
      <c r="S188" s="45">
        <f>VLOOKUP(A188,DistrictDetail_SY202324,'District Detail SY 202324'!$X$1,FALSE)</f>
        <v>3.9099999999999997</v>
      </c>
      <c r="T188" s="45">
        <f t="shared" si="25"/>
        <v>2.9119999999999999</v>
      </c>
      <c r="U188" s="45">
        <f>VLOOKUP(A188,DistrictDetail_SY202324,'District Detail SY 202324'!$L$1,FALSE)</f>
        <v>2.9400000000000004</v>
      </c>
      <c r="V188" s="45">
        <f>VLOOKUP(A188,DistrictDetail_SY202324,'District Detail SY 202324'!$V$1,FALSE)</f>
        <v>9.1989999999999998</v>
      </c>
      <c r="W188" s="45">
        <f t="shared" si="26"/>
        <v>6.2589999999999995</v>
      </c>
      <c r="X188" s="50">
        <f>VLOOKUP(A188,DistrictDetail_SY202324,'District Detail SY 202324'!$S$1,FALSE)</f>
        <v>0</v>
      </c>
      <c r="Y188" s="50">
        <f>VLOOKUP(A188,DistrictDetail_SY202324,'District Detail SY 202324'!$U$1,FALSE)</f>
        <v>1.4409999999999998</v>
      </c>
      <c r="Z188" s="50">
        <f>VLOOKUP(A188,DistrictDetail_SY202324,'District Detail SY 202324'!$W$1,FALSE)</f>
        <v>4.6989999999999998</v>
      </c>
      <c r="AA188" s="50">
        <f>VLOOKUP(A188,DistrictDetail_SY202324,'District Detail SY 202324'!$Z$1,FALSE)</f>
        <v>0.69100000000000006</v>
      </c>
      <c r="AB188" s="50">
        <f>VLOOKUP(A188,DistrictDetail_SY202324,'District Detail SY 202324'!$AA$1,FALSE)</f>
        <v>0</v>
      </c>
      <c r="AC188" s="50">
        <f>VLOOKUP(A188,DistrictDetail_SY202324,'District Detail SY 202324'!$AB$1,FALSE)</f>
        <v>0</v>
      </c>
      <c r="AD188" s="50">
        <f>VLOOKUP(A188,DistrictDetail_SY202324,'District Detail SY 202324'!$AF$1,FALSE)</f>
        <v>6.9319999999999995</v>
      </c>
    </row>
    <row r="189" spans="1:30" x14ac:dyDescent="0.25">
      <c r="A189" s="6" t="s">
        <v>404</v>
      </c>
      <c r="B189" t="s">
        <v>405</v>
      </c>
      <c r="C189" s="48">
        <f t="shared" si="19"/>
        <v>6.1849999999999996</v>
      </c>
      <c r="D189" s="48">
        <f t="shared" si="27"/>
        <v>8.0419999999999998</v>
      </c>
      <c r="E189" s="48">
        <f t="shared" si="20"/>
        <v>1.8570000000000002</v>
      </c>
      <c r="F189" s="45">
        <f>VLOOKUP(A189,DistrictDetail_SY202324,'District Detail SY 202324'!$Q$1,FALSE)</f>
        <v>0.16400000000000001</v>
      </c>
      <c r="G189" s="45">
        <f>VLOOKUP(A189,DistrictDetail_SY202324,'District Detail SY 202324'!$AD$1,FALSE)</f>
        <v>0</v>
      </c>
      <c r="H189" s="45">
        <f t="shared" si="21"/>
        <v>-0.16400000000000001</v>
      </c>
      <c r="I189" s="45">
        <f>VLOOKUP(A189,DistrictDetail_SY202324,'District Detail SY 202324'!$P$1,FALSE)</f>
        <v>0.26500000000000001</v>
      </c>
      <c r="J189" s="45">
        <f>VLOOKUP(A189,DistrictDetail_SY202324,'District Detail SY 202324'!$AE$1,FALSE)+VLOOKUP(A189,DistrictDetail_SY202324,'District Detail SY 202324'!$AG$1,FALSE)</f>
        <v>2.1240000000000001</v>
      </c>
      <c r="K189" s="45">
        <f t="shared" si="22"/>
        <v>1.859</v>
      </c>
      <c r="L189" s="45">
        <f>VLOOKUP(A189,DistrictDetail_SY202324,'District Detail SY 202324'!$K$1,FALSE)</f>
        <v>3.6919999999999997</v>
      </c>
      <c r="M189" s="45">
        <f>VLOOKUP(A189,DistrictDetail_SY202324,'District Detail SY 202324'!$T$1,FALSE)</f>
        <v>4.6849999999999996</v>
      </c>
      <c r="N189" s="45">
        <f t="shared" si="23"/>
        <v>0.99299999999999988</v>
      </c>
      <c r="O189" s="45">
        <f>VLOOKUP(A189,DistrictDetail_SY202324,'District Detail SY 202324'!$N$1,FALSE)</f>
        <v>1.3819999999999999</v>
      </c>
      <c r="P189" s="45">
        <f>VLOOKUP(A189,DistrictDetail_SY202324,'District Detail SY 202324'!$Y$1,FALSE)</f>
        <v>0</v>
      </c>
      <c r="Q189" s="45">
        <f t="shared" si="24"/>
        <v>-1.3819999999999999</v>
      </c>
      <c r="R189" s="45">
        <f>VLOOKUP(A189,DistrictDetail_SY202324,'District Detail SY 202324'!$M$1,FALSE)</f>
        <v>0.17299999999999999</v>
      </c>
      <c r="S189" s="45">
        <f>VLOOKUP(A189,DistrictDetail_SY202324,'District Detail SY 202324'!$X$1,FALSE)</f>
        <v>0</v>
      </c>
      <c r="T189" s="45">
        <f t="shared" si="25"/>
        <v>-0.17299999999999999</v>
      </c>
      <c r="U189" s="45">
        <f>VLOOKUP(A189,DistrictDetail_SY202324,'District Detail SY 202324'!$L$1,FALSE)</f>
        <v>0.50900000000000001</v>
      </c>
      <c r="V189" s="45">
        <f>VLOOKUP(A189,DistrictDetail_SY202324,'District Detail SY 202324'!$V$1,FALSE)</f>
        <v>0</v>
      </c>
      <c r="W189" s="45">
        <f t="shared" si="26"/>
        <v>-0.50900000000000001</v>
      </c>
      <c r="X189" s="50">
        <f>VLOOKUP(A189,DistrictDetail_SY202324,'District Detail SY 202324'!$S$1,FALSE)</f>
        <v>0</v>
      </c>
      <c r="Y189" s="50">
        <f>VLOOKUP(A189,DistrictDetail_SY202324,'District Detail SY 202324'!$U$1,FALSE)</f>
        <v>0</v>
      </c>
      <c r="Z189" s="50">
        <f>VLOOKUP(A189,DistrictDetail_SY202324,'District Detail SY 202324'!$W$1,FALSE)</f>
        <v>0.51800000000000002</v>
      </c>
      <c r="AA189" s="50">
        <f>VLOOKUP(A189,DistrictDetail_SY202324,'District Detail SY 202324'!$Z$1,FALSE)</f>
        <v>0</v>
      </c>
      <c r="AB189" s="50">
        <f>VLOOKUP(A189,DistrictDetail_SY202324,'District Detail SY 202324'!$AA$1,FALSE)</f>
        <v>0</v>
      </c>
      <c r="AC189" s="50">
        <f>VLOOKUP(A189,DistrictDetail_SY202324,'District Detail SY 202324'!$AB$1,FALSE)</f>
        <v>0</v>
      </c>
      <c r="AD189" s="50">
        <f>VLOOKUP(A189,DistrictDetail_SY202324,'District Detail SY 202324'!$AF$1,FALSE)</f>
        <v>0.71499999999999997</v>
      </c>
    </row>
    <row r="190" spans="1:30" x14ac:dyDescent="0.25">
      <c r="A190" s="6" t="s">
        <v>406</v>
      </c>
      <c r="B190" t="s">
        <v>407</v>
      </c>
      <c r="C190" s="48">
        <f t="shared" si="19"/>
        <v>3.5059999999999998</v>
      </c>
      <c r="D190" s="48">
        <f t="shared" si="27"/>
        <v>4.59</v>
      </c>
      <c r="E190" s="48">
        <f t="shared" si="20"/>
        <v>1.0840000000000001</v>
      </c>
      <c r="F190" s="45">
        <f>VLOOKUP(A190,DistrictDetail_SY202324,'District Detail SY 202324'!$Q$1,FALSE)</f>
        <v>8.8999999999999996E-2</v>
      </c>
      <c r="G190" s="45">
        <f>VLOOKUP(A190,DistrictDetail_SY202324,'District Detail SY 202324'!$AD$1,FALSE)</f>
        <v>1.508</v>
      </c>
      <c r="H190" s="45">
        <f t="shared" si="21"/>
        <v>1.419</v>
      </c>
      <c r="I190" s="45">
        <f>VLOOKUP(A190,DistrictDetail_SY202324,'District Detail SY 202324'!$P$1,FALSE)</f>
        <v>0.15000000000000002</v>
      </c>
      <c r="J190" s="45">
        <f>VLOOKUP(A190,DistrictDetail_SY202324,'District Detail SY 202324'!$AE$1,FALSE)+VLOOKUP(A190,DistrictDetail_SY202324,'District Detail SY 202324'!$AG$1,FALSE)</f>
        <v>2.6680000000000001</v>
      </c>
      <c r="K190" s="45">
        <f t="shared" si="22"/>
        <v>2.5180000000000002</v>
      </c>
      <c r="L190" s="45">
        <f>VLOOKUP(A190,DistrictDetail_SY202324,'District Detail SY 202324'!$K$1,FALSE)</f>
        <v>2.101</v>
      </c>
      <c r="M190" s="45">
        <f>VLOOKUP(A190,DistrictDetail_SY202324,'District Detail SY 202324'!$T$1,FALSE)</f>
        <v>1.7999999999999999E-2</v>
      </c>
      <c r="N190" s="45">
        <f t="shared" si="23"/>
        <v>-2.0830000000000002</v>
      </c>
      <c r="O190" s="45">
        <f>VLOOKUP(A190,DistrictDetail_SY202324,'District Detail SY 202324'!$N$1,FALSE)</f>
        <v>0.79200000000000004</v>
      </c>
      <c r="P190" s="45">
        <f>VLOOKUP(A190,DistrictDetail_SY202324,'District Detail SY 202324'!$Y$1,FALSE)</f>
        <v>0</v>
      </c>
      <c r="Q190" s="45">
        <f t="shared" si="24"/>
        <v>-0.79200000000000004</v>
      </c>
      <c r="R190" s="45">
        <f>VLOOKUP(A190,DistrictDetail_SY202324,'District Detail SY 202324'!$M$1,FALSE)</f>
        <v>9.4E-2</v>
      </c>
      <c r="S190" s="45">
        <f>VLOOKUP(A190,DistrictDetail_SY202324,'District Detail SY 202324'!$X$1,FALSE)</f>
        <v>0</v>
      </c>
      <c r="T190" s="45">
        <f t="shared" si="25"/>
        <v>-9.4E-2</v>
      </c>
      <c r="U190" s="45">
        <f>VLOOKUP(A190,DistrictDetail_SY202324,'District Detail SY 202324'!$L$1,FALSE)</f>
        <v>0.28000000000000003</v>
      </c>
      <c r="V190" s="45">
        <f>VLOOKUP(A190,DistrictDetail_SY202324,'District Detail SY 202324'!$V$1,FALSE)</f>
        <v>0</v>
      </c>
      <c r="W190" s="45">
        <f t="shared" si="26"/>
        <v>-0.28000000000000003</v>
      </c>
      <c r="X190" s="50">
        <f>VLOOKUP(A190,DistrictDetail_SY202324,'District Detail SY 202324'!$S$1,FALSE)</f>
        <v>0</v>
      </c>
      <c r="Y190" s="50">
        <f>VLOOKUP(A190,DistrictDetail_SY202324,'District Detail SY 202324'!$U$1,FALSE)</f>
        <v>0</v>
      </c>
      <c r="Z190" s="50">
        <f>VLOOKUP(A190,DistrictDetail_SY202324,'District Detail SY 202324'!$W$1,FALSE)</f>
        <v>0</v>
      </c>
      <c r="AA190" s="50">
        <f>VLOOKUP(A190,DistrictDetail_SY202324,'District Detail SY 202324'!$Z$1,FALSE)</f>
        <v>0</v>
      </c>
      <c r="AB190" s="50">
        <f>VLOOKUP(A190,DistrictDetail_SY202324,'District Detail SY 202324'!$AA$1,FALSE)</f>
        <v>0</v>
      </c>
      <c r="AC190" s="50">
        <f>VLOOKUP(A190,DistrictDetail_SY202324,'District Detail SY 202324'!$AB$1,FALSE)</f>
        <v>0</v>
      </c>
      <c r="AD190" s="50">
        <f>VLOOKUP(A190,DistrictDetail_SY202324,'District Detail SY 202324'!$AF$1,FALSE)</f>
        <v>0.39600000000000002</v>
      </c>
    </row>
    <row r="191" spans="1:30" x14ac:dyDescent="0.25">
      <c r="A191" s="6" t="s">
        <v>408</v>
      </c>
      <c r="B191" t="s">
        <v>409</v>
      </c>
      <c r="C191" s="48">
        <f t="shared" si="19"/>
        <v>0.17900000000000002</v>
      </c>
      <c r="D191" s="48">
        <f t="shared" si="27"/>
        <v>0.19800000000000001</v>
      </c>
      <c r="E191" s="48">
        <f t="shared" si="20"/>
        <v>1.8999999999999989E-2</v>
      </c>
      <c r="F191" s="45">
        <f>VLOOKUP(A191,DistrictDetail_SY202324,'District Detail SY 202324'!$Q$1,FALSE)</f>
        <v>6.0000000000000001E-3</v>
      </c>
      <c r="G191" s="45">
        <f>VLOOKUP(A191,DistrictDetail_SY202324,'District Detail SY 202324'!$AD$1,FALSE)</f>
        <v>0</v>
      </c>
      <c r="H191" s="45">
        <f t="shared" si="21"/>
        <v>-6.0000000000000001E-3</v>
      </c>
      <c r="I191" s="45">
        <f>VLOOKUP(A191,DistrictDetail_SY202324,'District Detail SY 202324'!$P$1,FALSE)</f>
        <v>8.0000000000000002E-3</v>
      </c>
      <c r="J191" s="45">
        <f>VLOOKUP(A191,DistrictDetail_SY202324,'District Detail SY 202324'!$AE$1,FALSE)+VLOOKUP(A191,DistrictDetail_SY202324,'District Detail SY 202324'!$AG$1,FALSE)</f>
        <v>0</v>
      </c>
      <c r="K191" s="45">
        <f t="shared" si="22"/>
        <v>-8.0000000000000002E-3</v>
      </c>
      <c r="L191" s="45">
        <f>VLOOKUP(A191,DistrictDetail_SY202324,'District Detail SY 202324'!$K$1,FALSE)</f>
        <v>9.7000000000000003E-2</v>
      </c>
      <c r="M191" s="45">
        <f>VLOOKUP(A191,DistrictDetail_SY202324,'District Detail SY 202324'!$T$1,FALSE)</f>
        <v>0</v>
      </c>
      <c r="N191" s="45">
        <f t="shared" si="23"/>
        <v>-9.7000000000000003E-2</v>
      </c>
      <c r="O191" s="45">
        <f>VLOOKUP(A191,DistrictDetail_SY202324,'District Detail SY 202324'!$N$1,FALSE)</f>
        <v>4.4999999999999998E-2</v>
      </c>
      <c r="P191" s="45">
        <f>VLOOKUP(A191,DistrictDetail_SY202324,'District Detail SY 202324'!$Y$1,FALSE)</f>
        <v>0.11399999999999999</v>
      </c>
      <c r="Q191" s="45">
        <f t="shared" si="24"/>
        <v>6.8999999999999992E-2</v>
      </c>
      <c r="R191" s="45">
        <f>VLOOKUP(A191,DistrictDetail_SY202324,'District Detail SY 202324'!$M$1,FALSE)</f>
        <v>6.0000000000000001E-3</v>
      </c>
      <c r="S191" s="45">
        <f>VLOOKUP(A191,DistrictDetail_SY202324,'District Detail SY 202324'!$X$1,FALSE)</f>
        <v>0</v>
      </c>
      <c r="T191" s="45">
        <f t="shared" si="25"/>
        <v>-6.0000000000000001E-3</v>
      </c>
      <c r="U191" s="45">
        <f>VLOOKUP(A191,DistrictDetail_SY202324,'District Detail SY 202324'!$L$1,FALSE)</f>
        <v>1.7000000000000001E-2</v>
      </c>
      <c r="V191" s="45">
        <f>VLOOKUP(A191,DistrictDetail_SY202324,'District Detail SY 202324'!$V$1,FALSE)</f>
        <v>0</v>
      </c>
      <c r="W191" s="45">
        <f t="shared" si="26"/>
        <v>-1.7000000000000001E-2</v>
      </c>
      <c r="X191" s="50">
        <f>VLOOKUP(A191,DistrictDetail_SY202324,'District Detail SY 202324'!$S$1,FALSE)</f>
        <v>0</v>
      </c>
      <c r="Y191" s="50">
        <f>VLOOKUP(A191,DistrictDetail_SY202324,'District Detail SY 202324'!$U$1,FALSE)</f>
        <v>0</v>
      </c>
      <c r="Z191" s="50">
        <f>VLOOKUP(A191,DistrictDetail_SY202324,'District Detail SY 202324'!$W$1,FALSE)</f>
        <v>0</v>
      </c>
      <c r="AA191" s="50">
        <f>VLOOKUP(A191,DistrictDetail_SY202324,'District Detail SY 202324'!$Z$1,FALSE)</f>
        <v>0</v>
      </c>
      <c r="AB191" s="50">
        <f>VLOOKUP(A191,DistrictDetail_SY202324,'District Detail SY 202324'!$AA$1,FALSE)</f>
        <v>0</v>
      </c>
      <c r="AC191" s="50">
        <f>VLOOKUP(A191,DistrictDetail_SY202324,'District Detail SY 202324'!$AB$1,FALSE)</f>
        <v>0</v>
      </c>
      <c r="AD191" s="50">
        <f>VLOOKUP(A191,DistrictDetail_SY202324,'District Detail SY 202324'!$AF$1,FALSE)</f>
        <v>8.4000000000000005E-2</v>
      </c>
    </row>
    <row r="192" spans="1:30" x14ac:dyDescent="0.25">
      <c r="A192" s="6" t="s">
        <v>410</v>
      </c>
      <c r="B192" t="s">
        <v>411</v>
      </c>
      <c r="C192" s="48">
        <f t="shared" si="19"/>
        <v>2.149</v>
      </c>
      <c r="D192" s="48">
        <f t="shared" si="27"/>
        <v>2.2309999999999999</v>
      </c>
      <c r="E192" s="48">
        <f t="shared" si="20"/>
        <v>8.1999999999999851E-2</v>
      </c>
      <c r="F192" s="45">
        <f>VLOOKUP(A192,DistrictDetail_SY202324,'District Detail SY 202324'!$Q$1,FALSE)</f>
        <v>4.1000000000000002E-2</v>
      </c>
      <c r="G192" s="45">
        <f>VLOOKUP(A192,DistrictDetail_SY202324,'District Detail SY 202324'!$AD$1,FALSE)</f>
        <v>0</v>
      </c>
      <c r="H192" s="45">
        <f t="shared" si="21"/>
        <v>-4.1000000000000002E-2</v>
      </c>
      <c r="I192" s="45">
        <f>VLOOKUP(A192,DistrictDetail_SY202324,'District Detail SY 202324'!$P$1,FALSE)</f>
        <v>8.8999999999999996E-2</v>
      </c>
      <c r="J192" s="45">
        <f>VLOOKUP(A192,DistrictDetail_SY202324,'District Detail SY 202324'!$AE$1,FALSE)+VLOOKUP(A192,DistrictDetail_SY202324,'District Detail SY 202324'!$AG$1,FALSE)</f>
        <v>0</v>
      </c>
      <c r="K192" s="45">
        <f t="shared" si="22"/>
        <v>-8.8999999999999996E-2</v>
      </c>
      <c r="L192" s="45">
        <f>VLOOKUP(A192,DistrictDetail_SY202324,'District Detail SY 202324'!$K$1,FALSE)</f>
        <v>1.379</v>
      </c>
      <c r="M192" s="45">
        <f>VLOOKUP(A192,DistrictDetail_SY202324,'District Detail SY 202324'!$T$1,FALSE)</f>
        <v>1</v>
      </c>
      <c r="N192" s="45">
        <f t="shared" si="23"/>
        <v>-0.379</v>
      </c>
      <c r="O192" s="45">
        <f>VLOOKUP(A192,DistrictDetail_SY202324,'District Detail SY 202324'!$N$1,FALSE)</f>
        <v>0.44899999999999995</v>
      </c>
      <c r="P192" s="45">
        <f>VLOOKUP(A192,DistrictDetail_SY202324,'District Detail SY 202324'!$Y$1,FALSE)</f>
        <v>0</v>
      </c>
      <c r="Q192" s="45">
        <f t="shared" si="24"/>
        <v>-0.44899999999999995</v>
      </c>
      <c r="R192" s="45">
        <f>VLOOKUP(A192,DistrictDetail_SY202324,'District Detail SY 202324'!$M$1,FALSE)</f>
        <v>4.9000000000000002E-2</v>
      </c>
      <c r="S192" s="45">
        <f>VLOOKUP(A192,DistrictDetail_SY202324,'District Detail SY 202324'!$X$1,FALSE)</f>
        <v>0</v>
      </c>
      <c r="T192" s="45">
        <f t="shared" si="25"/>
        <v>-4.9000000000000002E-2</v>
      </c>
      <c r="U192" s="45">
        <f>VLOOKUP(A192,DistrictDetail_SY202324,'District Detail SY 202324'!$L$1,FALSE)</f>
        <v>0.14199999999999999</v>
      </c>
      <c r="V192" s="45">
        <f>VLOOKUP(A192,DistrictDetail_SY202324,'District Detail SY 202324'!$V$1,FALSE)</f>
        <v>0.497</v>
      </c>
      <c r="W192" s="45">
        <f t="shared" si="26"/>
        <v>0.35499999999999998</v>
      </c>
      <c r="X192" s="50">
        <f>VLOOKUP(A192,DistrictDetail_SY202324,'District Detail SY 202324'!$S$1,FALSE)</f>
        <v>0</v>
      </c>
      <c r="Y192" s="50">
        <f>VLOOKUP(A192,DistrictDetail_SY202324,'District Detail SY 202324'!$U$1,FALSE)</f>
        <v>0.125</v>
      </c>
      <c r="Z192" s="50">
        <f>VLOOKUP(A192,DistrictDetail_SY202324,'District Detail SY 202324'!$W$1,FALSE)</f>
        <v>0</v>
      </c>
      <c r="AA192" s="50">
        <f>VLOOKUP(A192,DistrictDetail_SY202324,'District Detail SY 202324'!$Z$1,FALSE)</f>
        <v>0</v>
      </c>
      <c r="AB192" s="50">
        <f>VLOOKUP(A192,DistrictDetail_SY202324,'District Detail SY 202324'!$AA$1,FALSE)</f>
        <v>0</v>
      </c>
      <c r="AC192" s="50">
        <f>VLOOKUP(A192,DistrictDetail_SY202324,'District Detail SY 202324'!$AB$1,FALSE)</f>
        <v>0</v>
      </c>
      <c r="AD192" s="50">
        <f>VLOOKUP(A192,DistrictDetail_SY202324,'District Detail SY 202324'!$AF$1,FALSE)</f>
        <v>0.60899999999999999</v>
      </c>
    </row>
    <row r="193" spans="1:30" x14ac:dyDescent="0.25">
      <c r="A193" s="6" t="s">
        <v>412</v>
      </c>
      <c r="B193" t="s">
        <v>413</v>
      </c>
      <c r="C193" s="48">
        <f t="shared" si="19"/>
        <v>0.31000000000000005</v>
      </c>
      <c r="D193" s="48">
        <f t="shared" si="27"/>
        <v>0.25600000000000001</v>
      </c>
      <c r="E193" s="48">
        <f t="shared" si="20"/>
        <v>-5.4000000000000048E-2</v>
      </c>
      <c r="F193" s="45">
        <f>VLOOKUP(A193,DistrictDetail_SY202324,'District Detail SY 202324'!$Q$1,FALSE)</f>
        <v>1.4999999999999999E-2</v>
      </c>
      <c r="G193" s="45">
        <f>VLOOKUP(A193,DistrictDetail_SY202324,'District Detail SY 202324'!$AD$1,FALSE)</f>
        <v>0.13700000000000001</v>
      </c>
      <c r="H193" s="45">
        <f t="shared" si="21"/>
        <v>0.12200000000000001</v>
      </c>
      <c r="I193" s="45">
        <f>VLOOKUP(A193,DistrictDetail_SY202324,'District Detail SY 202324'!$P$1,FALSE)</f>
        <v>1.4E-2</v>
      </c>
      <c r="J193" s="45">
        <f>VLOOKUP(A193,DistrictDetail_SY202324,'District Detail SY 202324'!$AE$1,FALSE)+VLOOKUP(A193,DistrictDetail_SY202324,'District Detail SY 202324'!$AG$1,FALSE)</f>
        <v>0</v>
      </c>
      <c r="K193" s="45">
        <f t="shared" si="22"/>
        <v>-1.4E-2</v>
      </c>
      <c r="L193" s="45">
        <f>VLOOKUP(A193,DistrictDetail_SY202324,'District Detail SY 202324'!$K$1,FALSE)</f>
        <v>0.153</v>
      </c>
      <c r="M193" s="45">
        <f>VLOOKUP(A193,DistrictDetail_SY202324,'District Detail SY 202324'!$T$1,FALSE)</f>
        <v>0</v>
      </c>
      <c r="N193" s="45">
        <f t="shared" si="23"/>
        <v>-0.153</v>
      </c>
      <c r="O193" s="45">
        <f>VLOOKUP(A193,DistrictDetail_SY202324,'District Detail SY 202324'!$N$1,FALSE)</f>
        <v>7.5999999999999998E-2</v>
      </c>
      <c r="P193" s="45">
        <f>VLOOKUP(A193,DistrictDetail_SY202324,'District Detail SY 202324'!$Y$1,FALSE)</f>
        <v>0</v>
      </c>
      <c r="Q193" s="45">
        <f t="shared" si="24"/>
        <v>-7.5999999999999998E-2</v>
      </c>
      <c r="R193" s="45">
        <f>VLOOKUP(A193,DistrictDetail_SY202324,'District Detail SY 202324'!$M$1,FALSE)</f>
        <v>1.2999999999999999E-2</v>
      </c>
      <c r="S193" s="45">
        <f>VLOOKUP(A193,DistrictDetail_SY202324,'District Detail SY 202324'!$X$1,FALSE)</f>
        <v>6.0000000000000001E-3</v>
      </c>
      <c r="T193" s="45">
        <f t="shared" si="25"/>
        <v>-6.9999999999999993E-3</v>
      </c>
      <c r="U193" s="45">
        <f>VLOOKUP(A193,DistrictDetail_SY202324,'District Detail SY 202324'!$L$1,FALSE)</f>
        <v>3.9E-2</v>
      </c>
      <c r="V193" s="45">
        <f>VLOOKUP(A193,DistrictDetail_SY202324,'District Detail SY 202324'!$V$1,FALSE)</f>
        <v>0</v>
      </c>
      <c r="W193" s="45">
        <f t="shared" si="26"/>
        <v>-3.9E-2</v>
      </c>
      <c r="X193" s="50">
        <f>VLOOKUP(A193,DistrictDetail_SY202324,'District Detail SY 202324'!$S$1,FALSE)</f>
        <v>0</v>
      </c>
      <c r="Y193" s="50">
        <f>VLOOKUP(A193,DistrictDetail_SY202324,'District Detail SY 202324'!$U$1,FALSE)</f>
        <v>1.4E-2</v>
      </c>
      <c r="Z193" s="50">
        <f>VLOOKUP(A193,DistrictDetail_SY202324,'District Detail SY 202324'!$W$1,FALSE)</f>
        <v>2.1999999999999999E-2</v>
      </c>
      <c r="AA193" s="50">
        <f>VLOOKUP(A193,DistrictDetail_SY202324,'District Detail SY 202324'!$Z$1,FALSE)</f>
        <v>0</v>
      </c>
      <c r="AB193" s="50">
        <f>VLOOKUP(A193,DistrictDetail_SY202324,'District Detail SY 202324'!$AA$1,FALSE)</f>
        <v>0</v>
      </c>
      <c r="AC193" s="50">
        <f>VLOOKUP(A193,DistrictDetail_SY202324,'District Detail SY 202324'!$AB$1,FALSE)</f>
        <v>0</v>
      </c>
      <c r="AD193" s="50">
        <f>VLOOKUP(A193,DistrictDetail_SY202324,'District Detail SY 202324'!$AF$1,FALSE)</f>
        <v>7.6999999999999999E-2</v>
      </c>
    </row>
    <row r="194" spans="1:30" x14ac:dyDescent="0.25">
      <c r="A194" s="6" t="s">
        <v>414</v>
      </c>
      <c r="B194" t="s">
        <v>415</v>
      </c>
      <c r="C194" s="48">
        <f t="shared" si="19"/>
        <v>0.15300000000000002</v>
      </c>
      <c r="D194" s="48">
        <f t="shared" si="27"/>
        <v>0.17100000000000001</v>
      </c>
      <c r="E194" s="48">
        <f t="shared" si="20"/>
        <v>1.7999999999999988E-2</v>
      </c>
      <c r="F194" s="45">
        <f>VLOOKUP(A194,DistrictDetail_SY202324,'District Detail SY 202324'!$Q$1,FALSE)</f>
        <v>6.0000000000000001E-3</v>
      </c>
      <c r="G194" s="45">
        <f>VLOOKUP(A194,DistrictDetail_SY202324,'District Detail SY 202324'!$AD$1,FALSE)</f>
        <v>0</v>
      </c>
      <c r="H194" s="45">
        <f t="shared" si="21"/>
        <v>-6.0000000000000001E-3</v>
      </c>
      <c r="I194" s="45">
        <f>VLOOKUP(A194,DistrictDetail_SY202324,'District Detail SY 202324'!$P$1,FALSE)</f>
        <v>7.0000000000000001E-3</v>
      </c>
      <c r="J194" s="45">
        <f>VLOOKUP(A194,DistrictDetail_SY202324,'District Detail SY 202324'!$AE$1,FALSE)+VLOOKUP(A194,DistrictDetail_SY202324,'District Detail SY 202324'!$AG$1,FALSE)</f>
        <v>0</v>
      </c>
      <c r="K194" s="45">
        <f t="shared" si="22"/>
        <v>-7.0000000000000001E-3</v>
      </c>
      <c r="L194" s="45">
        <f>VLOOKUP(A194,DistrictDetail_SY202324,'District Detail SY 202324'!$K$1,FALSE)</f>
        <v>0.08</v>
      </c>
      <c r="M194" s="45">
        <f>VLOOKUP(A194,DistrictDetail_SY202324,'District Detail SY 202324'!$T$1,FALSE)</f>
        <v>0</v>
      </c>
      <c r="N194" s="45">
        <f t="shared" si="23"/>
        <v>-0.08</v>
      </c>
      <c r="O194" s="45">
        <f>VLOOKUP(A194,DistrictDetail_SY202324,'District Detail SY 202324'!$N$1,FALSE)</f>
        <v>3.7999999999999999E-2</v>
      </c>
      <c r="P194" s="45">
        <f>VLOOKUP(A194,DistrictDetail_SY202324,'District Detail SY 202324'!$Y$1,FALSE)</f>
        <v>0</v>
      </c>
      <c r="Q194" s="45">
        <f t="shared" si="24"/>
        <v>-3.7999999999999999E-2</v>
      </c>
      <c r="R194" s="45">
        <f>VLOOKUP(A194,DistrictDetail_SY202324,'District Detail SY 202324'!$M$1,FALSE)</f>
        <v>5.0000000000000001E-3</v>
      </c>
      <c r="S194" s="45">
        <f>VLOOKUP(A194,DistrictDetail_SY202324,'District Detail SY 202324'!$X$1,FALSE)</f>
        <v>0</v>
      </c>
      <c r="T194" s="45">
        <f t="shared" si="25"/>
        <v>-5.0000000000000001E-3</v>
      </c>
      <c r="U194" s="45">
        <f>VLOOKUP(A194,DistrictDetail_SY202324,'District Detail SY 202324'!$L$1,FALSE)</f>
        <v>1.7000000000000001E-2</v>
      </c>
      <c r="V194" s="45">
        <f>VLOOKUP(A194,DistrictDetail_SY202324,'District Detail SY 202324'!$V$1,FALSE)</f>
        <v>0</v>
      </c>
      <c r="W194" s="45">
        <f t="shared" si="26"/>
        <v>-1.7000000000000001E-2</v>
      </c>
      <c r="X194" s="50">
        <f>VLOOKUP(A194,DistrictDetail_SY202324,'District Detail SY 202324'!$S$1,FALSE)</f>
        <v>0</v>
      </c>
      <c r="Y194" s="50">
        <f>VLOOKUP(A194,DistrictDetail_SY202324,'District Detail SY 202324'!$U$1,FALSE)</f>
        <v>0</v>
      </c>
      <c r="Z194" s="50">
        <f>VLOOKUP(A194,DistrictDetail_SY202324,'District Detail SY 202324'!$W$1,FALSE)</f>
        <v>0</v>
      </c>
      <c r="AA194" s="50">
        <f>VLOOKUP(A194,DistrictDetail_SY202324,'District Detail SY 202324'!$Z$1,FALSE)</f>
        <v>0</v>
      </c>
      <c r="AB194" s="50">
        <f>VLOOKUP(A194,DistrictDetail_SY202324,'District Detail SY 202324'!$AA$1,FALSE)</f>
        <v>0</v>
      </c>
      <c r="AC194" s="50">
        <f>VLOOKUP(A194,DistrictDetail_SY202324,'District Detail SY 202324'!$AB$1,FALSE)</f>
        <v>0</v>
      </c>
      <c r="AD194" s="50">
        <f>VLOOKUP(A194,DistrictDetail_SY202324,'District Detail SY 202324'!$AF$1,FALSE)</f>
        <v>0.17100000000000001</v>
      </c>
    </row>
    <row r="195" spans="1:30" x14ac:dyDescent="0.25">
      <c r="A195" s="6" t="s">
        <v>416</v>
      </c>
      <c r="B195" t="s">
        <v>417</v>
      </c>
      <c r="C195" s="48">
        <f t="shared" si="19"/>
        <v>0.48000000000000004</v>
      </c>
      <c r="D195" s="48">
        <f t="shared" si="27"/>
        <v>0.51600000000000001</v>
      </c>
      <c r="E195" s="48">
        <f t="shared" si="20"/>
        <v>3.5999999999999976E-2</v>
      </c>
      <c r="F195" s="45">
        <f>VLOOKUP(A195,DistrictDetail_SY202324,'District Detail SY 202324'!$Q$1,FALSE)</f>
        <v>1.7999999999999999E-2</v>
      </c>
      <c r="G195" s="45">
        <f>VLOOKUP(A195,DistrictDetail_SY202324,'District Detail SY 202324'!$AD$1,FALSE)</f>
        <v>0</v>
      </c>
      <c r="H195" s="45">
        <f t="shared" si="21"/>
        <v>-1.7999999999999999E-2</v>
      </c>
      <c r="I195" s="45">
        <f>VLOOKUP(A195,DistrictDetail_SY202324,'District Detail SY 202324'!$P$1,FALSE)</f>
        <v>2.1000000000000001E-2</v>
      </c>
      <c r="J195" s="45">
        <f>VLOOKUP(A195,DistrictDetail_SY202324,'District Detail SY 202324'!$AE$1,FALSE)+VLOOKUP(A195,DistrictDetail_SY202324,'District Detail SY 202324'!$AG$1,FALSE)</f>
        <v>0</v>
      </c>
      <c r="K195" s="45">
        <f t="shared" si="22"/>
        <v>-2.1000000000000001E-2</v>
      </c>
      <c r="L195" s="45">
        <f>VLOOKUP(A195,DistrictDetail_SY202324,'District Detail SY 202324'!$K$1,FALSE)</f>
        <v>0.254</v>
      </c>
      <c r="M195" s="45">
        <f>VLOOKUP(A195,DistrictDetail_SY202324,'District Detail SY 202324'!$T$1,FALSE)</f>
        <v>0</v>
      </c>
      <c r="N195" s="45">
        <f t="shared" si="23"/>
        <v>-0.254</v>
      </c>
      <c r="O195" s="45">
        <f>VLOOKUP(A195,DistrictDetail_SY202324,'District Detail SY 202324'!$N$1,FALSE)</f>
        <v>0.11899999999999999</v>
      </c>
      <c r="P195" s="45">
        <f>VLOOKUP(A195,DistrictDetail_SY202324,'District Detail SY 202324'!$Y$1,FALSE)</f>
        <v>0</v>
      </c>
      <c r="Q195" s="45">
        <f t="shared" si="24"/>
        <v>-0.11899999999999999</v>
      </c>
      <c r="R195" s="45">
        <f>VLOOKUP(A195,DistrictDetail_SY202324,'District Detail SY 202324'!$M$1,FALSE)</f>
        <v>1.7000000000000001E-2</v>
      </c>
      <c r="S195" s="45">
        <f>VLOOKUP(A195,DistrictDetail_SY202324,'District Detail SY 202324'!$X$1,FALSE)</f>
        <v>0</v>
      </c>
      <c r="T195" s="45">
        <f t="shared" si="25"/>
        <v>-1.7000000000000001E-2</v>
      </c>
      <c r="U195" s="45">
        <f>VLOOKUP(A195,DistrictDetail_SY202324,'District Detail SY 202324'!$L$1,FALSE)</f>
        <v>5.1000000000000004E-2</v>
      </c>
      <c r="V195" s="45">
        <f>VLOOKUP(A195,DistrictDetail_SY202324,'District Detail SY 202324'!$V$1,FALSE)</f>
        <v>0</v>
      </c>
      <c r="W195" s="45">
        <f t="shared" si="26"/>
        <v>-5.1000000000000004E-2</v>
      </c>
      <c r="X195" s="50">
        <f>VLOOKUP(A195,DistrictDetail_SY202324,'District Detail SY 202324'!$S$1,FALSE)</f>
        <v>0</v>
      </c>
      <c r="Y195" s="50">
        <f>VLOOKUP(A195,DistrictDetail_SY202324,'District Detail SY 202324'!$U$1,FALSE)</f>
        <v>0</v>
      </c>
      <c r="Z195" s="50">
        <f>VLOOKUP(A195,DistrictDetail_SY202324,'District Detail SY 202324'!$W$1,FALSE)</f>
        <v>0</v>
      </c>
      <c r="AA195" s="50">
        <f>VLOOKUP(A195,DistrictDetail_SY202324,'District Detail SY 202324'!$Z$1,FALSE)</f>
        <v>0</v>
      </c>
      <c r="AB195" s="50">
        <f>VLOOKUP(A195,DistrictDetail_SY202324,'District Detail SY 202324'!$AA$1,FALSE)</f>
        <v>0</v>
      </c>
      <c r="AC195" s="50">
        <f>VLOOKUP(A195,DistrictDetail_SY202324,'District Detail SY 202324'!$AB$1,FALSE)</f>
        <v>0</v>
      </c>
      <c r="AD195" s="50">
        <f>VLOOKUP(A195,DistrictDetail_SY202324,'District Detail SY 202324'!$AF$1,FALSE)</f>
        <v>0.51600000000000001</v>
      </c>
    </row>
    <row r="196" spans="1:30" x14ac:dyDescent="0.25">
      <c r="A196" s="6" t="s">
        <v>418</v>
      </c>
      <c r="B196" t="s">
        <v>419</v>
      </c>
      <c r="C196" s="48">
        <f t="shared" si="19"/>
        <v>2.0920000000000001</v>
      </c>
      <c r="D196" s="48">
        <f t="shared" si="27"/>
        <v>2.7889999999999997</v>
      </c>
      <c r="E196" s="48">
        <f t="shared" si="20"/>
        <v>0.69699999999999962</v>
      </c>
      <c r="F196" s="45">
        <f>VLOOKUP(A196,DistrictDetail_SY202324,'District Detail SY 202324'!$Q$1,FALSE)</f>
        <v>5.0999999999999997E-2</v>
      </c>
      <c r="G196" s="45">
        <f>VLOOKUP(A196,DistrictDetail_SY202324,'District Detail SY 202324'!$AD$1,FALSE)</f>
        <v>0</v>
      </c>
      <c r="H196" s="45">
        <f t="shared" si="21"/>
        <v>-5.0999999999999997E-2</v>
      </c>
      <c r="I196" s="45">
        <f>VLOOKUP(A196,DistrictDetail_SY202324,'District Detail SY 202324'!$P$1,FALSE)</f>
        <v>8.8999999999999996E-2</v>
      </c>
      <c r="J196" s="45">
        <f>VLOOKUP(A196,DistrictDetail_SY202324,'District Detail SY 202324'!$AE$1,FALSE)+VLOOKUP(A196,DistrictDetail_SY202324,'District Detail SY 202324'!$AG$1,FALSE)</f>
        <v>0</v>
      </c>
      <c r="K196" s="45">
        <f t="shared" si="22"/>
        <v>-8.8999999999999996E-2</v>
      </c>
      <c r="L196" s="45">
        <f>VLOOKUP(A196,DistrictDetail_SY202324,'District Detail SY 202324'!$K$1,FALSE)</f>
        <v>1.2669999999999999</v>
      </c>
      <c r="M196" s="45">
        <f>VLOOKUP(A196,DistrictDetail_SY202324,'District Detail SY 202324'!$T$1,FALSE)</f>
        <v>1.7</v>
      </c>
      <c r="N196" s="45">
        <f t="shared" si="23"/>
        <v>0.43300000000000005</v>
      </c>
      <c r="O196" s="45">
        <f>VLOOKUP(A196,DistrictDetail_SY202324,'District Detail SY 202324'!$N$1,FALSE)</f>
        <v>0.46599999999999997</v>
      </c>
      <c r="P196" s="45">
        <f>VLOOKUP(A196,DistrictDetail_SY202324,'District Detail SY 202324'!$Y$1,FALSE)</f>
        <v>0</v>
      </c>
      <c r="Q196" s="45">
        <f t="shared" si="24"/>
        <v>-0.46599999999999997</v>
      </c>
      <c r="R196" s="45">
        <f>VLOOKUP(A196,DistrictDetail_SY202324,'District Detail SY 202324'!$M$1,FALSE)</f>
        <v>5.6000000000000001E-2</v>
      </c>
      <c r="S196" s="45">
        <f>VLOOKUP(A196,DistrictDetail_SY202324,'District Detail SY 202324'!$X$1,FALSE)</f>
        <v>0.10299999999999999</v>
      </c>
      <c r="T196" s="45">
        <f t="shared" si="25"/>
        <v>4.6999999999999993E-2</v>
      </c>
      <c r="U196" s="45">
        <f>VLOOKUP(A196,DistrictDetail_SY202324,'District Detail SY 202324'!$L$1,FALSE)</f>
        <v>0.16300000000000003</v>
      </c>
      <c r="V196" s="45">
        <f>VLOOKUP(A196,DistrictDetail_SY202324,'District Detail SY 202324'!$V$1,FALSE)</f>
        <v>0</v>
      </c>
      <c r="W196" s="45">
        <f t="shared" si="26"/>
        <v>-0.16300000000000003</v>
      </c>
      <c r="X196" s="50">
        <f>VLOOKUP(A196,DistrictDetail_SY202324,'District Detail SY 202324'!$S$1,FALSE)</f>
        <v>0</v>
      </c>
      <c r="Y196" s="50">
        <f>VLOOKUP(A196,DistrictDetail_SY202324,'District Detail SY 202324'!$U$1,FALSE)</f>
        <v>5.7000000000000002E-2</v>
      </c>
      <c r="Z196" s="50">
        <f>VLOOKUP(A196,DistrictDetail_SY202324,'District Detail SY 202324'!$W$1,FALSE)</f>
        <v>0.14200000000000002</v>
      </c>
      <c r="AA196" s="50">
        <f>VLOOKUP(A196,DistrictDetail_SY202324,'District Detail SY 202324'!$Z$1,FALSE)</f>
        <v>1.9E-2</v>
      </c>
      <c r="AB196" s="50">
        <f>VLOOKUP(A196,DistrictDetail_SY202324,'District Detail SY 202324'!$AA$1,FALSE)</f>
        <v>0</v>
      </c>
      <c r="AC196" s="50">
        <f>VLOOKUP(A196,DistrictDetail_SY202324,'District Detail SY 202324'!$AB$1,FALSE)</f>
        <v>0</v>
      </c>
      <c r="AD196" s="50">
        <f>VLOOKUP(A196,DistrictDetail_SY202324,'District Detail SY 202324'!$AF$1,FALSE)</f>
        <v>0.76800000000000002</v>
      </c>
    </row>
    <row r="197" spans="1:30" x14ac:dyDescent="0.25">
      <c r="A197" s="6" t="s">
        <v>420</v>
      </c>
      <c r="B197" t="s">
        <v>421</v>
      </c>
      <c r="C197" s="48">
        <f t="shared" ref="C197:C260" si="28">U197+R197+O197+L197+F197+I197</f>
        <v>11.780999999999999</v>
      </c>
      <c r="D197" s="48">
        <f t="shared" si="27"/>
        <v>16.997999999999998</v>
      </c>
      <c r="E197" s="48">
        <f t="shared" ref="E197:E260" si="29">D197-C197</f>
        <v>5.2169999999999987</v>
      </c>
      <c r="F197" s="45">
        <f>VLOOKUP(A197,DistrictDetail_SY202324,'District Detail SY 202324'!$Q$1,FALSE)</f>
        <v>0.30199999999999999</v>
      </c>
      <c r="G197" s="45">
        <f>VLOOKUP(A197,DistrictDetail_SY202324,'District Detail SY 202324'!$AD$1,FALSE)</f>
        <v>0</v>
      </c>
      <c r="H197" s="45">
        <f t="shared" ref="H197:H260" si="30">G197-F197</f>
        <v>-0.30199999999999999</v>
      </c>
      <c r="I197" s="45">
        <f>VLOOKUP(A197,DistrictDetail_SY202324,'District Detail SY 202324'!$P$1,FALSE)</f>
        <v>0.502</v>
      </c>
      <c r="J197" s="45">
        <f>VLOOKUP(A197,DistrictDetail_SY202324,'District Detail SY 202324'!$AE$1,FALSE)+VLOOKUP(A197,DistrictDetail_SY202324,'District Detail SY 202324'!$AG$1,FALSE)</f>
        <v>5.9649999999999999</v>
      </c>
      <c r="K197" s="45">
        <f t="shared" ref="K197:K260" si="31">J197-I197</f>
        <v>5.4630000000000001</v>
      </c>
      <c r="L197" s="45">
        <f>VLOOKUP(A197,DistrictDetail_SY202324,'District Detail SY 202324'!$K$1,FALSE)</f>
        <v>7.1039999999999992</v>
      </c>
      <c r="M197" s="45">
        <f>VLOOKUP(A197,DistrictDetail_SY202324,'District Detail SY 202324'!$T$1,FALSE)</f>
        <v>6.2</v>
      </c>
      <c r="N197" s="45">
        <f t="shared" ref="N197:N260" si="32">M197-L197</f>
        <v>-0.90399999999999903</v>
      </c>
      <c r="O197" s="45">
        <f>VLOOKUP(A197,DistrictDetail_SY202324,'District Detail SY 202324'!$N$1,FALSE)</f>
        <v>2.6029999999999998</v>
      </c>
      <c r="P197" s="45">
        <f>VLOOKUP(A197,DistrictDetail_SY202324,'District Detail SY 202324'!$Y$1,FALSE)</f>
        <v>1</v>
      </c>
      <c r="Q197" s="45">
        <f t="shared" ref="Q197:Q260" si="33">P197-O197</f>
        <v>-1.6029999999999998</v>
      </c>
      <c r="R197" s="45">
        <f>VLOOKUP(A197,DistrictDetail_SY202324,'District Detail SY 202324'!$M$1,FALSE)</f>
        <v>0.32100000000000006</v>
      </c>
      <c r="S197" s="45">
        <f>VLOOKUP(A197,DistrictDetail_SY202324,'District Detail SY 202324'!$X$1,FALSE)</f>
        <v>0</v>
      </c>
      <c r="T197" s="45">
        <f t="shared" ref="T197:T260" si="34">S197-R197</f>
        <v>-0.32100000000000006</v>
      </c>
      <c r="U197" s="45">
        <f>VLOOKUP(A197,DistrictDetail_SY202324,'District Detail SY 202324'!$L$1,FALSE)</f>
        <v>0.94900000000000007</v>
      </c>
      <c r="V197" s="45">
        <f>VLOOKUP(A197,DistrictDetail_SY202324,'District Detail SY 202324'!$V$1,FALSE)</f>
        <v>0</v>
      </c>
      <c r="W197" s="45">
        <f t="shared" ref="W197:W260" si="35">V197-U197</f>
        <v>-0.94900000000000007</v>
      </c>
      <c r="X197" s="50">
        <f>VLOOKUP(A197,DistrictDetail_SY202324,'District Detail SY 202324'!$S$1,FALSE)</f>
        <v>0</v>
      </c>
      <c r="Y197" s="50">
        <f>VLOOKUP(A197,DistrictDetail_SY202324,'District Detail SY 202324'!$U$1,FALSE)</f>
        <v>0</v>
      </c>
      <c r="Z197" s="50">
        <f>VLOOKUP(A197,DistrictDetail_SY202324,'District Detail SY 202324'!$W$1,FALSE)</f>
        <v>0.876</v>
      </c>
      <c r="AA197" s="50">
        <f>VLOOKUP(A197,DistrictDetail_SY202324,'District Detail SY 202324'!$Z$1,FALSE)</f>
        <v>0</v>
      </c>
      <c r="AB197" s="50">
        <f>VLOOKUP(A197,DistrictDetail_SY202324,'District Detail SY 202324'!$AA$1,FALSE)</f>
        <v>0</v>
      </c>
      <c r="AC197" s="50">
        <f>VLOOKUP(A197,DistrictDetail_SY202324,'District Detail SY 202324'!$AB$1,FALSE)</f>
        <v>0</v>
      </c>
      <c r="AD197" s="50">
        <f>VLOOKUP(A197,DistrictDetail_SY202324,'District Detail SY 202324'!$AF$1,FALSE)</f>
        <v>2.9569999999999999</v>
      </c>
    </row>
    <row r="198" spans="1:30" x14ac:dyDescent="0.25">
      <c r="A198" s="6" t="s">
        <v>422</v>
      </c>
      <c r="B198" t="s">
        <v>423</v>
      </c>
      <c r="C198" s="48">
        <f t="shared" si="28"/>
        <v>20.188000000000002</v>
      </c>
      <c r="D198" s="48">
        <f t="shared" ref="D198:D261" si="36">V198+S198+P198+M198+G198+J198+X198+Y198+Z198+AA198+AB198+AC198+AD198</f>
        <v>25.548000000000002</v>
      </c>
      <c r="E198" s="48">
        <f t="shared" si="29"/>
        <v>5.3599999999999994</v>
      </c>
      <c r="F198" s="45">
        <f>VLOOKUP(A198,DistrictDetail_SY202324,'District Detail SY 202324'!$Q$1,FALSE)</f>
        <v>0.47699999999999998</v>
      </c>
      <c r="G198" s="45">
        <f>VLOOKUP(A198,DistrictDetail_SY202324,'District Detail SY 202324'!$AD$1,FALSE)</f>
        <v>1.7549999999999999</v>
      </c>
      <c r="H198" s="45">
        <f t="shared" si="30"/>
        <v>1.278</v>
      </c>
      <c r="I198" s="45">
        <f>VLOOKUP(A198,DistrictDetail_SY202324,'District Detail SY 202324'!$P$1,FALSE)</f>
        <v>0.85499999999999998</v>
      </c>
      <c r="J198" s="45">
        <f>VLOOKUP(A198,DistrictDetail_SY202324,'District Detail SY 202324'!$AE$1,FALSE)+VLOOKUP(A198,DistrictDetail_SY202324,'District Detail SY 202324'!$AG$1,FALSE)</f>
        <v>11.817</v>
      </c>
      <c r="K198" s="45">
        <f t="shared" si="31"/>
        <v>10.962</v>
      </c>
      <c r="L198" s="45">
        <f>VLOOKUP(A198,DistrictDetail_SY202324,'District Detail SY 202324'!$K$1,FALSE)</f>
        <v>12.375</v>
      </c>
      <c r="M198" s="45">
        <f>VLOOKUP(A198,DistrictDetail_SY202324,'District Detail SY 202324'!$T$1,FALSE)</f>
        <v>6.58</v>
      </c>
      <c r="N198" s="45">
        <f t="shared" si="32"/>
        <v>-5.7949999999999999</v>
      </c>
      <c r="O198" s="45">
        <f>VLOOKUP(A198,DistrictDetail_SY202324,'District Detail SY 202324'!$N$1,FALSE)</f>
        <v>4.423</v>
      </c>
      <c r="P198" s="45">
        <f>VLOOKUP(A198,DistrictDetail_SY202324,'District Detail SY 202324'!$Y$1,FALSE)</f>
        <v>0</v>
      </c>
      <c r="Q198" s="45">
        <f t="shared" si="33"/>
        <v>-4.423</v>
      </c>
      <c r="R198" s="45">
        <f>VLOOKUP(A198,DistrictDetail_SY202324,'District Detail SY 202324'!$M$1,FALSE)</f>
        <v>0.52100000000000002</v>
      </c>
      <c r="S198" s="45">
        <f>VLOOKUP(A198,DistrictDetail_SY202324,'District Detail SY 202324'!$X$1,FALSE)</f>
        <v>0.71799999999999997</v>
      </c>
      <c r="T198" s="45">
        <f t="shared" si="34"/>
        <v>0.19699999999999995</v>
      </c>
      <c r="U198" s="45">
        <f>VLOOKUP(A198,DistrictDetail_SY202324,'District Detail SY 202324'!$L$1,FALSE)</f>
        <v>1.5369999999999999</v>
      </c>
      <c r="V198" s="45">
        <f>VLOOKUP(A198,DistrictDetail_SY202324,'District Detail SY 202324'!$V$1,FALSE)</f>
        <v>0</v>
      </c>
      <c r="W198" s="45">
        <f t="shared" si="35"/>
        <v>-1.5369999999999999</v>
      </c>
      <c r="X198" s="50">
        <f>VLOOKUP(A198,DistrictDetail_SY202324,'District Detail SY 202324'!$S$1,FALSE)</f>
        <v>0</v>
      </c>
      <c r="Y198" s="50">
        <f>VLOOKUP(A198,DistrictDetail_SY202324,'District Detail SY 202324'!$U$1,FALSE)</f>
        <v>0.24</v>
      </c>
      <c r="Z198" s="50">
        <f>VLOOKUP(A198,DistrictDetail_SY202324,'District Detail SY 202324'!$W$1,FALSE)</f>
        <v>0.71900000000000008</v>
      </c>
      <c r="AA198" s="50">
        <f>VLOOKUP(A198,DistrictDetail_SY202324,'District Detail SY 202324'!$Z$1,FALSE)</f>
        <v>0</v>
      </c>
      <c r="AB198" s="50">
        <f>VLOOKUP(A198,DistrictDetail_SY202324,'District Detail SY 202324'!$AA$1,FALSE)</f>
        <v>0.23899999999999999</v>
      </c>
      <c r="AC198" s="50">
        <f>VLOOKUP(A198,DistrictDetail_SY202324,'District Detail SY 202324'!$AB$1,FALSE)</f>
        <v>0</v>
      </c>
      <c r="AD198" s="50">
        <f>VLOOKUP(A198,DistrictDetail_SY202324,'District Detail SY 202324'!$AF$1,FALSE)</f>
        <v>3.48</v>
      </c>
    </row>
    <row r="199" spans="1:30" x14ac:dyDescent="0.25">
      <c r="A199" s="6" t="s">
        <v>424</v>
      </c>
      <c r="B199" t="s">
        <v>425</v>
      </c>
      <c r="C199" s="48">
        <f t="shared" si="28"/>
        <v>0.11400000000000002</v>
      </c>
      <c r="D199" s="48">
        <f t="shared" si="36"/>
        <v>0.157</v>
      </c>
      <c r="E199" s="48">
        <f t="shared" si="29"/>
        <v>4.2999999999999983E-2</v>
      </c>
      <c r="F199" s="45">
        <f>VLOOKUP(A199,DistrictDetail_SY202324,'District Detail SY 202324'!$Q$1,FALSE)</f>
        <v>6.0000000000000001E-3</v>
      </c>
      <c r="G199" s="45">
        <f>VLOOKUP(A199,DistrictDetail_SY202324,'District Detail SY 202324'!$AD$1,FALSE)</f>
        <v>0</v>
      </c>
      <c r="H199" s="45">
        <f t="shared" si="30"/>
        <v>-6.0000000000000001E-3</v>
      </c>
      <c r="I199" s="45">
        <f>VLOOKUP(A199,DistrictDetail_SY202324,'District Detail SY 202324'!$P$1,FALSE)</f>
        <v>5.0000000000000001E-3</v>
      </c>
      <c r="J199" s="45">
        <f>VLOOKUP(A199,DistrictDetail_SY202324,'District Detail SY 202324'!$AE$1,FALSE)+VLOOKUP(A199,DistrictDetail_SY202324,'District Detail SY 202324'!$AG$1,FALSE)</f>
        <v>0</v>
      </c>
      <c r="K199" s="45">
        <f t="shared" si="31"/>
        <v>-5.0000000000000001E-3</v>
      </c>
      <c r="L199" s="45">
        <f>VLOOKUP(A199,DistrictDetail_SY202324,'District Detail SY 202324'!$K$1,FALSE)</f>
        <v>5.5E-2</v>
      </c>
      <c r="M199" s="45">
        <f>VLOOKUP(A199,DistrictDetail_SY202324,'District Detail SY 202324'!$T$1,FALSE)</f>
        <v>0</v>
      </c>
      <c r="N199" s="45">
        <f t="shared" si="32"/>
        <v>-5.5E-2</v>
      </c>
      <c r="O199" s="45">
        <f>VLOOKUP(A199,DistrictDetail_SY202324,'District Detail SY 202324'!$N$1,FALSE)</f>
        <v>2.8000000000000001E-2</v>
      </c>
      <c r="P199" s="45">
        <f>VLOOKUP(A199,DistrictDetail_SY202324,'District Detail SY 202324'!$Y$1,FALSE)</f>
        <v>0.153</v>
      </c>
      <c r="Q199" s="45">
        <f t="shared" si="33"/>
        <v>0.125</v>
      </c>
      <c r="R199" s="45">
        <f>VLOOKUP(A199,DistrictDetail_SY202324,'District Detail SY 202324'!$M$1,FALSE)</f>
        <v>5.0000000000000001E-3</v>
      </c>
      <c r="S199" s="45">
        <f>VLOOKUP(A199,DistrictDetail_SY202324,'District Detail SY 202324'!$X$1,FALSE)</f>
        <v>0</v>
      </c>
      <c r="T199" s="45">
        <f t="shared" si="34"/>
        <v>-5.0000000000000001E-3</v>
      </c>
      <c r="U199" s="45">
        <f>VLOOKUP(A199,DistrictDetail_SY202324,'District Detail SY 202324'!$L$1,FALSE)</f>
        <v>1.4999999999999999E-2</v>
      </c>
      <c r="V199" s="45">
        <f>VLOOKUP(A199,DistrictDetail_SY202324,'District Detail SY 202324'!$V$1,FALSE)</f>
        <v>0</v>
      </c>
      <c r="W199" s="45">
        <f t="shared" si="35"/>
        <v>-1.4999999999999999E-2</v>
      </c>
      <c r="X199" s="50">
        <f>VLOOKUP(A199,DistrictDetail_SY202324,'District Detail SY 202324'!$S$1,FALSE)</f>
        <v>0</v>
      </c>
      <c r="Y199" s="50">
        <f>VLOOKUP(A199,DistrictDetail_SY202324,'District Detail SY 202324'!$U$1,FALSE)</f>
        <v>2E-3</v>
      </c>
      <c r="Z199" s="50">
        <f>VLOOKUP(A199,DistrictDetail_SY202324,'District Detail SY 202324'!$W$1,FALSE)</f>
        <v>2E-3</v>
      </c>
      <c r="AA199" s="50">
        <f>VLOOKUP(A199,DistrictDetail_SY202324,'District Detail SY 202324'!$Z$1,FALSE)</f>
        <v>0</v>
      </c>
      <c r="AB199" s="50">
        <f>VLOOKUP(A199,DistrictDetail_SY202324,'District Detail SY 202324'!$AA$1,FALSE)</f>
        <v>0</v>
      </c>
      <c r="AC199" s="50">
        <f>VLOOKUP(A199,DistrictDetail_SY202324,'District Detail SY 202324'!$AB$1,FALSE)</f>
        <v>0</v>
      </c>
      <c r="AD199" s="50">
        <f>VLOOKUP(A199,DistrictDetail_SY202324,'District Detail SY 202324'!$AF$1,FALSE)</f>
        <v>0</v>
      </c>
    </row>
    <row r="200" spans="1:30" x14ac:dyDescent="0.25">
      <c r="A200" s="6" t="s">
        <v>426</v>
      </c>
      <c r="B200" t="s">
        <v>427</v>
      </c>
      <c r="C200" s="48">
        <f t="shared" si="28"/>
        <v>0.77600000000000013</v>
      </c>
      <c r="D200" s="48">
        <f t="shared" si="36"/>
        <v>1.0659999999999998</v>
      </c>
      <c r="E200" s="48">
        <f t="shared" si="29"/>
        <v>0.2899999999999997</v>
      </c>
      <c r="F200" s="45">
        <f>VLOOKUP(A200,DistrictDetail_SY202324,'District Detail SY 202324'!$Q$1,FALSE)</f>
        <v>0.02</v>
      </c>
      <c r="G200" s="45">
        <f>VLOOKUP(A200,DistrictDetail_SY202324,'District Detail SY 202324'!$AD$1,FALSE)</f>
        <v>0</v>
      </c>
      <c r="H200" s="45">
        <f t="shared" si="30"/>
        <v>-0.02</v>
      </c>
      <c r="I200" s="45">
        <f>VLOOKUP(A200,DistrictDetail_SY202324,'District Detail SY 202324'!$P$1,FALSE)</f>
        <v>3.3000000000000002E-2</v>
      </c>
      <c r="J200" s="45">
        <f>VLOOKUP(A200,DistrictDetail_SY202324,'District Detail SY 202324'!$AE$1,FALSE)+VLOOKUP(A200,DistrictDetail_SY202324,'District Detail SY 202324'!$AG$1,FALSE)</f>
        <v>0</v>
      </c>
      <c r="K200" s="45">
        <f t="shared" si="31"/>
        <v>-3.3000000000000002E-2</v>
      </c>
      <c r="L200" s="45">
        <f>VLOOKUP(A200,DistrictDetail_SY202324,'District Detail SY 202324'!$K$1,FALSE)</f>
        <v>0.46600000000000008</v>
      </c>
      <c r="M200" s="45">
        <f>VLOOKUP(A200,DistrictDetail_SY202324,'District Detail SY 202324'!$T$1,FALSE)</f>
        <v>0.69</v>
      </c>
      <c r="N200" s="45">
        <f t="shared" si="32"/>
        <v>0.22399999999999987</v>
      </c>
      <c r="O200" s="45">
        <f>VLOOKUP(A200,DistrictDetail_SY202324,'District Detail SY 202324'!$N$1,FALSE)</f>
        <v>0.17300000000000001</v>
      </c>
      <c r="P200" s="45">
        <f>VLOOKUP(A200,DistrictDetail_SY202324,'District Detail SY 202324'!$Y$1,FALSE)</f>
        <v>0.376</v>
      </c>
      <c r="Q200" s="45">
        <f t="shared" si="33"/>
        <v>0.20299999999999999</v>
      </c>
      <c r="R200" s="45">
        <f>VLOOKUP(A200,DistrictDetail_SY202324,'District Detail SY 202324'!$M$1,FALSE)</f>
        <v>2.0999999999999998E-2</v>
      </c>
      <c r="S200" s="45">
        <f>VLOOKUP(A200,DistrictDetail_SY202324,'District Detail SY 202324'!$X$1,FALSE)</f>
        <v>0</v>
      </c>
      <c r="T200" s="45">
        <f t="shared" si="34"/>
        <v>-2.0999999999999998E-2</v>
      </c>
      <c r="U200" s="45">
        <f>VLOOKUP(A200,DistrictDetail_SY202324,'District Detail SY 202324'!$L$1,FALSE)</f>
        <v>6.3E-2</v>
      </c>
      <c r="V200" s="45">
        <f>VLOOKUP(A200,DistrictDetail_SY202324,'District Detail SY 202324'!$V$1,FALSE)</f>
        <v>0</v>
      </c>
      <c r="W200" s="45">
        <f t="shared" si="35"/>
        <v>-6.3E-2</v>
      </c>
      <c r="X200" s="50">
        <f>VLOOKUP(A200,DistrictDetail_SY202324,'District Detail SY 202324'!$S$1,FALSE)</f>
        <v>0</v>
      </c>
      <c r="Y200" s="50">
        <f>VLOOKUP(A200,DistrictDetail_SY202324,'District Detail SY 202324'!$U$1,FALSE)</f>
        <v>0</v>
      </c>
      <c r="Z200" s="50">
        <f>VLOOKUP(A200,DistrictDetail_SY202324,'District Detail SY 202324'!$W$1,FALSE)</f>
        <v>0</v>
      </c>
      <c r="AA200" s="50">
        <f>VLOOKUP(A200,DistrictDetail_SY202324,'District Detail SY 202324'!$Z$1,FALSE)</f>
        <v>0</v>
      </c>
      <c r="AB200" s="50">
        <f>VLOOKUP(A200,DistrictDetail_SY202324,'District Detail SY 202324'!$AA$1,FALSE)</f>
        <v>0</v>
      </c>
      <c r="AC200" s="50">
        <f>VLOOKUP(A200,DistrictDetail_SY202324,'District Detail SY 202324'!$AB$1,FALSE)</f>
        <v>0</v>
      </c>
      <c r="AD200" s="50">
        <f>VLOOKUP(A200,DistrictDetail_SY202324,'District Detail SY 202324'!$AF$1,FALSE)</f>
        <v>0</v>
      </c>
    </row>
    <row r="201" spans="1:30" x14ac:dyDescent="0.25">
      <c r="A201" s="6" t="s">
        <v>739</v>
      </c>
      <c r="B201" t="s">
        <v>740</v>
      </c>
      <c r="C201" s="48">
        <f t="shared" si="28"/>
        <v>0.77200000000000002</v>
      </c>
      <c r="D201" s="48">
        <f t="shared" si="36"/>
        <v>2.867</v>
      </c>
      <c r="E201" s="48">
        <f t="shared" si="29"/>
        <v>2.0949999999999998</v>
      </c>
      <c r="F201" s="45">
        <f>VLOOKUP(A201,DistrictDetail_SY202324,'District Detail SY 202324'!$Q$1,FALSE)</f>
        <v>2.5999999999999999E-2</v>
      </c>
      <c r="G201" s="45">
        <f>VLOOKUP(A201,DistrictDetail_SY202324,'District Detail SY 202324'!$AD$1,FALSE)</f>
        <v>0</v>
      </c>
      <c r="H201" s="45">
        <f t="shared" si="30"/>
        <v>-2.5999999999999999E-2</v>
      </c>
      <c r="I201" s="45">
        <f>VLOOKUP(A201,DistrictDetail_SY202324,'District Detail SY 202324'!$P$1,FALSE)</f>
        <v>3.4000000000000002E-2</v>
      </c>
      <c r="J201" s="45">
        <f>VLOOKUP(A201,DistrictDetail_SY202324,'District Detail SY 202324'!$AE$1,FALSE)+VLOOKUP(A201,DistrictDetail_SY202324,'District Detail SY 202324'!$AG$1,FALSE)</f>
        <v>2.867</v>
      </c>
      <c r="K201" s="45">
        <f t="shared" si="31"/>
        <v>2.8330000000000002</v>
      </c>
      <c r="L201" s="45">
        <f>VLOOKUP(A201,DistrictDetail_SY202324,'District Detail SY 202324'!$K$1,FALSE)</f>
        <v>0.42399999999999999</v>
      </c>
      <c r="M201" s="45">
        <f>VLOOKUP(A201,DistrictDetail_SY202324,'District Detail SY 202324'!$T$1,FALSE)</f>
        <v>0</v>
      </c>
      <c r="N201" s="45">
        <f t="shared" si="32"/>
        <v>-0.42399999999999999</v>
      </c>
      <c r="O201" s="45">
        <f>VLOOKUP(A201,DistrictDetail_SY202324,'District Detail SY 202324'!$N$1,FALSE)</f>
        <v>0.186</v>
      </c>
      <c r="P201" s="45">
        <f>VLOOKUP(A201,DistrictDetail_SY202324,'District Detail SY 202324'!$Y$1,FALSE)</f>
        <v>0</v>
      </c>
      <c r="Q201" s="45">
        <f t="shared" si="33"/>
        <v>-0.186</v>
      </c>
      <c r="R201" s="45">
        <f>VLOOKUP(A201,DistrictDetail_SY202324,'District Detail SY 202324'!$M$1,FALSE)</f>
        <v>2.6000000000000002E-2</v>
      </c>
      <c r="S201" s="45">
        <f>VLOOKUP(A201,DistrictDetail_SY202324,'District Detail SY 202324'!$X$1,FALSE)</f>
        <v>0</v>
      </c>
      <c r="T201" s="45">
        <f t="shared" si="34"/>
        <v>-2.6000000000000002E-2</v>
      </c>
      <c r="U201" s="45">
        <f>VLOOKUP(A201,DistrictDetail_SY202324,'District Detail SY 202324'!$L$1,FALSE)</f>
        <v>7.6000000000000012E-2</v>
      </c>
      <c r="V201" s="45">
        <f>VLOOKUP(A201,DistrictDetail_SY202324,'District Detail SY 202324'!$V$1,FALSE)</f>
        <v>0</v>
      </c>
      <c r="W201" s="45">
        <f t="shared" si="35"/>
        <v>-7.6000000000000012E-2</v>
      </c>
      <c r="X201" s="50">
        <f>VLOOKUP(A201,DistrictDetail_SY202324,'District Detail SY 202324'!$S$1,FALSE)</f>
        <v>0</v>
      </c>
      <c r="Y201" s="50">
        <f>VLOOKUP(A201,DistrictDetail_SY202324,'District Detail SY 202324'!$U$1,FALSE)</f>
        <v>0</v>
      </c>
      <c r="Z201" s="50">
        <f>VLOOKUP(A201,DistrictDetail_SY202324,'District Detail SY 202324'!$W$1,FALSE)</f>
        <v>0</v>
      </c>
      <c r="AA201" s="50">
        <f>VLOOKUP(A201,DistrictDetail_SY202324,'District Detail SY 202324'!$Z$1,FALSE)</f>
        <v>0</v>
      </c>
      <c r="AB201" s="50">
        <f>VLOOKUP(A201,DistrictDetail_SY202324,'District Detail SY 202324'!$AA$1,FALSE)</f>
        <v>0</v>
      </c>
      <c r="AC201" s="50">
        <f>VLOOKUP(A201,DistrictDetail_SY202324,'District Detail SY 202324'!$AB$1,FALSE)</f>
        <v>0</v>
      </c>
      <c r="AD201" s="50">
        <f>VLOOKUP(A201,DistrictDetail_SY202324,'District Detail SY 202324'!$AF$1,FALSE)</f>
        <v>0</v>
      </c>
    </row>
    <row r="202" spans="1:30" x14ac:dyDescent="0.25">
      <c r="A202" s="6" t="s">
        <v>428</v>
      </c>
      <c r="B202" t="s">
        <v>429</v>
      </c>
      <c r="C202" s="48">
        <f t="shared" si="28"/>
        <v>79.933999999999997</v>
      </c>
      <c r="D202" s="48">
        <f t="shared" si="36"/>
        <v>139.53500000000003</v>
      </c>
      <c r="E202" s="48">
        <f t="shared" si="29"/>
        <v>59.601000000000028</v>
      </c>
      <c r="F202" s="45">
        <f>VLOOKUP(A202,DistrictDetail_SY202324,'District Detail SY 202324'!$Q$1,FALSE)</f>
        <v>1.9770000000000001</v>
      </c>
      <c r="G202" s="45">
        <f>VLOOKUP(A202,DistrictDetail_SY202324,'District Detail SY 202324'!$AD$1,FALSE)</f>
        <v>3.266</v>
      </c>
      <c r="H202" s="45">
        <f t="shared" si="30"/>
        <v>1.2889999999999999</v>
      </c>
      <c r="I202" s="45">
        <f>VLOOKUP(A202,DistrictDetail_SY202324,'District Detail SY 202324'!$P$1,FALSE)</f>
        <v>3.3980000000000001</v>
      </c>
      <c r="J202" s="45">
        <f>VLOOKUP(A202,DistrictDetail_SY202324,'District Detail SY 202324'!$AE$1,FALSE)+VLOOKUP(A202,DistrictDetail_SY202324,'District Detail SY 202324'!$AG$1,FALSE)</f>
        <v>53.176000000000002</v>
      </c>
      <c r="K202" s="45">
        <f t="shared" si="31"/>
        <v>49.777999999999999</v>
      </c>
      <c r="L202" s="45">
        <f>VLOOKUP(A202,DistrictDetail_SY202324,'District Detail SY 202324'!$K$1,FALSE)</f>
        <v>48.563000000000002</v>
      </c>
      <c r="M202" s="45">
        <f>VLOOKUP(A202,DistrictDetail_SY202324,'District Detail SY 202324'!$T$1,FALSE)</f>
        <v>42.054000000000002</v>
      </c>
      <c r="N202" s="45">
        <f t="shared" si="32"/>
        <v>-6.5090000000000003</v>
      </c>
      <c r="O202" s="45">
        <f>VLOOKUP(A202,DistrictDetail_SY202324,'District Detail SY 202324'!$N$1,FALSE)</f>
        <v>17.587</v>
      </c>
      <c r="P202" s="45">
        <f>VLOOKUP(A202,DistrictDetail_SY202324,'District Detail SY 202324'!$Y$1,FALSE)</f>
        <v>23.227</v>
      </c>
      <c r="Q202" s="45">
        <f t="shared" si="33"/>
        <v>5.6400000000000006</v>
      </c>
      <c r="R202" s="45">
        <f>VLOOKUP(A202,DistrictDetail_SY202324,'District Detail SY 202324'!$M$1,FALSE)</f>
        <v>2.129</v>
      </c>
      <c r="S202" s="45">
        <f>VLOOKUP(A202,DistrictDetail_SY202324,'District Detail SY 202324'!$X$1,FALSE)</f>
        <v>4.3230000000000004</v>
      </c>
      <c r="T202" s="45">
        <f t="shared" si="34"/>
        <v>2.1940000000000004</v>
      </c>
      <c r="U202" s="45">
        <f>VLOOKUP(A202,DistrictDetail_SY202324,'District Detail SY 202324'!$L$1,FALSE)</f>
        <v>6.2799999999999994</v>
      </c>
      <c r="V202" s="45">
        <f>VLOOKUP(A202,DistrictDetail_SY202324,'District Detail SY 202324'!$V$1,FALSE)</f>
        <v>1</v>
      </c>
      <c r="W202" s="45">
        <f t="shared" si="35"/>
        <v>-5.2799999999999994</v>
      </c>
      <c r="X202" s="50">
        <f>VLOOKUP(A202,DistrictDetail_SY202324,'District Detail SY 202324'!$S$1,FALSE)</f>
        <v>0</v>
      </c>
      <c r="Y202" s="50">
        <f>VLOOKUP(A202,DistrictDetail_SY202324,'District Detail SY 202324'!$U$1,FALSE)</f>
        <v>2.3839999999999999</v>
      </c>
      <c r="Z202" s="50">
        <f>VLOOKUP(A202,DistrictDetail_SY202324,'District Detail SY 202324'!$W$1,FALSE)</f>
        <v>4.2050000000000001</v>
      </c>
      <c r="AA202" s="50">
        <f>VLOOKUP(A202,DistrictDetail_SY202324,'District Detail SY 202324'!$Z$1,FALSE)</f>
        <v>0.29599999999999999</v>
      </c>
      <c r="AB202" s="50">
        <f>VLOOKUP(A202,DistrictDetail_SY202324,'District Detail SY 202324'!$AA$1,FALSE)</f>
        <v>0</v>
      </c>
      <c r="AC202" s="50">
        <f>VLOOKUP(A202,DistrictDetail_SY202324,'District Detail SY 202324'!$AB$1,FALSE)</f>
        <v>0</v>
      </c>
      <c r="AD202" s="50">
        <f>VLOOKUP(A202,DistrictDetail_SY202324,'District Detail SY 202324'!$AF$1,FALSE)</f>
        <v>5.6040000000000001</v>
      </c>
    </row>
    <row r="203" spans="1:30" x14ac:dyDescent="0.25">
      <c r="A203" s="6" t="s">
        <v>430</v>
      </c>
      <c r="B203" t="s">
        <v>431</v>
      </c>
      <c r="C203" s="48">
        <f t="shared" si="28"/>
        <v>1.0129999999999999</v>
      </c>
      <c r="D203" s="48">
        <f t="shared" si="36"/>
        <v>0.80800000000000005</v>
      </c>
      <c r="E203" s="48">
        <f t="shared" si="29"/>
        <v>-0.20499999999999985</v>
      </c>
      <c r="F203" s="45">
        <f>VLOOKUP(A203,DistrictDetail_SY202324,'District Detail SY 202324'!$Q$1,FALSE)</f>
        <v>2.5000000000000001E-2</v>
      </c>
      <c r="G203" s="45">
        <f>VLOOKUP(A203,DistrictDetail_SY202324,'District Detail SY 202324'!$AD$1,FALSE)</f>
        <v>0</v>
      </c>
      <c r="H203" s="45">
        <f t="shared" si="30"/>
        <v>-2.5000000000000001E-2</v>
      </c>
      <c r="I203" s="45">
        <f>VLOOKUP(A203,DistrictDetail_SY202324,'District Detail SY 202324'!$P$1,FALSE)</f>
        <v>4.2999999999999997E-2</v>
      </c>
      <c r="J203" s="45">
        <f>VLOOKUP(A203,DistrictDetail_SY202324,'District Detail SY 202324'!$AE$1,FALSE)+VLOOKUP(A203,DistrictDetail_SY202324,'District Detail SY 202324'!$AG$1,FALSE)</f>
        <v>0</v>
      </c>
      <c r="K203" s="45">
        <f t="shared" si="31"/>
        <v>-4.2999999999999997E-2</v>
      </c>
      <c r="L203" s="45">
        <f>VLOOKUP(A203,DistrictDetail_SY202324,'District Detail SY 202324'!$K$1,FALSE)</f>
        <v>0.61499999999999999</v>
      </c>
      <c r="M203" s="45">
        <f>VLOOKUP(A203,DistrictDetail_SY202324,'District Detail SY 202324'!$T$1,FALSE)</f>
        <v>0.45</v>
      </c>
      <c r="N203" s="45">
        <f t="shared" si="32"/>
        <v>-0.16499999999999998</v>
      </c>
      <c r="O203" s="45">
        <f>VLOOKUP(A203,DistrictDetail_SY202324,'District Detail SY 202324'!$N$1,FALSE)</f>
        <v>0.22399999999999998</v>
      </c>
      <c r="P203" s="45">
        <f>VLOOKUP(A203,DistrictDetail_SY202324,'District Detail SY 202324'!$Y$1,FALSE)</f>
        <v>0.35799999999999998</v>
      </c>
      <c r="Q203" s="45">
        <f t="shared" si="33"/>
        <v>0.13400000000000001</v>
      </c>
      <c r="R203" s="45">
        <f>VLOOKUP(A203,DistrictDetail_SY202324,'District Detail SY 202324'!$M$1,FALSE)</f>
        <v>2.7E-2</v>
      </c>
      <c r="S203" s="45">
        <f>VLOOKUP(A203,DistrictDetail_SY202324,'District Detail SY 202324'!$X$1,FALSE)</f>
        <v>0</v>
      </c>
      <c r="T203" s="45">
        <f t="shared" si="34"/>
        <v>-2.7E-2</v>
      </c>
      <c r="U203" s="45">
        <f>VLOOKUP(A203,DistrictDetail_SY202324,'District Detail SY 202324'!$L$1,FALSE)</f>
        <v>7.9000000000000015E-2</v>
      </c>
      <c r="V203" s="45">
        <f>VLOOKUP(A203,DistrictDetail_SY202324,'District Detail SY 202324'!$V$1,FALSE)</f>
        <v>0</v>
      </c>
      <c r="W203" s="45">
        <f t="shared" si="35"/>
        <v>-7.9000000000000015E-2</v>
      </c>
      <c r="X203" s="50">
        <f>VLOOKUP(A203,DistrictDetail_SY202324,'District Detail SY 202324'!$S$1,FALSE)</f>
        <v>0</v>
      </c>
      <c r="Y203" s="50">
        <f>VLOOKUP(A203,DistrictDetail_SY202324,'District Detail SY 202324'!$U$1,FALSE)</f>
        <v>0</v>
      </c>
      <c r="Z203" s="50">
        <f>VLOOKUP(A203,DistrictDetail_SY202324,'District Detail SY 202324'!$W$1,FALSE)</f>
        <v>0</v>
      </c>
      <c r="AA203" s="50">
        <f>VLOOKUP(A203,DistrictDetail_SY202324,'District Detail SY 202324'!$Z$1,FALSE)</f>
        <v>0</v>
      </c>
      <c r="AB203" s="50">
        <f>VLOOKUP(A203,DistrictDetail_SY202324,'District Detail SY 202324'!$AA$1,FALSE)</f>
        <v>0</v>
      </c>
      <c r="AC203" s="50">
        <f>VLOOKUP(A203,DistrictDetail_SY202324,'District Detail SY 202324'!$AB$1,FALSE)</f>
        <v>0</v>
      </c>
      <c r="AD203" s="50">
        <f>VLOOKUP(A203,DistrictDetail_SY202324,'District Detail SY 202324'!$AF$1,FALSE)</f>
        <v>0</v>
      </c>
    </row>
    <row r="204" spans="1:30" x14ac:dyDescent="0.25">
      <c r="A204" s="6" t="s">
        <v>432</v>
      </c>
      <c r="B204" t="s">
        <v>433</v>
      </c>
      <c r="C204" s="48">
        <f t="shared" si="28"/>
        <v>0.56600000000000006</v>
      </c>
      <c r="D204" s="48">
        <f t="shared" si="36"/>
        <v>1.0680000000000001</v>
      </c>
      <c r="E204" s="48">
        <f t="shared" si="29"/>
        <v>0.502</v>
      </c>
      <c r="F204" s="45">
        <f>VLOOKUP(A204,DistrictDetail_SY202324,'District Detail SY 202324'!$Q$1,FALSE)</f>
        <v>2.1999999999999999E-2</v>
      </c>
      <c r="G204" s="45">
        <f>VLOOKUP(A204,DistrictDetail_SY202324,'District Detail SY 202324'!$AD$1,FALSE)</f>
        <v>0</v>
      </c>
      <c r="H204" s="45">
        <f t="shared" si="30"/>
        <v>-2.1999999999999999E-2</v>
      </c>
      <c r="I204" s="45">
        <f>VLOOKUP(A204,DistrictDetail_SY202324,'District Detail SY 202324'!$P$1,FALSE)</f>
        <v>2.5000000000000001E-2</v>
      </c>
      <c r="J204" s="45">
        <f>VLOOKUP(A204,DistrictDetail_SY202324,'District Detail SY 202324'!$AE$1,FALSE)+VLOOKUP(A204,DistrictDetail_SY202324,'District Detail SY 202324'!$AG$1,FALSE)</f>
        <v>0</v>
      </c>
      <c r="K204" s="45">
        <f t="shared" si="31"/>
        <v>-2.5000000000000001E-2</v>
      </c>
      <c r="L204" s="45">
        <f>VLOOKUP(A204,DistrictDetail_SY202324,'District Detail SY 202324'!$K$1,FALSE)</f>
        <v>0.29499999999999998</v>
      </c>
      <c r="M204" s="45">
        <f>VLOOKUP(A204,DistrictDetail_SY202324,'District Detail SY 202324'!$T$1,FALSE)</f>
        <v>0</v>
      </c>
      <c r="N204" s="45">
        <f t="shared" si="32"/>
        <v>-0.29499999999999998</v>
      </c>
      <c r="O204" s="45">
        <f>VLOOKUP(A204,DistrictDetail_SY202324,'District Detail SY 202324'!$N$1,FALSE)</f>
        <v>0.14000000000000001</v>
      </c>
      <c r="P204" s="45">
        <f>VLOOKUP(A204,DistrictDetail_SY202324,'District Detail SY 202324'!$Y$1,FALSE)</f>
        <v>0</v>
      </c>
      <c r="Q204" s="45">
        <f t="shared" si="33"/>
        <v>-0.14000000000000001</v>
      </c>
      <c r="R204" s="45">
        <f>VLOOKUP(A204,DistrictDetail_SY202324,'District Detail SY 202324'!$M$1,FALSE)</f>
        <v>2.1000000000000001E-2</v>
      </c>
      <c r="S204" s="45">
        <f>VLOOKUP(A204,DistrictDetail_SY202324,'District Detail SY 202324'!$X$1,FALSE)</f>
        <v>0</v>
      </c>
      <c r="T204" s="45">
        <f t="shared" si="34"/>
        <v>-2.1000000000000001E-2</v>
      </c>
      <c r="U204" s="45">
        <f>VLOOKUP(A204,DistrictDetail_SY202324,'District Detail SY 202324'!$L$1,FALSE)</f>
        <v>6.3E-2</v>
      </c>
      <c r="V204" s="45">
        <f>VLOOKUP(A204,DistrictDetail_SY202324,'District Detail SY 202324'!$V$1,FALSE)</f>
        <v>0</v>
      </c>
      <c r="W204" s="45">
        <f t="shared" si="35"/>
        <v>-6.3E-2</v>
      </c>
      <c r="X204" s="50">
        <f>VLOOKUP(A204,DistrictDetail_SY202324,'District Detail SY 202324'!$S$1,FALSE)</f>
        <v>0</v>
      </c>
      <c r="Y204" s="50">
        <f>VLOOKUP(A204,DistrictDetail_SY202324,'District Detail SY 202324'!$U$1,FALSE)</f>
        <v>0</v>
      </c>
      <c r="Z204" s="50">
        <f>VLOOKUP(A204,DistrictDetail_SY202324,'District Detail SY 202324'!$W$1,FALSE)</f>
        <v>0</v>
      </c>
      <c r="AA204" s="50">
        <f>VLOOKUP(A204,DistrictDetail_SY202324,'District Detail SY 202324'!$Z$1,FALSE)</f>
        <v>0</v>
      </c>
      <c r="AB204" s="50">
        <f>VLOOKUP(A204,DistrictDetail_SY202324,'District Detail SY 202324'!$AA$1,FALSE)</f>
        <v>0</v>
      </c>
      <c r="AC204" s="50">
        <f>VLOOKUP(A204,DistrictDetail_SY202324,'District Detail SY 202324'!$AB$1,FALSE)</f>
        <v>1.0680000000000001</v>
      </c>
      <c r="AD204" s="50">
        <f>VLOOKUP(A204,DistrictDetail_SY202324,'District Detail SY 202324'!$AF$1,FALSE)</f>
        <v>0</v>
      </c>
    </row>
    <row r="205" spans="1:30" x14ac:dyDescent="0.25">
      <c r="A205" s="6" t="s">
        <v>434</v>
      </c>
      <c r="B205" t="s">
        <v>435</v>
      </c>
      <c r="C205" s="48">
        <f t="shared" si="28"/>
        <v>1.161</v>
      </c>
      <c r="D205" s="48">
        <f t="shared" si="36"/>
        <v>1.2609999999999999</v>
      </c>
      <c r="E205" s="48">
        <f t="shared" si="29"/>
        <v>9.9999999999999867E-2</v>
      </c>
      <c r="F205" s="45">
        <f>VLOOKUP(A205,DistrictDetail_SY202324,'District Detail SY 202324'!$Q$1,FALSE)</f>
        <v>3.4000000000000002E-2</v>
      </c>
      <c r="G205" s="45">
        <f>VLOOKUP(A205,DistrictDetail_SY202324,'District Detail SY 202324'!$AD$1,FALSE)</f>
        <v>0</v>
      </c>
      <c r="H205" s="45">
        <f t="shared" si="30"/>
        <v>-3.4000000000000002E-2</v>
      </c>
      <c r="I205" s="45">
        <f>VLOOKUP(A205,DistrictDetail_SY202324,'District Detail SY 202324'!$P$1,FALSE)</f>
        <v>4.9999999999999996E-2</v>
      </c>
      <c r="J205" s="45">
        <f>VLOOKUP(A205,DistrictDetail_SY202324,'District Detail SY 202324'!$AE$1,FALSE)+VLOOKUP(A205,DistrictDetail_SY202324,'District Detail SY 202324'!$AG$1,FALSE)</f>
        <v>0</v>
      </c>
      <c r="K205" s="45">
        <f t="shared" si="31"/>
        <v>-4.9999999999999996E-2</v>
      </c>
      <c r="L205" s="45">
        <f>VLOOKUP(A205,DistrictDetail_SY202324,'District Detail SY 202324'!$K$1,FALSE)</f>
        <v>0.68400000000000005</v>
      </c>
      <c r="M205" s="45">
        <f>VLOOKUP(A205,DistrictDetail_SY202324,'District Detail SY 202324'!$T$1,FALSE)</f>
        <v>1</v>
      </c>
      <c r="N205" s="45">
        <f t="shared" si="32"/>
        <v>0.31599999999999995</v>
      </c>
      <c r="O205" s="45">
        <f>VLOOKUP(A205,DistrictDetail_SY202324,'District Detail SY 202324'!$N$1,FALSE)</f>
        <v>0.25600000000000001</v>
      </c>
      <c r="P205" s="45">
        <f>VLOOKUP(A205,DistrictDetail_SY202324,'District Detail SY 202324'!$Y$1,FALSE)</f>
        <v>0</v>
      </c>
      <c r="Q205" s="45">
        <f t="shared" si="33"/>
        <v>-0.25600000000000001</v>
      </c>
      <c r="R205" s="45">
        <f>VLOOKUP(A205,DistrictDetail_SY202324,'District Detail SY 202324'!$M$1,FALSE)</f>
        <v>3.5000000000000003E-2</v>
      </c>
      <c r="S205" s="45">
        <f>VLOOKUP(A205,DistrictDetail_SY202324,'District Detail SY 202324'!$X$1,FALSE)</f>
        <v>0.10900000000000001</v>
      </c>
      <c r="T205" s="45">
        <f t="shared" si="34"/>
        <v>7.400000000000001E-2</v>
      </c>
      <c r="U205" s="45">
        <f>VLOOKUP(A205,DistrictDetail_SY202324,'District Detail SY 202324'!$L$1,FALSE)</f>
        <v>0.10200000000000001</v>
      </c>
      <c r="V205" s="45">
        <f>VLOOKUP(A205,DistrictDetail_SY202324,'District Detail SY 202324'!$V$1,FALSE)</f>
        <v>0</v>
      </c>
      <c r="W205" s="45">
        <f t="shared" si="35"/>
        <v>-0.10200000000000001</v>
      </c>
      <c r="X205" s="50">
        <f>VLOOKUP(A205,DistrictDetail_SY202324,'District Detail SY 202324'!$S$1,FALSE)</f>
        <v>0</v>
      </c>
      <c r="Y205" s="50">
        <f>VLOOKUP(A205,DistrictDetail_SY202324,'District Detail SY 202324'!$U$1,FALSE)</f>
        <v>4.2999999999999997E-2</v>
      </c>
      <c r="Z205" s="50">
        <f>VLOOKUP(A205,DistrictDetail_SY202324,'District Detail SY 202324'!$W$1,FALSE)</f>
        <v>0.10900000000000001</v>
      </c>
      <c r="AA205" s="50">
        <f>VLOOKUP(A205,DistrictDetail_SY202324,'District Detail SY 202324'!$Z$1,FALSE)</f>
        <v>0</v>
      </c>
      <c r="AB205" s="50">
        <f>VLOOKUP(A205,DistrictDetail_SY202324,'District Detail SY 202324'!$AA$1,FALSE)</f>
        <v>0</v>
      </c>
      <c r="AC205" s="50">
        <f>VLOOKUP(A205,DistrictDetail_SY202324,'District Detail SY 202324'!$AB$1,FALSE)</f>
        <v>0</v>
      </c>
      <c r="AD205" s="50">
        <f>VLOOKUP(A205,DistrictDetail_SY202324,'District Detail SY 202324'!$AF$1,FALSE)</f>
        <v>0</v>
      </c>
    </row>
    <row r="206" spans="1:30" x14ac:dyDescent="0.25">
      <c r="A206" s="6" t="s">
        <v>436</v>
      </c>
      <c r="B206" t="s">
        <v>437</v>
      </c>
      <c r="C206" s="48">
        <f t="shared" si="28"/>
        <v>38.924000000000007</v>
      </c>
      <c r="D206" s="48">
        <f t="shared" si="36"/>
        <v>73.783000000000001</v>
      </c>
      <c r="E206" s="48">
        <f t="shared" si="29"/>
        <v>34.858999999999995</v>
      </c>
      <c r="F206" s="45">
        <f>VLOOKUP(A206,DistrictDetail_SY202324,'District Detail SY 202324'!$Q$1,FALSE)</f>
        <v>0.95299999999999996</v>
      </c>
      <c r="G206" s="45">
        <f>VLOOKUP(A206,DistrictDetail_SY202324,'District Detail SY 202324'!$AD$1,FALSE)</f>
        <v>0</v>
      </c>
      <c r="H206" s="45">
        <f t="shared" si="30"/>
        <v>-0.95299999999999996</v>
      </c>
      <c r="I206" s="45">
        <f>VLOOKUP(A206,DistrictDetail_SY202324,'District Detail SY 202324'!$P$1,FALSE)</f>
        <v>1.6520000000000001</v>
      </c>
      <c r="J206" s="45">
        <f>VLOOKUP(A206,DistrictDetail_SY202324,'District Detail SY 202324'!$AE$1,FALSE)+VLOOKUP(A206,DistrictDetail_SY202324,'District Detail SY 202324'!$AG$1,FALSE)</f>
        <v>18.131999999999998</v>
      </c>
      <c r="K206" s="45">
        <f t="shared" si="31"/>
        <v>16.479999999999997</v>
      </c>
      <c r="L206" s="45">
        <f>VLOOKUP(A206,DistrictDetail_SY202324,'District Detail SY 202324'!$K$1,FALSE)</f>
        <v>23.734000000000002</v>
      </c>
      <c r="M206" s="45">
        <f>VLOOKUP(A206,DistrictDetail_SY202324,'District Detail SY 202324'!$T$1,FALSE)</f>
        <v>29.529</v>
      </c>
      <c r="N206" s="45">
        <f t="shared" si="32"/>
        <v>5.7949999999999982</v>
      </c>
      <c r="O206" s="45">
        <f>VLOOKUP(A206,DistrictDetail_SY202324,'District Detail SY 202324'!$N$1,FALSE)</f>
        <v>8.5170000000000012</v>
      </c>
      <c r="P206" s="45">
        <f>VLOOKUP(A206,DistrictDetail_SY202324,'District Detail SY 202324'!$Y$1,FALSE)</f>
        <v>7.194</v>
      </c>
      <c r="Q206" s="45">
        <f t="shared" si="33"/>
        <v>-1.3230000000000013</v>
      </c>
      <c r="R206" s="45">
        <f>VLOOKUP(A206,DistrictDetail_SY202324,'District Detail SY 202324'!$M$1,FALSE)</f>
        <v>1.0310000000000001</v>
      </c>
      <c r="S206" s="45">
        <f>VLOOKUP(A206,DistrictDetail_SY202324,'District Detail SY 202324'!$X$1,FALSE)</f>
        <v>2.4539999999999997</v>
      </c>
      <c r="T206" s="45">
        <f t="shared" si="34"/>
        <v>1.4229999999999996</v>
      </c>
      <c r="U206" s="45">
        <f>VLOOKUP(A206,DistrictDetail_SY202324,'District Detail SY 202324'!$L$1,FALSE)</f>
        <v>3.0369999999999999</v>
      </c>
      <c r="V206" s="45">
        <f>VLOOKUP(A206,DistrictDetail_SY202324,'District Detail SY 202324'!$V$1,FALSE)</f>
        <v>0</v>
      </c>
      <c r="W206" s="45">
        <f t="shared" si="35"/>
        <v>-3.0369999999999999</v>
      </c>
      <c r="X206" s="50">
        <f>VLOOKUP(A206,DistrictDetail_SY202324,'District Detail SY 202324'!$S$1,FALSE)</f>
        <v>0</v>
      </c>
      <c r="Y206" s="50">
        <f>VLOOKUP(A206,DistrictDetail_SY202324,'District Detail SY 202324'!$U$1,FALSE)</f>
        <v>2.097</v>
      </c>
      <c r="Z206" s="50">
        <f>VLOOKUP(A206,DistrictDetail_SY202324,'District Detail SY 202324'!$W$1,FALSE)</f>
        <v>3.6359999999999997</v>
      </c>
      <c r="AA206" s="50">
        <f>VLOOKUP(A206,DistrictDetail_SY202324,'District Detail SY 202324'!$Z$1,FALSE)</f>
        <v>0.44600000000000001</v>
      </c>
      <c r="AB206" s="50">
        <f>VLOOKUP(A206,DistrictDetail_SY202324,'District Detail SY 202324'!$AA$1,FALSE)</f>
        <v>0</v>
      </c>
      <c r="AC206" s="50">
        <f>VLOOKUP(A206,DistrictDetail_SY202324,'District Detail SY 202324'!$AB$1,FALSE)</f>
        <v>0</v>
      </c>
      <c r="AD206" s="50">
        <f>VLOOKUP(A206,DistrictDetail_SY202324,'District Detail SY 202324'!$AF$1,FALSE)</f>
        <v>10.295</v>
      </c>
    </row>
    <row r="207" spans="1:30" x14ac:dyDescent="0.25">
      <c r="A207" s="6" t="s">
        <v>438</v>
      </c>
      <c r="B207" t="s">
        <v>733</v>
      </c>
      <c r="C207" s="48">
        <f t="shared" si="28"/>
        <v>1.135</v>
      </c>
      <c r="D207" s="48">
        <f t="shared" si="36"/>
        <v>2.008</v>
      </c>
      <c r="E207" s="48">
        <f t="shared" si="29"/>
        <v>0.873</v>
      </c>
      <c r="F207" s="45">
        <f>VLOOKUP(A207,DistrictDetail_SY202324,'District Detail SY 202324'!$Q$1,FALSE)</f>
        <v>1.2E-2</v>
      </c>
      <c r="G207" s="45">
        <f>VLOOKUP(A207,DistrictDetail_SY202324,'District Detail SY 202324'!$AD$1,FALSE)</f>
        <v>1.254</v>
      </c>
      <c r="H207" s="45">
        <f t="shared" si="30"/>
        <v>1.242</v>
      </c>
      <c r="I207" s="45">
        <f>VLOOKUP(A207,DistrictDetail_SY202324,'District Detail SY 202324'!$P$1,FALSE)</f>
        <v>4.6000000000000006E-2</v>
      </c>
      <c r="J207" s="45">
        <f>VLOOKUP(A207,DistrictDetail_SY202324,'District Detail SY 202324'!$AE$1,FALSE)+VLOOKUP(A207,DistrictDetail_SY202324,'District Detail SY 202324'!$AG$1,FALSE)</f>
        <v>0</v>
      </c>
      <c r="K207" s="45">
        <f t="shared" si="31"/>
        <v>-4.6000000000000006E-2</v>
      </c>
      <c r="L207" s="45">
        <f>VLOOKUP(A207,DistrictDetail_SY202324,'District Detail SY 202324'!$K$1,FALSE)</f>
        <v>0.73899999999999999</v>
      </c>
      <c r="M207" s="45">
        <f>VLOOKUP(A207,DistrictDetail_SY202324,'District Detail SY 202324'!$T$1,FALSE)</f>
        <v>0</v>
      </c>
      <c r="N207" s="45">
        <f t="shared" si="32"/>
        <v>-0.73899999999999999</v>
      </c>
      <c r="O207" s="45">
        <f>VLOOKUP(A207,DistrictDetail_SY202324,'District Detail SY 202324'!$N$1,FALSE)</f>
        <v>0.26500000000000001</v>
      </c>
      <c r="P207" s="45">
        <f>VLOOKUP(A207,DistrictDetail_SY202324,'District Detail SY 202324'!$Y$1,FALSE)</f>
        <v>0</v>
      </c>
      <c r="Q207" s="45">
        <f t="shared" si="33"/>
        <v>-0.26500000000000001</v>
      </c>
      <c r="R207" s="45">
        <f>VLOOKUP(A207,DistrictDetail_SY202324,'District Detail SY 202324'!$M$1,FALSE)</f>
        <v>1.7999999999999999E-2</v>
      </c>
      <c r="S207" s="45">
        <f>VLOOKUP(A207,DistrictDetail_SY202324,'District Detail SY 202324'!$X$1,FALSE)</f>
        <v>0</v>
      </c>
      <c r="T207" s="45">
        <f t="shared" si="34"/>
        <v>-1.7999999999999999E-2</v>
      </c>
      <c r="U207" s="45">
        <f>VLOOKUP(A207,DistrictDetail_SY202324,'District Detail SY 202324'!$L$1,FALSE)</f>
        <v>5.5E-2</v>
      </c>
      <c r="V207" s="45">
        <f>VLOOKUP(A207,DistrictDetail_SY202324,'District Detail SY 202324'!$V$1,FALSE)</f>
        <v>0</v>
      </c>
      <c r="W207" s="45">
        <f t="shared" si="35"/>
        <v>-5.5E-2</v>
      </c>
      <c r="X207" s="50">
        <f>VLOOKUP(A207,DistrictDetail_SY202324,'District Detail SY 202324'!$S$1,FALSE)</f>
        <v>0</v>
      </c>
      <c r="Y207" s="50">
        <f>VLOOKUP(A207,DistrictDetail_SY202324,'District Detail SY 202324'!$U$1,FALSE)</f>
        <v>0</v>
      </c>
      <c r="Z207" s="50">
        <f>VLOOKUP(A207,DistrictDetail_SY202324,'District Detail SY 202324'!$W$1,FALSE)</f>
        <v>0</v>
      </c>
      <c r="AA207" s="50">
        <f>VLOOKUP(A207,DistrictDetail_SY202324,'District Detail SY 202324'!$Z$1,FALSE)</f>
        <v>0</v>
      </c>
      <c r="AB207" s="50">
        <f>VLOOKUP(A207,DistrictDetail_SY202324,'District Detail SY 202324'!$AA$1,FALSE)</f>
        <v>0</v>
      </c>
      <c r="AC207" s="50">
        <f>VLOOKUP(A207,DistrictDetail_SY202324,'District Detail SY 202324'!$AB$1,FALSE)</f>
        <v>0</v>
      </c>
      <c r="AD207" s="50">
        <f>VLOOKUP(A207,DistrictDetail_SY202324,'District Detail SY 202324'!$AF$1,FALSE)</f>
        <v>0.754</v>
      </c>
    </row>
    <row r="208" spans="1:30" x14ac:dyDescent="0.25">
      <c r="A208" s="6" t="s">
        <v>440</v>
      </c>
      <c r="B208" t="s">
        <v>441</v>
      </c>
      <c r="C208" s="48">
        <f t="shared" si="28"/>
        <v>3.3239999999999998</v>
      </c>
      <c r="D208" s="48">
        <f t="shared" si="36"/>
        <v>7.5679999999999996</v>
      </c>
      <c r="E208" s="48">
        <f t="shared" si="29"/>
        <v>4.2439999999999998</v>
      </c>
      <c r="F208" s="45">
        <f>VLOOKUP(A208,DistrictDetail_SY202324,'District Detail SY 202324'!$Q$1,FALSE)</f>
        <v>0.11799999999999999</v>
      </c>
      <c r="G208" s="45">
        <f>VLOOKUP(A208,DistrictDetail_SY202324,'District Detail SY 202324'!$AD$1,FALSE)</f>
        <v>0</v>
      </c>
      <c r="H208" s="45">
        <f t="shared" si="30"/>
        <v>-0.11799999999999999</v>
      </c>
      <c r="I208" s="45">
        <f>VLOOKUP(A208,DistrictDetail_SY202324,'District Detail SY 202324'!$P$1,FALSE)</f>
        <v>0.14800000000000002</v>
      </c>
      <c r="J208" s="45">
        <f>VLOOKUP(A208,DistrictDetail_SY202324,'District Detail SY 202324'!$AE$1,FALSE)+VLOOKUP(A208,DistrictDetail_SY202324,'District Detail SY 202324'!$AG$1,FALSE)</f>
        <v>2.8540000000000001</v>
      </c>
      <c r="K208" s="45">
        <f t="shared" si="31"/>
        <v>2.706</v>
      </c>
      <c r="L208" s="45">
        <f>VLOOKUP(A208,DistrictDetail_SY202324,'District Detail SY 202324'!$K$1,FALSE)</f>
        <v>1.776</v>
      </c>
      <c r="M208" s="45">
        <f>VLOOKUP(A208,DistrictDetail_SY202324,'District Detail SY 202324'!$T$1,FALSE)</f>
        <v>2</v>
      </c>
      <c r="N208" s="45">
        <f t="shared" si="32"/>
        <v>0.22399999999999998</v>
      </c>
      <c r="O208" s="45">
        <f>VLOOKUP(A208,DistrictDetail_SY202324,'District Detail SY 202324'!$N$1,FALSE)</f>
        <v>0.82899999999999996</v>
      </c>
      <c r="P208" s="45">
        <f>VLOOKUP(A208,DistrictDetail_SY202324,'District Detail SY 202324'!$Y$1,FALSE)</f>
        <v>1</v>
      </c>
      <c r="Q208" s="45">
        <f t="shared" si="33"/>
        <v>0.17100000000000004</v>
      </c>
      <c r="R208" s="45">
        <f>VLOOKUP(A208,DistrictDetail_SY202324,'District Detail SY 202324'!$M$1,FALSE)</f>
        <v>0.113</v>
      </c>
      <c r="S208" s="45">
        <f>VLOOKUP(A208,DistrictDetail_SY202324,'District Detail SY 202324'!$X$1,FALSE)</f>
        <v>0.28799999999999998</v>
      </c>
      <c r="T208" s="45">
        <f t="shared" si="34"/>
        <v>0.17499999999999999</v>
      </c>
      <c r="U208" s="45">
        <f>VLOOKUP(A208,DistrictDetail_SY202324,'District Detail SY 202324'!$L$1,FALSE)</f>
        <v>0.34</v>
      </c>
      <c r="V208" s="45">
        <f>VLOOKUP(A208,DistrictDetail_SY202324,'District Detail SY 202324'!$V$1,FALSE)</f>
        <v>0</v>
      </c>
      <c r="W208" s="45">
        <f t="shared" si="35"/>
        <v>-0.34</v>
      </c>
      <c r="X208" s="50">
        <f>VLOOKUP(A208,DistrictDetail_SY202324,'District Detail SY 202324'!$S$1,FALSE)</f>
        <v>0</v>
      </c>
      <c r="Y208" s="50">
        <f>VLOOKUP(A208,DistrictDetail_SY202324,'District Detail SY 202324'!$U$1,FALSE)</f>
        <v>0.18</v>
      </c>
      <c r="Z208" s="50">
        <f>VLOOKUP(A208,DistrictDetail_SY202324,'District Detail SY 202324'!$W$1,FALSE)</f>
        <v>0.53800000000000003</v>
      </c>
      <c r="AA208" s="50">
        <f>VLOOKUP(A208,DistrictDetail_SY202324,'District Detail SY 202324'!$Z$1,FALSE)</f>
        <v>3.5999999999999997E-2</v>
      </c>
      <c r="AB208" s="50">
        <f>VLOOKUP(A208,DistrictDetail_SY202324,'District Detail SY 202324'!$AA$1,FALSE)</f>
        <v>0</v>
      </c>
      <c r="AC208" s="50">
        <f>VLOOKUP(A208,DistrictDetail_SY202324,'District Detail SY 202324'!$AB$1,FALSE)</f>
        <v>0</v>
      </c>
      <c r="AD208" s="50">
        <f>VLOOKUP(A208,DistrictDetail_SY202324,'District Detail SY 202324'!$AF$1,FALSE)</f>
        <v>0.67199999999999993</v>
      </c>
    </row>
    <row r="209" spans="1:30" x14ac:dyDescent="0.25">
      <c r="A209" s="6" t="s">
        <v>442</v>
      </c>
      <c r="B209" t="s">
        <v>443</v>
      </c>
      <c r="C209" s="48">
        <f t="shared" si="28"/>
        <v>1.361</v>
      </c>
      <c r="D209" s="48">
        <f t="shared" si="36"/>
        <v>1.7750000000000001</v>
      </c>
      <c r="E209" s="48">
        <f t="shared" si="29"/>
        <v>0.41400000000000015</v>
      </c>
      <c r="F209" s="45">
        <f>VLOOKUP(A209,DistrictDetail_SY202324,'District Detail SY 202324'!$Q$1,FALSE)</f>
        <v>4.2000000000000003E-2</v>
      </c>
      <c r="G209" s="45">
        <f>VLOOKUP(A209,DistrictDetail_SY202324,'District Detail SY 202324'!$AD$1,FALSE)</f>
        <v>0</v>
      </c>
      <c r="H209" s="45">
        <f t="shared" si="30"/>
        <v>-4.2000000000000003E-2</v>
      </c>
      <c r="I209" s="45">
        <f>VLOOKUP(A209,DistrictDetail_SY202324,'District Detail SY 202324'!$P$1,FALSE)</f>
        <v>5.8999999999999997E-2</v>
      </c>
      <c r="J209" s="45">
        <f>VLOOKUP(A209,DistrictDetail_SY202324,'District Detail SY 202324'!$AE$1,FALSE)+VLOOKUP(A209,DistrictDetail_SY202324,'District Detail SY 202324'!$AG$1,FALSE)</f>
        <v>0.30199999999999999</v>
      </c>
      <c r="K209" s="45">
        <f t="shared" si="31"/>
        <v>0.24299999999999999</v>
      </c>
      <c r="L209" s="45">
        <f>VLOOKUP(A209,DistrictDetail_SY202324,'District Detail SY 202324'!$K$1,FALSE)</f>
        <v>0.78400000000000003</v>
      </c>
      <c r="M209" s="45">
        <f>VLOOKUP(A209,DistrictDetail_SY202324,'District Detail SY 202324'!$T$1,FALSE)</f>
        <v>1.006</v>
      </c>
      <c r="N209" s="45">
        <f t="shared" si="32"/>
        <v>0.22199999999999998</v>
      </c>
      <c r="O209" s="45">
        <f>VLOOKUP(A209,DistrictDetail_SY202324,'District Detail SY 202324'!$N$1,FALSE)</f>
        <v>0.308</v>
      </c>
      <c r="P209" s="45">
        <f>VLOOKUP(A209,DistrictDetail_SY202324,'District Detail SY 202324'!$Y$1,FALSE)</f>
        <v>0.19599999999999998</v>
      </c>
      <c r="Q209" s="45">
        <f t="shared" si="33"/>
        <v>-0.11200000000000002</v>
      </c>
      <c r="R209" s="45">
        <f>VLOOKUP(A209,DistrictDetail_SY202324,'District Detail SY 202324'!$M$1,FALSE)</f>
        <v>4.2000000000000003E-2</v>
      </c>
      <c r="S209" s="45">
        <f>VLOOKUP(A209,DistrictDetail_SY202324,'District Detail SY 202324'!$X$1,FALSE)</f>
        <v>0.05</v>
      </c>
      <c r="T209" s="45">
        <f t="shared" si="34"/>
        <v>8.0000000000000002E-3</v>
      </c>
      <c r="U209" s="45">
        <f>VLOOKUP(A209,DistrictDetail_SY202324,'District Detail SY 202324'!$L$1,FALSE)</f>
        <v>0.126</v>
      </c>
      <c r="V209" s="45">
        <f>VLOOKUP(A209,DistrictDetail_SY202324,'District Detail SY 202324'!$V$1,FALSE)</f>
        <v>0</v>
      </c>
      <c r="W209" s="45">
        <f t="shared" si="35"/>
        <v>-0.126</v>
      </c>
      <c r="X209" s="50">
        <f>VLOOKUP(A209,DistrictDetail_SY202324,'District Detail SY 202324'!$S$1,FALSE)</f>
        <v>0</v>
      </c>
      <c r="Y209" s="50">
        <f>VLOOKUP(A209,DistrictDetail_SY202324,'District Detail SY 202324'!$U$1,FALSE)</f>
        <v>4.8000000000000001E-2</v>
      </c>
      <c r="Z209" s="50">
        <f>VLOOKUP(A209,DistrictDetail_SY202324,'District Detail SY 202324'!$W$1,FALSE)</f>
        <v>0.125</v>
      </c>
      <c r="AA209" s="50">
        <f>VLOOKUP(A209,DistrictDetail_SY202324,'District Detail SY 202324'!$Z$1,FALSE)</f>
        <v>4.8000000000000001E-2</v>
      </c>
      <c r="AB209" s="50">
        <f>VLOOKUP(A209,DistrictDetail_SY202324,'District Detail SY 202324'!$AA$1,FALSE)</f>
        <v>0</v>
      </c>
      <c r="AC209" s="50">
        <f>VLOOKUP(A209,DistrictDetail_SY202324,'District Detail SY 202324'!$AB$1,FALSE)</f>
        <v>0</v>
      </c>
      <c r="AD209" s="50">
        <f>VLOOKUP(A209,DistrictDetail_SY202324,'District Detail SY 202324'!$AF$1,FALSE)</f>
        <v>0</v>
      </c>
    </row>
    <row r="210" spans="1:30" x14ac:dyDescent="0.25">
      <c r="A210" s="6" t="s">
        <v>444</v>
      </c>
      <c r="B210" t="s">
        <v>445</v>
      </c>
      <c r="C210" s="48">
        <f t="shared" si="28"/>
        <v>13.637</v>
      </c>
      <c r="D210" s="48">
        <f t="shared" si="36"/>
        <v>22.221</v>
      </c>
      <c r="E210" s="48">
        <f t="shared" si="29"/>
        <v>8.5839999999999996</v>
      </c>
      <c r="F210" s="45">
        <f>VLOOKUP(A210,DistrictDetail_SY202324,'District Detail SY 202324'!$Q$1,FALSE)</f>
        <v>0.35399999999999998</v>
      </c>
      <c r="G210" s="45">
        <f>VLOOKUP(A210,DistrictDetail_SY202324,'District Detail SY 202324'!$AD$1,FALSE)</f>
        <v>0</v>
      </c>
      <c r="H210" s="45">
        <f t="shared" si="30"/>
        <v>-0.35399999999999998</v>
      </c>
      <c r="I210" s="45">
        <f>VLOOKUP(A210,DistrictDetail_SY202324,'District Detail SY 202324'!$P$1,FALSE)</f>
        <v>0.58200000000000007</v>
      </c>
      <c r="J210" s="45">
        <f>VLOOKUP(A210,DistrictDetail_SY202324,'District Detail SY 202324'!$AE$1,FALSE)+VLOOKUP(A210,DistrictDetail_SY202324,'District Detail SY 202324'!$AG$1,FALSE)</f>
        <v>4.8290000000000006</v>
      </c>
      <c r="K210" s="45">
        <f t="shared" si="31"/>
        <v>4.2470000000000008</v>
      </c>
      <c r="L210" s="45">
        <f>VLOOKUP(A210,DistrictDetail_SY202324,'District Detail SY 202324'!$K$1,FALSE)</f>
        <v>8.2070000000000007</v>
      </c>
      <c r="M210" s="45">
        <f>VLOOKUP(A210,DistrictDetail_SY202324,'District Detail SY 202324'!$T$1,FALSE)</f>
        <v>10.7</v>
      </c>
      <c r="N210" s="45">
        <f t="shared" si="32"/>
        <v>2.4929999999999986</v>
      </c>
      <c r="O210" s="45">
        <f>VLOOKUP(A210,DistrictDetail_SY202324,'District Detail SY 202324'!$N$1,FALSE)</f>
        <v>3.0100000000000002</v>
      </c>
      <c r="P210" s="45">
        <f>VLOOKUP(A210,DistrictDetail_SY202324,'District Detail SY 202324'!$Y$1,FALSE)</f>
        <v>3</v>
      </c>
      <c r="Q210" s="45">
        <f t="shared" si="33"/>
        <v>-1.0000000000000231E-2</v>
      </c>
      <c r="R210" s="45">
        <f>VLOOKUP(A210,DistrictDetail_SY202324,'District Detail SY 202324'!$M$1,FALSE)</f>
        <v>0.376</v>
      </c>
      <c r="S210" s="45">
        <f>VLOOKUP(A210,DistrictDetail_SY202324,'District Detail SY 202324'!$X$1,FALSE)</f>
        <v>0.75900000000000001</v>
      </c>
      <c r="T210" s="45">
        <f t="shared" si="34"/>
        <v>0.38300000000000001</v>
      </c>
      <c r="U210" s="45">
        <f>VLOOKUP(A210,DistrictDetail_SY202324,'District Detail SY 202324'!$L$1,FALSE)</f>
        <v>1.1080000000000001</v>
      </c>
      <c r="V210" s="45">
        <f>VLOOKUP(A210,DistrictDetail_SY202324,'District Detail SY 202324'!$V$1,FALSE)</f>
        <v>0</v>
      </c>
      <c r="W210" s="45">
        <f t="shared" si="35"/>
        <v>-1.1080000000000001</v>
      </c>
      <c r="X210" s="50">
        <f>VLOOKUP(A210,DistrictDetail_SY202324,'District Detail SY 202324'!$S$1,FALSE)</f>
        <v>0</v>
      </c>
      <c r="Y210" s="50">
        <f>VLOOKUP(A210,DistrictDetail_SY202324,'District Detail SY 202324'!$U$1,FALSE)</f>
        <v>0.253</v>
      </c>
      <c r="Z210" s="50">
        <f>VLOOKUP(A210,DistrictDetail_SY202324,'District Detail SY 202324'!$W$1,FALSE)</f>
        <v>1.2649999999999999</v>
      </c>
      <c r="AA210" s="50">
        <f>VLOOKUP(A210,DistrictDetail_SY202324,'District Detail SY 202324'!$Z$1,FALSE)</f>
        <v>0</v>
      </c>
      <c r="AB210" s="50">
        <f>VLOOKUP(A210,DistrictDetail_SY202324,'District Detail SY 202324'!$AA$1,FALSE)</f>
        <v>0</v>
      </c>
      <c r="AC210" s="50">
        <f>VLOOKUP(A210,DistrictDetail_SY202324,'District Detail SY 202324'!$AB$1,FALSE)</f>
        <v>0</v>
      </c>
      <c r="AD210" s="50">
        <f>VLOOKUP(A210,DistrictDetail_SY202324,'District Detail SY 202324'!$AF$1,FALSE)</f>
        <v>1.415</v>
      </c>
    </row>
    <row r="211" spans="1:30" x14ac:dyDescent="0.25">
      <c r="A211" s="6" t="s">
        <v>446</v>
      </c>
      <c r="B211" t="s">
        <v>447</v>
      </c>
      <c r="C211" s="48">
        <f t="shared" si="28"/>
        <v>4.7149999999999999</v>
      </c>
      <c r="D211" s="48">
        <f t="shared" si="36"/>
        <v>6.0209999999999999</v>
      </c>
      <c r="E211" s="48">
        <f t="shared" si="29"/>
        <v>1.306</v>
      </c>
      <c r="F211" s="45">
        <f>VLOOKUP(A211,DistrictDetail_SY202324,'District Detail SY 202324'!$Q$1,FALSE)</f>
        <v>0.112</v>
      </c>
      <c r="G211" s="45">
        <f>VLOOKUP(A211,DistrictDetail_SY202324,'District Detail SY 202324'!$AD$1,FALSE)</f>
        <v>0</v>
      </c>
      <c r="H211" s="45">
        <f t="shared" si="30"/>
        <v>-0.112</v>
      </c>
      <c r="I211" s="45">
        <f>VLOOKUP(A211,DistrictDetail_SY202324,'District Detail SY 202324'!$P$1,FALSE)</f>
        <v>0.19900000000000001</v>
      </c>
      <c r="J211" s="45">
        <f>VLOOKUP(A211,DistrictDetail_SY202324,'District Detail SY 202324'!$AE$1,FALSE)+VLOOKUP(A211,DistrictDetail_SY202324,'District Detail SY 202324'!$AG$1,FALSE)</f>
        <v>0</v>
      </c>
      <c r="K211" s="45">
        <f t="shared" si="31"/>
        <v>-0.19900000000000001</v>
      </c>
      <c r="L211" s="45">
        <f>VLOOKUP(A211,DistrictDetail_SY202324,'District Detail SY 202324'!$K$1,FALSE)</f>
        <v>2.899</v>
      </c>
      <c r="M211" s="45">
        <f>VLOOKUP(A211,DistrictDetail_SY202324,'District Detail SY 202324'!$T$1,FALSE)</f>
        <v>3.2750000000000004</v>
      </c>
      <c r="N211" s="45">
        <f t="shared" si="32"/>
        <v>0.37600000000000033</v>
      </c>
      <c r="O211" s="45">
        <f>VLOOKUP(A211,DistrictDetail_SY202324,'District Detail SY 202324'!$N$1,FALSE)</f>
        <v>1.024</v>
      </c>
      <c r="P211" s="45">
        <f>VLOOKUP(A211,DistrictDetail_SY202324,'District Detail SY 202324'!$Y$1,FALSE)</f>
        <v>1.7999999999999998</v>
      </c>
      <c r="Q211" s="45">
        <f t="shared" si="33"/>
        <v>0.7759999999999998</v>
      </c>
      <c r="R211" s="45">
        <f>VLOOKUP(A211,DistrictDetail_SY202324,'District Detail SY 202324'!$M$1,FALSE)</f>
        <v>0.122</v>
      </c>
      <c r="S211" s="45">
        <f>VLOOKUP(A211,DistrictDetail_SY202324,'District Detail SY 202324'!$X$1,FALSE)</f>
        <v>0.35</v>
      </c>
      <c r="T211" s="45">
        <f t="shared" si="34"/>
        <v>0.22799999999999998</v>
      </c>
      <c r="U211" s="45">
        <f>VLOOKUP(A211,DistrictDetail_SY202324,'District Detail SY 202324'!$L$1,FALSE)</f>
        <v>0.35899999999999999</v>
      </c>
      <c r="V211" s="45">
        <f>VLOOKUP(A211,DistrictDetail_SY202324,'District Detail SY 202324'!$V$1,FALSE)</f>
        <v>0</v>
      </c>
      <c r="W211" s="45">
        <f t="shared" si="35"/>
        <v>-0.35899999999999999</v>
      </c>
      <c r="X211" s="50">
        <f>VLOOKUP(A211,DistrictDetail_SY202324,'District Detail SY 202324'!$S$1,FALSE)</f>
        <v>0.04</v>
      </c>
      <c r="Y211" s="50">
        <f>VLOOKUP(A211,DistrictDetail_SY202324,'District Detail SY 202324'!$U$1,FALSE)</f>
        <v>0.156</v>
      </c>
      <c r="Z211" s="50">
        <f>VLOOKUP(A211,DistrictDetail_SY202324,'District Detail SY 202324'!$W$1,FALSE)</f>
        <v>0</v>
      </c>
      <c r="AA211" s="50">
        <f>VLOOKUP(A211,DistrictDetail_SY202324,'District Detail SY 202324'!$Z$1,FALSE)</f>
        <v>0.3</v>
      </c>
      <c r="AB211" s="50">
        <f>VLOOKUP(A211,DistrictDetail_SY202324,'District Detail SY 202324'!$AA$1,FALSE)</f>
        <v>0</v>
      </c>
      <c r="AC211" s="50">
        <f>VLOOKUP(A211,DistrictDetail_SY202324,'District Detail SY 202324'!$AB$1,FALSE)</f>
        <v>0</v>
      </c>
      <c r="AD211" s="50">
        <f>VLOOKUP(A211,DistrictDetail_SY202324,'District Detail SY 202324'!$AF$1,FALSE)</f>
        <v>0.1</v>
      </c>
    </row>
    <row r="212" spans="1:30" x14ac:dyDescent="0.25">
      <c r="A212" s="6" t="s">
        <v>448</v>
      </c>
      <c r="B212" t="s">
        <v>449</v>
      </c>
      <c r="C212" s="48">
        <f t="shared" si="28"/>
        <v>1.2230000000000001</v>
      </c>
      <c r="D212" s="48">
        <f t="shared" si="36"/>
        <v>1.4769999999999999</v>
      </c>
      <c r="E212" s="48">
        <f t="shared" si="29"/>
        <v>0.25399999999999978</v>
      </c>
      <c r="F212" s="45">
        <f>VLOOKUP(A212,DistrictDetail_SY202324,'District Detail SY 202324'!$Q$1,FALSE)</f>
        <v>3.4000000000000002E-2</v>
      </c>
      <c r="G212" s="45">
        <f>VLOOKUP(A212,DistrictDetail_SY202324,'District Detail SY 202324'!$AD$1,FALSE)</f>
        <v>1</v>
      </c>
      <c r="H212" s="45">
        <f t="shared" si="30"/>
        <v>0.96599999999999997</v>
      </c>
      <c r="I212" s="45">
        <f>VLOOKUP(A212,DistrictDetail_SY202324,'District Detail SY 202324'!$P$1,FALSE)</f>
        <v>5.1999999999999998E-2</v>
      </c>
      <c r="J212" s="45">
        <f>VLOOKUP(A212,DistrictDetail_SY202324,'District Detail SY 202324'!$AE$1,FALSE)+VLOOKUP(A212,DistrictDetail_SY202324,'District Detail SY 202324'!$AG$1,FALSE)</f>
        <v>0</v>
      </c>
      <c r="K212" s="45">
        <f t="shared" si="31"/>
        <v>-5.1999999999999998E-2</v>
      </c>
      <c r="L212" s="45">
        <f>VLOOKUP(A212,DistrictDetail_SY202324,'District Detail SY 202324'!$K$1,FALSE)</f>
        <v>0.72599999999999998</v>
      </c>
      <c r="M212" s="45">
        <f>VLOOKUP(A212,DistrictDetail_SY202324,'District Detail SY 202324'!$T$1,FALSE)</f>
        <v>0.4</v>
      </c>
      <c r="N212" s="45">
        <f t="shared" si="32"/>
        <v>-0.32599999999999996</v>
      </c>
      <c r="O212" s="45">
        <f>VLOOKUP(A212,DistrictDetail_SY202324,'District Detail SY 202324'!$N$1,FALSE)</f>
        <v>0.27200000000000002</v>
      </c>
      <c r="P212" s="45">
        <f>VLOOKUP(A212,DistrictDetail_SY202324,'District Detail SY 202324'!$Y$1,FALSE)</f>
        <v>0</v>
      </c>
      <c r="Q212" s="45">
        <f t="shared" si="33"/>
        <v>-0.27200000000000002</v>
      </c>
      <c r="R212" s="45">
        <f>VLOOKUP(A212,DistrictDetail_SY202324,'District Detail SY 202324'!$M$1,FALSE)</f>
        <v>3.5000000000000003E-2</v>
      </c>
      <c r="S212" s="45">
        <f>VLOOKUP(A212,DistrictDetail_SY202324,'District Detail SY 202324'!$X$1,FALSE)</f>
        <v>0</v>
      </c>
      <c r="T212" s="45">
        <f t="shared" si="34"/>
        <v>-3.5000000000000003E-2</v>
      </c>
      <c r="U212" s="45">
        <f>VLOOKUP(A212,DistrictDetail_SY202324,'District Detail SY 202324'!$L$1,FALSE)</f>
        <v>0.10400000000000001</v>
      </c>
      <c r="V212" s="45">
        <f>VLOOKUP(A212,DistrictDetail_SY202324,'District Detail SY 202324'!$V$1,FALSE)</f>
        <v>0</v>
      </c>
      <c r="W212" s="45">
        <f t="shared" si="35"/>
        <v>-0.10400000000000001</v>
      </c>
      <c r="X212" s="50">
        <f>VLOOKUP(A212,DistrictDetail_SY202324,'District Detail SY 202324'!$S$1,FALSE)</f>
        <v>0</v>
      </c>
      <c r="Y212" s="50">
        <f>VLOOKUP(A212,DistrictDetail_SY202324,'District Detail SY 202324'!$U$1,FALSE)</f>
        <v>0</v>
      </c>
      <c r="Z212" s="50">
        <f>VLOOKUP(A212,DistrictDetail_SY202324,'District Detail SY 202324'!$W$1,FALSE)</f>
        <v>0</v>
      </c>
      <c r="AA212" s="50">
        <f>VLOOKUP(A212,DistrictDetail_SY202324,'District Detail SY 202324'!$Z$1,FALSE)</f>
        <v>0</v>
      </c>
      <c r="AB212" s="50">
        <f>VLOOKUP(A212,DistrictDetail_SY202324,'District Detail SY 202324'!$AA$1,FALSE)</f>
        <v>0</v>
      </c>
      <c r="AC212" s="50">
        <f>VLOOKUP(A212,DistrictDetail_SY202324,'District Detail SY 202324'!$AB$1,FALSE)</f>
        <v>0</v>
      </c>
      <c r="AD212" s="50">
        <f>VLOOKUP(A212,DistrictDetail_SY202324,'District Detail SY 202324'!$AF$1,FALSE)</f>
        <v>7.6999999999999999E-2</v>
      </c>
    </row>
    <row r="213" spans="1:30" x14ac:dyDescent="0.25">
      <c r="A213" s="6" t="s">
        <v>450</v>
      </c>
      <c r="B213" t="s">
        <v>714</v>
      </c>
      <c r="C213" s="48">
        <f t="shared" si="28"/>
        <v>2.29</v>
      </c>
      <c r="D213" s="48">
        <f t="shared" si="36"/>
        <v>2.6470000000000002</v>
      </c>
      <c r="E213" s="48">
        <f t="shared" si="29"/>
        <v>0.35700000000000021</v>
      </c>
      <c r="F213" s="45">
        <f>VLOOKUP(A213,DistrictDetail_SY202324,'District Detail SY 202324'!$Q$1,FALSE)</f>
        <v>8.9999999999999993E-3</v>
      </c>
      <c r="G213" s="45">
        <f>VLOOKUP(A213,DistrictDetail_SY202324,'District Detail SY 202324'!$AD$1,FALSE)</f>
        <v>0.92300000000000004</v>
      </c>
      <c r="H213" s="45">
        <f t="shared" si="30"/>
        <v>0.91400000000000003</v>
      </c>
      <c r="I213" s="45">
        <f>VLOOKUP(A213,DistrictDetail_SY202324,'District Detail SY 202324'!$P$1,FALSE)</f>
        <v>8.8999999999999996E-2</v>
      </c>
      <c r="J213" s="45">
        <f>VLOOKUP(A213,DistrictDetail_SY202324,'District Detail SY 202324'!$AE$1,FALSE)+VLOOKUP(A213,DistrictDetail_SY202324,'District Detail SY 202324'!$AG$1,FALSE)</f>
        <v>0</v>
      </c>
      <c r="K213" s="45">
        <f t="shared" si="31"/>
        <v>-8.8999999999999996E-2</v>
      </c>
      <c r="L213" s="45">
        <f>VLOOKUP(A213,DistrictDetail_SY202324,'District Detail SY 202324'!$K$1,FALSE)</f>
        <v>1.643</v>
      </c>
      <c r="M213" s="45">
        <f>VLOOKUP(A213,DistrictDetail_SY202324,'District Detail SY 202324'!$T$1,FALSE)</f>
        <v>0.95</v>
      </c>
      <c r="N213" s="45">
        <f t="shared" si="32"/>
        <v>-0.69300000000000006</v>
      </c>
      <c r="O213" s="45">
        <f>VLOOKUP(A213,DistrictDetail_SY202324,'District Detail SY 202324'!$N$1,FALSE)</f>
        <v>0.44699999999999995</v>
      </c>
      <c r="P213" s="45">
        <f>VLOOKUP(A213,DistrictDetail_SY202324,'District Detail SY 202324'!$Y$1,FALSE)</f>
        <v>0</v>
      </c>
      <c r="Q213" s="45">
        <f t="shared" si="33"/>
        <v>-0.44699999999999995</v>
      </c>
      <c r="R213" s="45">
        <f>VLOOKUP(A213,DistrictDetail_SY202324,'District Detail SY 202324'!$M$1,FALSE)</f>
        <v>2.6000000000000002E-2</v>
      </c>
      <c r="S213" s="45">
        <f>VLOOKUP(A213,DistrictDetail_SY202324,'District Detail SY 202324'!$X$1,FALSE)</f>
        <v>0</v>
      </c>
      <c r="T213" s="45">
        <f t="shared" si="34"/>
        <v>-2.6000000000000002E-2</v>
      </c>
      <c r="U213" s="45">
        <f>VLOOKUP(A213,DistrictDetail_SY202324,'District Detail SY 202324'!$L$1,FALSE)</f>
        <v>7.5999999999999998E-2</v>
      </c>
      <c r="V213" s="45">
        <f>VLOOKUP(A213,DistrictDetail_SY202324,'District Detail SY 202324'!$V$1,FALSE)</f>
        <v>0</v>
      </c>
      <c r="W213" s="45">
        <f t="shared" si="35"/>
        <v>-7.5999999999999998E-2</v>
      </c>
      <c r="X213" s="50">
        <f>VLOOKUP(A213,DistrictDetail_SY202324,'District Detail SY 202324'!$S$1,FALSE)</f>
        <v>0</v>
      </c>
      <c r="Y213" s="50">
        <f>VLOOKUP(A213,DistrictDetail_SY202324,'District Detail SY 202324'!$U$1,FALSE)</f>
        <v>0</v>
      </c>
      <c r="Z213" s="50">
        <f>VLOOKUP(A213,DistrictDetail_SY202324,'District Detail SY 202324'!$W$1,FALSE)</f>
        <v>0</v>
      </c>
      <c r="AA213" s="50">
        <f>VLOOKUP(A213,DistrictDetail_SY202324,'District Detail SY 202324'!$Z$1,FALSE)</f>
        <v>0</v>
      </c>
      <c r="AB213" s="50">
        <f>VLOOKUP(A213,DistrictDetail_SY202324,'District Detail SY 202324'!$AA$1,FALSE)</f>
        <v>0</v>
      </c>
      <c r="AC213" s="50">
        <f>VLOOKUP(A213,DistrictDetail_SY202324,'District Detail SY 202324'!$AB$1,FALSE)</f>
        <v>0</v>
      </c>
      <c r="AD213" s="50">
        <f>VLOOKUP(A213,DistrictDetail_SY202324,'District Detail SY 202324'!$AF$1,FALSE)</f>
        <v>0.77400000000000002</v>
      </c>
    </row>
    <row r="214" spans="1:30" x14ac:dyDescent="0.25">
      <c r="A214" s="6" t="s">
        <v>452</v>
      </c>
      <c r="B214" t="s">
        <v>453</v>
      </c>
      <c r="C214" s="48">
        <f t="shared" si="28"/>
        <v>10.25</v>
      </c>
      <c r="D214" s="48">
        <f t="shared" si="36"/>
        <v>20.187000000000001</v>
      </c>
      <c r="E214" s="48">
        <f t="shared" si="29"/>
        <v>9.9370000000000012</v>
      </c>
      <c r="F214" s="45">
        <f>VLOOKUP(A214,DistrictDetail_SY202324,'District Detail SY 202324'!$Q$1,FALSE)</f>
        <v>0.24299999999999999</v>
      </c>
      <c r="G214" s="45">
        <f>VLOOKUP(A214,DistrictDetail_SY202324,'District Detail SY 202324'!$AD$1,FALSE)</f>
        <v>0</v>
      </c>
      <c r="H214" s="45">
        <f t="shared" si="30"/>
        <v>-0.24299999999999999</v>
      </c>
      <c r="I214" s="45">
        <f>VLOOKUP(A214,DistrictDetail_SY202324,'District Detail SY 202324'!$P$1,FALSE)</f>
        <v>0.435</v>
      </c>
      <c r="J214" s="45">
        <f>VLOOKUP(A214,DistrictDetail_SY202324,'District Detail SY 202324'!$AE$1,FALSE)+VLOOKUP(A214,DistrictDetail_SY202324,'District Detail SY 202324'!$AG$1,FALSE)</f>
        <v>7.8719999999999999</v>
      </c>
      <c r="K214" s="45">
        <f t="shared" si="31"/>
        <v>7.4370000000000003</v>
      </c>
      <c r="L214" s="45">
        <f>VLOOKUP(A214,DistrictDetail_SY202324,'District Detail SY 202324'!$K$1,FALSE)</f>
        <v>6.2789999999999999</v>
      </c>
      <c r="M214" s="45">
        <f>VLOOKUP(A214,DistrictDetail_SY202324,'District Detail SY 202324'!$T$1,FALSE)</f>
        <v>7.1980000000000004</v>
      </c>
      <c r="N214" s="45">
        <f t="shared" si="32"/>
        <v>0.91900000000000048</v>
      </c>
      <c r="O214" s="45">
        <f>VLOOKUP(A214,DistrictDetail_SY202324,'District Detail SY 202324'!$N$1,FALSE)</f>
        <v>2.246</v>
      </c>
      <c r="P214" s="45">
        <f>VLOOKUP(A214,DistrictDetail_SY202324,'District Detail SY 202324'!$Y$1,FALSE)</f>
        <v>0</v>
      </c>
      <c r="Q214" s="45">
        <f t="shared" si="33"/>
        <v>-2.246</v>
      </c>
      <c r="R214" s="45">
        <f>VLOOKUP(A214,DistrictDetail_SY202324,'District Detail SY 202324'!$M$1,FALSE)</f>
        <v>0.26500000000000001</v>
      </c>
      <c r="S214" s="45">
        <f>VLOOKUP(A214,DistrictDetail_SY202324,'District Detail SY 202324'!$X$1,FALSE)</f>
        <v>0.30499999999999999</v>
      </c>
      <c r="T214" s="45">
        <f t="shared" si="34"/>
        <v>3.999999999999998E-2</v>
      </c>
      <c r="U214" s="45">
        <f>VLOOKUP(A214,DistrictDetail_SY202324,'District Detail SY 202324'!$L$1,FALSE)</f>
        <v>0.78200000000000003</v>
      </c>
      <c r="V214" s="45">
        <f>VLOOKUP(A214,DistrictDetail_SY202324,'District Detail SY 202324'!$V$1,FALSE)</f>
        <v>0</v>
      </c>
      <c r="W214" s="45">
        <f t="shared" si="35"/>
        <v>-0.78200000000000003</v>
      </c>
      <c r="X214" s="50">
        <f>VLOOKUP(A214,DistrictDetail_SY202324,'District Detail SY 202324'!$S$1,FALSE)</f>
        <v>0</v>
      </c>
      <c r="Y214" s="50">
        <f>VLOOKUP(A214,DistrictDetail_SY202324,'District Detail SY 202324'!$U$1,FALSE)</f>
        <v>0.30499999999999999</v>
      </c>
      <c r="Z214" s="50">
        <f>VLOOKUP(A214,DistrictDetail_SY202324,'District Detail SY 202324'!$W$1,FALSE)</f>
        <v>0.61</v>
      </c>
      <c r="AA214" s="50">
        <f>VLOOKUP(A214,DistrictDetail_SY202324,'District Detail SY 202324'!$Z$1,FALSE)</f>
        <v>0.26300000000000001</v>
      </c>
      <c r="AB214" s="50">
        <f>VLOOKUP(A214,DistrictDetail_SY202324,'District Detail SY 202324'!$AA$1,FALSE)</f>
        <v>0</v>
      </c>
      <c r="AC214" s="50">
        <f>VLOOKUP(A214,DistrictDetail_SY202324,'District Detail SY 202324'!$AB$1,FALSE)</f>
        <v>0</v>
      </c>
      <c r="AD214" s="50">
        <f>VLOOKUP(A214,DistrictDetail_SY202324,'District Detail SY 202324'!$AF$1,FALSE)</f>
        <v>3.6340000000000003</v>
      </c>
    </row>
    <row r="215" spans="1:30" x14ac:dyDescent="0.25">
      <c r="A215" s="6" t="s">
        <v>456</v>
      </c>
      <c r="B215" t="s">
        <v>457</v>
      </c>
      <c r="C215" s="48">
        <f t="shared" si="28"/>
        <v>0.44200000000000006</v>
      </c>
      <c r="D215" s="48">
        <f t="shared" si="36"/>
        <v>1.5920000000000001</v>
      </c>
      <c r="E215" s="48">
        <f t="shared" si="29"/>
        <v>1.1499999999999999</v>
      </c>
      <c r="F215" s="45">
        <f>VLOOKUP(A215,DistrictDetail_SY202324,'District Detail SY 202324'!$Q$1,FALSE)</f>
        <v>0.02</v>
      </c>
      <c r="G215" s="45">
        <f>VLOOKUP(A215,DistrictDetail_SY202324,'District Detail SY 202324'!$AD$1,FALSE)</f>
        <v>0.80400000000000005</v>
      </c>
      <c r="H215" s="45">
        <f t="shared" si="30"/>
        <v>0.78400000000000003</v>
      </c>
      <c r="I215" s="45">
        <f>VLOOKUP(A215,DistrictDetail_SY202324,'District Detail SY 202324'!$P$1,FALSE)</f>
        <v>0.02</v>
      </c>
      <c r="J215" s="45">
        <f>VLOOKUP(A215,DistrictDetail_SY202324,'District Detail SY 202324'!$AE$1,FALSE)+VLOOKUP(A215,DistrictDetail_SY202324,'District Detail SY 202324'!$AG$1,FALSE)</f>
        <v>0</v>
      </c>
      <c r="K215" s="45">
        <f t="shared" si="31"/>
        <v>-0.02</v>
      </c>
      <c r="L215" s="45">
        <f>VLOOKUP(A215,DistrictDetail_SY202324,'District Detail SY 202324'!$K$1,FALSE)</f>
        <v>0.221</v>
      </c>
      <c r="M215" s="45">
        <f>VLOOKUP(A215,DistrictDetail_SY202324,'District Detail SY 202324'!$T$1,FALSE)</f>
        <v>0</v>
      </c>
      <c r="N215" s="45">
        <f t="shared" si="32"/>
        <v>-0.221</v>
      </c>
      <c r="O215" s="45">
        <f>VLOOKUP(A215,DistrictDetail_SY202324,'District Detail SY 202324'!$N$1,FALSE)</f>
        <v>0.109</v>
      </c>
      <c r="P215" s="45">
        <f>VLOOKUP(A215,DistrictDetail_SY202324,'District Detail SY 202324'!$Y$1,FALSE)</f>
        <v>0</v>
      </c>
      <c r="Q215" s="45">
        <f t="shared" si="33"/>
        <v>-0.109</v>
      </c>
      <c r="R215" s="45">
        <f>VLOOKUP(A215,DistrictDetail_SY202324,'District Detail SY 202324'!$M$1,FALSE)</f>
        <v>1.7999999999999999E-2</v>
      </c>
      <c r="S215" s="45">
        <f>VLOOKUP(A215,DistrictDetail_SY202324,'District Detail SY 202324'!$X$1,FALSE)</f>
        <v>0</v>
      </c>
      <c r="T215" s="45">
        <f t="shared" si="34"/>
        <v>-1.7999999999999999E-2</v>
      </c>
      <c r="U215" s="45">
        <f>VLOOKUP(A215,DistrictDetail_SY202324,'District Detail SY 202324'!$L$1,FALSE)</f>
        <v>5.3999999999999999E-2</v>
      </c>
      <c r="V215" s="45">
        <f>VLOOKUP(A215,DistrictDetail_SY202324,'District Detail SY 202324'!$V$1,FALSE)</f>
        <v>0</v>
      </c>
      <c r="W215" s="45">
        <f t="shared" si="35"/>
        <v>-5.3999999999999999E-2</v>
      </c>
      <c r="X215" s="50">
        <f>VLOOKUP(A215,DistrictDetail_SY202324,'District Detail SY 202324'!$S$1,FALSE)</f>
        <v>0</v>
      </c>
      <c r="Y215" s="50">
        <f>VLOOKUP(A215,DistrictDetail_SY202324,'District Detail SY 202324'!$U$1,FALSE)</f>
        <v>0</v>
      </c>
      <c r="Z215" s="50">
        <f>VLOOKUP(A215,DistrictDetail_SY202324,'District Detail SY 202324'!$W$1,FALSE)</f>
        <v>0</v>
      </c>
      <c r="AA215" s="50">
        <f>VLOOKUP(A215,DistrictDetail_SY202324,'District Detail SY 202324'!$Z$1,FALSE)</f>
        <v>0</v>
      </c>
      <c r="AB215" s="50">
        <f>VLOOKUP(A215,DistrictDetail_SY202324,'District Detail SY 202324'!$AA$1,FALSE)</f>
        <v>0</v>
      </c>
      <c r="AC215" s="50">
        <f>VLOOKUP(A215,DistrictDetail_SY202324,'District Detail SY 202324'!$AB$1,FALSE)</f>
        <v>0</v>
      </c>
      <c r="AD215" s="50">
        <f>VLOOKUP(A215,DistrictDetail_SY202324,'District Detail SY 202324'!$AF$1,FALSE)</f>
        <v>0.78800000000000003</v>
      </c>
    </row>
    <row r="216" spans="1:30" x14ac:dyDescent="0.25">
      <c r="A216" s="6" t="s">
        <v>454</v>
      </c>
      <c r="B216" t="s">
        <v>455</v>
      </c>
      <c r="C216" s="48">
        <f t="shared" si="28"/>
        <v>11.917999999999999</v>
      </c>
      <c r="D216" s="48">
        <f t="shared" si="36"/>
        <v>17.902000000000001</v>
      </c>
      <c r="E216" s="48">
        <f t="shared" si="29"/>
        <v>5.9840000000000018</v>
      </c>
      <c r="F216" s="45">
        <f>VLOOKUP(A216,DistrictDetail_SY202324,'District Detail SY 202324'!$Q$1,FALSE)</f>
        <v>0.28699999999999998</v>
      </c>
      <c r="G216" s="45">
        <f>VLOOKUP(A216,DistrictDetail_SY202324,'District Detail SY 202324'!$AD$1,FALSE)</f>
        <v>0</v>
      </c>
      <c r="H216" s="45">
        <f t="shared" si="30"/>
        <v>-0.28699999999999998</v>
      </c>
      <c r="I216" s="45">
        <f>VLOOKUP(A216,DistrictDetail_SY202324,'District Detail SY 202324'!$P$1,FALSE)</f>
        <v>0.504</v>
      </c>
      <c r="J216" s="45">
        <f>VLOOKUP(A216,DistrictDetail_SY202324,'District Detail SY 202324'!$AE$1,FALSE)+VLOOKUP(A216,DistrictDetail_SY202324,'District Detail SY 202324'!$AG$1,FALSE)</f>
        <v>3.4319999999999999</v>
      </c>
      <c r="K216" s="45">
        <f t="shared" si="31"/>
        <v>2.9279999999999999</v>
      </c>
      <c r="L216" s="45">
        <f>VLOOKUP(A216,DistrictDetail_SY202324,'District Detail SY 202324'!$K$1,FALSE)</f>
        <v>7.2989999999999995</v>
      </c>
      <c r="M216" s="45">
        <f>VLOOKUP(A216,DistrictDetail_SY202324,'District Detail SY 202324'!$T$1,FALSE)</f>
        <v>7.75</v>
      </c>
      <c r="N216" s="45">
        <f t="shared" si="32"/>
        <v>0.45100000000000051</v>
      </c>
      <c r="O216" s="45">
        <f>VLOOKUP(A216,DistrictDetail_SY202324,'District Detail SY 202324'!$N$1,FALSE)</f>
        <v>2.597</v>
      </c>
      <c r="P216" s="45">
        <f>VLOOKUP(A216,DistrictDetail_SY202324,'District Detail SY 202324'!$Y$1,FALSE)</f>
        <v>0</v>
      </c>
      <c r="Q216" s="45">
        <f t="shared" si="33"/>
        <v>-2.597</v>
      </c>
      <c r="R216" s="45">
        <f>VLOOKUP(A216,DistrictDetail_SY202324,'District Detail SY 202324'!$M$1,FALSE)</f>
        <v>0.313</v>
      </c>
      <c r="S216" s="45">
        <f>VLOOKUP(A216,DistrictDetail_SY202324,'District Detail SY 202324'!$X$1,FALSE)</f>
        <v>0.52500000000000002</v>
      </c>
      <c r="T216" s="45">
        <f t="shared" si="34"/>
        <v>0.21200000000000002</v>
      </c>
      <c r="U216" s="45">
        <f>VLOOKUP(A216,DistrictDetail_SY202324,'District Detail SY 202324'!$L$1,FALSE)</f>
        <v>0.91800000000000004</v>
      </c>
      <c r="V216" s="45">
        <f>VLOOKUP(A216,DistrictDetail_SY202324,'District Detail SY 202324'!$V$1,FALSE)</f>
        <v>0</v>
      </c>
      <c r="W216" s="45">
        <f t="shared" si="35"/>
        <v>-0.91800000000000004</v>
      </c>
      <c r="X216" s="50">
        <f>VLOOKUP(A216,DistrictDetail_SY202324,'District Detail SY 202324'!$S$1,FALSE)</f>
        <v>1.6E-2</v>
      </c>
      <c r="Y216" s="50">
        <f>VLOOKUP(A216,DistrictDetail_SY202324,'District Detail SY 202324'!$U$1,FALSE)</f>
        <v>0.26700000000000002</v>
      </c>
      <c r="Z216" s="50">
        <f>VLOOKUP(A216,DistrictDetail_SY202324,'District Detail SY 202324'!$W$1,FALSE)</f>
        <v>0.68400000000000005</v>
      </c>
      <c r="AA216" s="50">
        <f>VLOOKUP(A216,DistrictDetail_SY202324,'District Detail SY 202324'!$Z$1,FALSE)</f>
        <v>1.2E-2</v>
      </c>
      <c r="AB216" s="50">
        <f>VLOOKUP(A216,DistrictDetail_SY202324,'District Detail SY 202324'!$AA$1,FALSE)</f>
        <v>0.216</v>
      </c>
      <c r="AC216" s="50">
        <f>VLOOKUP(A216,DistrictDetail_SY202324,'District Detail SY 202324'!$AB$1,FALSE)</f>
        <v>0.19800000000000001</v>
      </c>
      <c r="AD216" s="50">
        <f>VLOOKUP(A216,DistrictDetail_SY202324,'District Detail SY 202324'!$AF$1,FALSE)</f>
        <v>4.8020000000000005</v>
      </c>
    </row>
    <row r="217" spans="1:30" x14ac:dyDescent="0.25">
      <c r="A217" s="6" t="s">
        <v>458</v>
      </c>
      <c r="B217" t="s">
        <v>459</v>
      </c>
      <c r="C217" s="48">
        <f t="shared" si="28"/>
        <v>98.283000000000015</v>
      </c>
      <c r="D217" s="48">
        <f t="shared" si="36"/>
        <v>160.08599999999996</v>
      </c>
      <c r="E217" s="48">
        <f t="shared" si="29"/>
        <v>61.80299999999994</v>
      </c>
      <c r="F217" s="45">
        <f>VLOOKUP(A217,DistrictDetail_SY202324,'District Detail SY 202324'!$Q$1,FALSE)</f>
        <v>2.4529999999999998</v>
      </c>
      <c r="G217" s="45">
        <f>VLOOKUP(A217,DistrictDetail_SY202324,'District Detail SY 202324'!$AD$1,FALSE)</f>
        <v>0.58799999999999997</v>
      </c>
      <c r="H217" s="45">
        <f t="shared" si="30"/>
        <v>-1.8649999999999998</v>
      </c>
      <c r="I217" s="45">
        <f>VLOOKUP(A217,DistrictDetail_SY202324,'District Detail SY 202324'!$P$1,FALSE)</f>
        <v>4.18</v>
      </c>
      <c r="J217" s="45">
        <f>VLOOKUP(A217,DistrictDetail_SY202324,'District Detail SY 202324'!$AE$1,FALSE)+VLOOKUP(A217,DistrictDetail_SY202324,'District Detail SY 202324'!$AG$1,FALSE)</f>
        <v>59.387</v>
      </c>
      <c r="K217" s="45">
        <f t="shared" si="31"/>
        <v>55.207000000000001</v>
      </c>
      <c r="L217" s="45">
        <f>VLOOKUP(A217,DistrictDetail_SY202324,'District Detail SY 202324'!$K$1,FALSE)</f>
        <v>59.652000000000001</v>
      </c>
      <c r="M217" s="45">
        <f>VLOOKUP(A217,DistrictDetail_SY202324,'District Detail SY 202324'!$T$1,FALSE)</f>
        <v>48.6</v>
      </c>
      <c r="N217" s="45">
        <f t="shared" si="32"/>
        <v>-11.052</v>
      </c>
      <c r="O217" s="45">
        <f>VLOOKUP(A217,DistrictDetail_SY202324,'District Detail SY 202324'!$N$1,FALSE)</f>
        <v>21.591000000000001</v>
      </c>
      <c r="P217" s="45">
        <f>VLOOKUP(A217,DistrictDetail_SY202324,'District Detail SY 202324'!$Y$1,FALSE)</f>
        <v>16.5</v>
      </c>
      <c r="Q217" s="45">
        <f t="shared" si="33"/>
        <v>-5.0910000000000011</v>
      </c>
      <c r="R217" s="45">
        <f>VLOOKUP(A217,DistrictDetail_SY202324,'District Detail SY 202324'!$M$1,FALSE)</f>
        <v>2.6360000000000001</v>
      </c>
      <c r="S217" s="45">
        <f>VLOOKUP(A217,DistrictDetail_SY202324,'District Detail SY 202324'!$X$1,FALSE)</f>
        <v>7.8159999999999998</v>
      </c>
      <c r="T217" s="45">
        <f t="shared" si="34"/>
        <v>5.18</v>
      </c>
      <c r="U217" s="45">
        <f>VLOOKUP(A217,DistrictDetail_SY202324,'District Detail SY 202324'!$L$1,FALSE)</f>
        <v>7.7710000000000008</v>
      </c>
      <c r="V217" s="45">
        <f>VLOOKUP(A217,DistrictDetail_SY202324,'District Detail SY 202324'!$V$1,FALSE)</f>
        <v>0</v>
      </c>
      <c r="W217" s="45">
        <f t="shared" si="35"/>
        <v>-7.7710000000000008</v>
      </c>
      <c r="X217" s="50">
        <f>VLOOKUP(A217,DistrictDetail_SY202324,'District Detail SY 202324'!$S$1,FALSE)</f>
        <v>0.91899999999999993</v>
      </c>
      <c r="Y217" s="50">
        <f>VLOOKUP(A217,DistrictDetail_SY202324,'District Detail SY 202324'!$U$1,FALSE)</f>
        <v>3.4020000000000001</v>
      </c>
      <c r="Z217" s="50">
        <f>VLOOKUP(A217,DistrictDetail_SY202324,'District Detail SY 202324'!$W$1,FALSE)</f>
        <v>8.6289999999999996</v>
      </c>
      <c r="AA217" s="50">
        <f>VLOOKUP(A217,DistrictDetail_SY202324,'District Detail SY 202324'!$Z$1,FALSE)</f>
        <v>0.92</v>
      </c>
      <c r="AB217" s="50">
        <f>VLOOKUP(A217,DistrictDetail_SY202324,'District Detail SY 202324'!$AA$1,FALSE)</f>
        <v>1.5329999999999999</v>
      </c>
      <c r="AC217" s="50">
        <f>VLOOKUP(A217,DistrictDetail_SY202324,'District Detail SY 202324'!$AB$1,FALSE)</f>
        <v>0</v>
      </c>
      <c r="AD217" s="50">
        <f>VLOOKUP(A217,DistrictDetail_SY202324,'District Detail SY 202324'!$AF$1,FALSE)</f>
        <v>11.792000000000002</v>
      </c>
    </row>
    <row r="218" spans="1:30" x14ac:dyDescent="0.25">
      <c r="A218" s="6" t="s">
        <v>460</v>
      </c>
      <c r="B218" t="s">
        <v>461</v>
      </c>
      <c r="C218" s="48">
        <f t="shared" si="28"/>
        <v>0.18600000000000003</v>
      </c>
      <c r="D218" s="48">
        <f t="shared" si="36"/>
        <v>0.13200000000000001</v>
      </c>
      <c r="E218" s="48">
        <f t="shared" si="29"/>
        <v>-5.400000000000002E-2</v>
      </c>
      <c r="F218" s="45">
        <f>VLOOKUP(A218,DistrictDetail_SY202324,'District Detail SY 202324'!$Q$1,FALSE)</f>
        <v>7.0000000000000001E-3</v>
      </c>
      <c r="G218" s="45">
        <f>VLOOKUP(A218,DistrictDetail_SY202324,'District Detail SY 202324'!$AD$1,FALSE)</f>
        <v>0</v>
      </c>
      <c r="H218" s="45">
        <f t="shared" si="30"/>
        <v>-7.0000000000000001E-3</v>
      </c>
      <c r="I218" s="45">
        <f>VLOOKUP(A218,DistrictDetail_SY202324,'District Detail SY 202324'!$P$1,FALSE)</f>
        <v>9.0000000000000011E-3</v>
      </c>
      <c r="J218" s="45">
        <f>VLOOKUP(A218,DistrictDetail_SY202324,'District Detail SY 202324'!$AE$1,FALSE)+VLOOKUP(A218,DistrictDetail_SY202324,'District Detail SY 202324'!$AG$1,FALSE)</f>
        <v>0.104</v>
      </c>
      <c r="K218" s="45">
        <f t="shared" si="31"/>
        <v>9.5000000000000001E-2</v>
      </c>
      <c r="L218" s="45">
        <f>VLOOKUP(A218,DistrictDetail_SY202324,'District Detail SY 202324'!$K$1,FALSE)</f>
        <v>9.8000000000000004E-2</v>
      </c>
      <c r="M218" s="45">
        <f>VLOOKUP(A218,DistrictDetail_SY202324,'District Detail SY 202324'!$T$1,FALSE)</f>
        <v>0</v>
      </c>
      <c r="N218" s="45">
        <f t="shared" si="32"/>
        <v>-9.8000000000000004E-2</v>
      </c>
      <c r="O218" s="45">
        <f>VLOOKUP(A218,DistrictDetail_SY202324,'District Detail SY 202324'!$N$1,FALSE)</f>
        <v>4.5999999999999999E-2</v>
      </c>
      <c r="P218" s="45">
        <f>VLOOKUP(A218,DistrictDetail_SY202324,'District Detail SY 202324'!$Y$1,FALSE)</f>
        <v>0</v>
      </c>
      <c r="Q218" s="45">
        <f t="shared" si="33"/>
        <v>-4.5999999999999999E-2</v>
      </c>
      <c r="R218" s="45">
        <f>VLOOKUP(A218,DistrictDetail_SY202324,'District Detail SY 202324'!$M$1,FALSE)</f>
        <v>6.0000000000000001E-3</v>
      </c>
      <c r="S218" s="45">
        <f>VLOOKUP(A218,DistrictDetail_SY202324,'District Detail SY 202324'!$X$1,FALSE)</f>
        <v>5.0000000000000001E-3</v>
      </c>
      <c r="T218" s="45">
        <f t="shared" si="34"/>
        <v>-1E-3</v>
      </c>
      <c r="U218" s="45">
        <f>VLOOKUP(A218,DistrictDetail_SY202324,'District Detail SY 202324'!$L$1,FALSE)</f>
        <v>0.02</v>
      </c>
      <c r="V218" s="45">
        <f>VLOOKUP(A218,DistrictDetail_SY202324,'District Detail SY 202324'!$V$1,FALSE)</f>
        <v>0</v>
      </c>
      <c r="W218" s="45">
        <f t="shared" si="35"/>
        <v>-0.02</v>
      </c>
      <c r="X218" s="50">
        <f>VLOOKUP(A218,DistrictDetail_SY202324,'District Detail SY 202324'!$S$1,FALSE)</f>
        <v>0</v>
      </c>
      <c r="Y218" s="50">
        <f>VLOOKUP(A218,DistrictDetail_SY202324,'District Detail SY 202324'!$U$1,FALSE)</f>
        <v>8.0000000000000002E-3</v>
      </c>
      <c r="Z218" s="50">
        <f>VLOOKUP(A218,DistrictDetail_SY202324,'District Detail SY 202324'!$W$1,FALSE)</f>
        <v>1.0999999999999999E-2</v>
      </c>
      <c r="AA218" s="50">
        <f>VLOOKUP(A218,DistrictDetail_SY202324,'District Detail SY 202324'!$Z$1,FALSE)</f>
        <v>0</v>
      </c>
      <c r="AB218" s="50">
        <f>VLOOKUP(A218,DistrictDetail_SY202324,'District Detail SY 202324'!$AA$1,FALSE)</f>
        <v>4.0000000000000001E-3</v>
      </c>
      <c r="AC218" s="50">
        <f>VLOOKUP(A218,DistrictDetail_SY202324,'District Detail SY 202324'!$AB$1,FALSE)</f>
        <v>0</v>
      </c>
      <c r="AD218" s="50">
        <f>VLOOKUP(A218,DistrictDetail_SY202324,'District Detail SY 202324'!$AF$1,FALSE)</f>
        <v>0</v>
      </c>
    </row>
    <row r="219" spans="1:30" x14ac:dyDescent="0.25">
      <c r="A219" s="6" t="s">
        <v>462</v>
      </c>
      <c r="B219" t="s">
        <v>463</v>
      </c>
      <c r="C219" s="48">
        <f t="shared" si="28"/>
        <v>0.84199999999999997</v>
      </c>
      <c r="D219" s="48">
        <f t="shared" si="36"/>
        <v>1.639</v>
      </c>
      <c r="E219" s="48">
        <f t="shared" si="29"/>
        <v>0.79700000000000004</v>
      </c>
      <c r="F219" s="45">
        <f>VLOOKUP(A219,DistrictDetail_SY202324,'District Detail SY 202324'!$Q$1,FALSE)</f>
        <v>1.4999999999999999E-2</v>
      </c>
      <c r="G219" s="45">
        <f>VLOOKUP(A219,DistrictDetail_SY202324,'District Detail SY 202324'!$AD$1,FALSE)</f>
        <v>0</v>
      </c>
      <c r="H219" s="45">
        <f t="shared" si="30"/>
        <v>-1.4999999999999999E-2</v>
      </c>
      <c r="I219" s="45">
        <f>VLOOKUP(A219,DistrictDetail_SY202324,'District Detail SY 202324'!$P$1,FALSE)</f>
        <v>3.4999999999999996E-2</v>
      </c>
      <c r="J219" s="45">
        <f>VLOOKUP(A219,DistrictDetail_SY202324,'District Detail SY 202324'!$AE$1,FALSE)+VLOOKUP(A219,DistrictDetail_SY202324,'District Detail SY 202324'!$AG$1,FALSE)</f>
        <v>0.63900000000000001</v>
      </c>
      <c r="K219" s="45">
        <f t="shared" si="31"/>
        <v>0.60399999999999998</v>
      </c>
      <c r="L219" s="45">
        <f>VLOOKUP(A219,DistrictDetail_SY202324,'District Detail SY 202324'!$K$1,FALSE)</f>
        <v>0.54299999999999993</v>
      </c>
      <c r="M219" s="45">
        <f>VLOOKUP(A219,DistrictDetail_SY202324,'District Detail SY 202324'!$T$1,FALSE)</f>
        <v>1</v>
      </c>
      <c r="N219" s="45">
        <f t="shared" si="32"/>
        <v>0.45700000000000007</v>
      </c>
      <c r="O219" s="45">
        <f>VLOOKUP(A219,DistrictDetail_SY202324,'District Detail SY 202324'!$N$1,FALSE)</f>
        <v>0.17499999999999999</v>
      </c>
      <c r="P219" s="45">
        <f>VLOOKUP(A219,DistrictDetail_SY202324,'District Detail SY 202324'!$Y$1,FALSE)</f>
        <v>0</v>
      </c>
      <c r="Q219" s="45">
        <f t="shared" si="33"/>
        <v>-0.17499999999999999</v>
      </c>
      <c r="R219" s="45">
        <f>VLOOKUP(A219,DistrictDetail_SY202324,'District Detail SY 202324'!$M$1,FALSE)</f>
        <v>1.9E-2</v>
      </c>
      <c r="S219" s="45">
        <f>VLOOKUP(A219,DistrictDetail_SY202324,'District Detail SY 202324'!$X$1,FALSE)</f>
        <v>0</v>
      </c>
      <c r="T219" s="45">
        <f t="shared" si="34"/>
        <v>-1.9E-2</v>
      </c>
      <c r="U219" s="45">
        <f>VLOOKUP(A219,DistrictDetail_SY202324,'District Detail SY 202324'!$L$1,FALSE)</f>
        <v>5.5E-2</v>
      </c>
      <c r="V219" s="45">
        <f>VLOOKUP(A219,DistrictDetail_SY202324,'District Detail SY 202324'!$V$1,FALSE)</f>
        <v>0</v>
      </c>
      <c r="W219" s="45">
        <f t="shared" si="35"/>
        <v>-5.5E-2</v>
      </c>
      <c r="X219" s="50">
        <f>VLOOKUP(A219,DistrictDetail_SY202324,'District Detail SY 202324'!$S$1,FALSE)</f>
        <v>0</v>
      </c>
      <c r="Y219" s="50">
        <f>VLOOKUP(A219,DistrictDetail_SY202324,'District Detail SY 202324'!$U$1,FALSE)</f>
        <v>0</v>
      </c>
      <c r="Z219" s="50">
        <f>VLOOKUP(A219,DistrictDetail_SY202324,'District Detail SY 202324'!$W$1,FALSE)</f>
        <v>0</v>
      </c>
      <c r="AA219" s="50">
        <f>VLOOKUP(A219,DistrictDetail_SY202324,'District Detail SY 202324'!$Z$1,FALSE)</f>
        <v>0</v>
      </c>
      <c r="AB219" s="50">
        <f>VLOOKUP(A219,DistrictDetail_SY202324,'District Detail SY 202324'!$AA$1,FALSE)</f>
        <v>0</v>
      </c>
      <c r="AC219" s="50">
        <f>VLOOKUP(A219,DistrictDetail_SY202324,'District Detail SY 202324'!$AB$1,FALSE)</f>
        <v>0</v>
      </c>
      <c r="AD219" s="50">
        <f>VLOOKUP(A219,DistrictDetail_SY202324,'District Detail SY 202324'!$AF$1,FALSE)</f>
        <v>0</v>
      </c>
    </row>
    <row r="220" spans="1:30" x14ac:dyDescent="0.25">
      <c r="A220" s="6" t="s">
        <v>464</v>
      </c>
      <c r="B220" t="s">
        <v>715</v>
      </c>
      <c r="C220" s="48">
        <f t="shared" si="28"/>
        <v>0.621</v>
      </c>
      <c r="D220" s="48">
        <f t="shared" si="36"/>
        <v>1</v>
      </c>
      <c r="E220" s="48">
        <f t="shared" si="29"/>
        <v>0.379</v>
      </c>
      <c r="F220" s="45">
        <f>VLOOKUP(A220,DistrictDetail_SY202324,'District Detail SY 202324'!$Q$1,FALSE)</f>
        <v>1.2999999999999999E-2</v>
      </c>
      <c r="G220" s="45">
        <f>VLOOKUP(A220,DistrictDetail_SY202324,'District Detail SY 202324'!$AD$1,FALSE)</f>
        <v>0</v>
      </c>
      <c r="H220" s="45">
        <f t="shared" si="30"/>
        <v>-1.2999999999999999E-2</v>
      </c>
      <c r="I220" s="45">
        <f>VLOOKUP(A220,DistrictDetail_SY202324,'District Detail SY 202324'!$P$1,FALSE)</f>
        <v>2.7000000000000003E-2</v>
      </c>
      <c r="J220" s="45">
        <f>VLOOKUP(A220,DistrictDetail_SY202324,'District Detail SY 202324'!$AE$1,FALSE)+VLOOKUP(A220,DistrictDetail_SY202324,'District Detail SY 202324'!$AG$1,FALSE)</f>
        <v>0</v>
      </c>
      <c r="K220" s="45">
        <f t="shared" si="31"/>
        <v>-2.7000000000000003E-2</v>
      </c>
      <c r="L220" s="45">
        <f>VLOOKUP(A220,DistrictDetail_SY202324,'District Detail SY 202324'!$K$1,FALSE)</f>
        <v>0.39100000000000001</v>
      </c>
      <c r="M220" s="45">
        <f>VLOOKUP(A220,DistrictDetail_SY202324,'District Detail SY 202324'!$T$1,FALSE)</f>
        <v>0</v>
      </c>
      <c r="N220" s="45">
        <f t="shared" si="32"/>
        <v>-0.39100000000000001</v>
      </c>
      <c r="O220" s="45">
        <f>VLOOKUP(A220,DistrictDetail_SY202324,'District Detail SY 202324'!$N$1,FALSE)</f>
        <v>0.13100000000000001</v>
      </c>
      <c r="P220" s="45">
        <f>VLOOKUP(A220,DistrictDetail_SY202324,'District Detail SY 202324'!$Y$1,FALSE)</f>
        <v>0</v>
      </c>
      <c r="Q220" s="45">
        <f t="shared" si="33"/>
        <v>-0.13100000000000001</v>
      </c>
      <c r="R220" s="45">
        <f>VLOOKUP(A220,DistrictDetail_SY202324,'District Detail SY 202324'!$M$1,FALSE)</f>
        <v>1.5000000000000001E-2</v>
      </c>
      <c r="S220" s="45">
        <f>VLOOKUP(A220,DistrictDetail_SY202324,'District Detail SY 202324'!$X$1,FALSE)</f>
        <v>0</v>
      </c>
      <c r="T220" s="45">
        <f t="shared" si="34"/>
        <v>-1.5000000000000001E-2</v>
      </c>
      <c r="U220" s="45">
        <f>VLOOKUP(A220,DistrictDetail_SY202324,'District Detail SY 202324'!$L$1,FALSE)</f>
        <v>4.3999999999999997E-2</v>
      </c>
      <c r="V220" s="45">
        <f>VLOOKUP(A220,DistrictDetail_SY202324,'District Detail SY 202324'!$V$1,FALSE)</f>
        <v>1</v>
      </c>
      <c r="W220" s="45">
        <f t="shared" si="35"/>
        <v>0.95599999999999996</v>
      </c>
      <c r="X220" s="50">
        <f>VLOOKUP(A220,DistrictDetail_SY202324,'District Detail SY 202324'!$S$1,FALSE)</f>
        <v>0</v>
      </c>
      <c r="Y220" s="50">
        <f>VLOOKUP(A220,DistrictDetail_SY202324,'District Detail SY 202324'!$U$1,FALSE)</f>
        <v>0</v>
      </c>
      <c r="Z220" s="50">
        <f>VLOOKUP(A220,DistrictDetail_SY202324,'District Detail SY 202324'!$W$1,FALSE)</f>
        <v>0</v>
      </c>
      <c r="AA220" s="50">
        <f>VLOOKUP(A220,DistrictDetail_SY202324,'District Detail SY 202324'!$Z$1,FALSE)</f>
        <v>0</v>
      </c>
      <c r="AB220" s="50">
        <f>VLOOKUP(A220,DistrictDetail_SY202324,'District Detail SY 202324'!$AA$1,FALSE)</f>
        <v>0</v>
      </c>
      <c r="AC220" s="50">
        <f>VLOOKUP(A220,DistrictDetail_SY202324,'District Detail SY 202324'!$AB$1,FALSE)</f>
        <v>0</v>
      </c>
      <c r="AD220" s="50">
        <f>VLOOKUP(A220,DistrictDetail_SY202324,'District Detail SY 202324'!$AF$1,FALSE)</f>
        <v>0</v>
      </c>
    </row>
    <row r="221" spans="1:30" x14ac:dyDescent="0.25">
      <c r="A221" s="6" t="s">
        <v>466</v>
      </c>
      <c r="B221" t="s">
        <v>467</v>
      </c>
      <c r="C221" s="48">
        <f t="shared" si="28"/>
        <v>3.9760000000000004</v>
      </c>
      <c r="D221" s="48">
        <f t="shared" si="36"/>
        <v>5.2219999999999995</v>
      </c>
      <c r="E221" s="48">
        <f t="shared" si="29"/>
        <v>1.2459999999999991</v>
      </c>
      <c r="F221" s="45">
        <f>VLOOKUP(A221,DistrictDetail_SY202324,'District Detail SY 202324'!$Q$1,FALSE)</f>
        <v>9.9000000000000005E-2</v>
      </c>
      <c r="G221" s="45">
        <f>VLOOKUP(A221,DistrictDetail_SY202324,'District Detail SY 202324'!$AD$1,FALSE)</f>
        <v>0</v>
      </c>
      <c r="H221" s="45">
        <f t="shared" si="30"/>
        <v>-9.9000000000000005E-2</v>
      </c>
      <c r="I221" s="45">
        <f>VLOOKUP(A221,DistrictDetail_SY202324,'District Detail SY 202324'!$P$1,FALSE)</f>
        <v>0.16899999999999998</v>
      </c>
      <c r="J221" s="45">
        <f>VLOOKUP(A221,DistrictDetail_SY202324,'District Detail SY 202324'!$AE$1,FALSE)+VLOOKUP(A221,DistrictDetail_SY202324,'District Detail SY 202324'!$AG$1,FALSE)</f>
        <v>1.6319999999999999</v>
      </c>
      <c r="K221" s="45">
        <f t="shared" si="31"/>
        <v>1.4629999999999999</v>
      </c>
      <c r="L221" s="45">
        <f>VLOOKUP(A221,DistrictDetail_SY202324,'District Detail SY 202324'!$K$1,FALSE)</f>
        <v>2.415</v>
      </c>
      <c r="M221" s="45">
        <f>VLOOKUP(A221,DistrictDetail_SY202324,'District Detail SY 202324'!$T$1,FALSE)</f>
        <v>2.7309999999999999</v>
      </c>
      <c r="N221" s="45">
        <f t="shared" si="32"/>
        <v>0.31599999999999984</v>
      </c>
      <c r="O221" s="45">
        <f>VLOOKUP(A221,DistrictDetail_SY202324,'District Detail SY 202324'!$N$1,FALSE)</f>
        <v>0.873</v>
      </c>
      <c r="P221" s="45">
        <f>VLOOKUP(A221,DistrictDetail_SY202324,'District Detail SY 202324'!$Y$1,FALSE)</f>
        <v>0</v>
      </c>
      <c r="Q221" s="45">
        <f t="shared" si="33"/>
        <v>-0.873</v>
      </c>
      <c r="R221" s="45">
        <f>VLOOKUP(A221,DistrictDetail_SY202324,'District Detail SY 202324'!$M$1,FALSE)</f>
        <v>0.107</v>
      </c>
      <c r="S221" s="45">
        <f>VLOOKUP(A221,DistrictDetail_SY202324,'District Detail SY 202324'!$X$1,FALSE)</f>
        <v>0</v>
      </c>
      <c r="T221" s="45">
        <f t="shared" si="34"/>
        <v>-0.107</v>
      </c>
      <c r="U221" s="45">
        <f>VLOOKUP(A221,DistrictDetail_SY202324,'District Detail SY 202324'!$L$1,FALSE)</f>
        <v>0.31300000000000006</v>
      </c>
      <c r="V221" s="45">
        <f>VLOOKUP(A221,DistrictDetail_SY202324,'District Detail SY 202324'!$V$1,FALSE)</f>
        <v>0</v>
      </c>
      <c r="W221" s="45">
        <f t="shared" si="35"/>
        <v>-0.31300000000000006</v>
      </c>
      <c r="X221" s="50">
        <f>VLOOKUP(A221,DistrictDetail_SY202324,'District Detail SY 202324'!$S$1,FALSE)</f>
        <v>0</v>
      </c>
      <c r="Y221" s="50">
        <f>VLOOKUP(A221,DistrictDetail_SY202324,'District Detail SY 202324'!$U$1,FALSE)</f>
        <v>0</v>
      </c>
      <c r="Z221" s="50">
        <f>VLOOKUP(A221,DistrictDetail_SY202324,'District Detail SY 202324'!$W$1,FALSE)</f>
        <v>0.125</v>
      </c>
      <c r="AA221" s="50">
        <f>VLOOKUP(A221,DistrictDetail_SY202324,'District Detail SY 202324'!$Z$1,FALSE)</f>
        <v>0</v>
      </c>
      <c r="AB221" s="50">
        <f>VLOOKUP(A221,DistrictDetail_SY202324,'District Detail SY 202324'!$AA$1,FALSE)</f>
        <v>0</v>
      </c>
      <c r="AC221" s="50">
        <f>VLOOKUP(A221,DistrictDetail_SY202324,'District Detail SY 202324'!$AB$1,FALSE)</f>
        <v>0.36699999999999999</v>
      </c>
      <c r="AD221" s="50">
        <f>VLOOKUP(A221,DistrictDetail_SY202324,'District Detail SY 202324'!$AF$1,FALSE)</f>
        <v>0.36699999999999999</v>
      </c>
    </row>
    <row r="222" spans="1:30" x14ac:dyDescent="0.25">
      <c r="A222" s="6" t="s">
        <v>468</v>
      </c>
      <c r="B222" t="s">
        <v>469</v>
      </c>
      <c r="C222" s="48">
        <f t="shared" si="28"/>
        <v>13.382</v>
      </c>
      <c r="D222" s="48">
        <f t="shared" si="36"/>
        <v>16.480999999999998</v>
      </c>
      <c r="E222" s="48">
        <f t="shared" si="29"/>
        <v>3.0989999999999984</v>
      </c>
      <c r="F222" s="45">
        <f>VLOOKUP(A222,DistrictDetail_SY202324,'District Detail SY 202324'!$Q$1,FALSE)</f>
        <v>0.33800000000000002</v>
      </c>
      <c r="G222" s="45">
        <f>VLOOKUP(A222,DistrictDetail_SY202324,'District Detail SY 202324'!$AD$1,FALSE)</f>
        <v>0</v>
      </c>
      <c r="H222" s="45">
        <f t="shared" si="30"/>
        <v>-0.33800000000000002</v>
      </c>
      <c r="I222" s="45">
        <f>VLOOKUP(A222,DistrictDetail_SY202324,'District Detail SY 202324'!$P$1,FALSE)</f>
        <v>0.57000000000000006</v>
      </c>
      <c r="J222" s="45">
        <f>VLOOKUP(A222,DistrictDetail_SY202324,'District Detail SY 202324'!$AE$1,FALSE)+VLOOKUP(A222,DistrictDetail_SY202324,'District Detail SY 202324'!$AG$1,FALSE)</f>
        <v>2.5750000000000002</v>
      </c>
      <c r="K222" s="45">
        <f t="shared" si="31"/>
        <v>2.0049999999999999</v>
      </c>
      <c r="L222" s="45">
        <f>VLOOKUP(A222,DistrictDetail_SY202324,'District Detail SY 202324'!$K$1,FALSE)</f>
        <v>8.0709999999999997</v>
      </c>
      <c r="M222" s="45">
        <f>VLOOKUP(A222,DistrictDetail_SY202324,'District Detail SY 202324'!$T$1,FALSE)</f>
        <v>8</v>
      </c>
      <c r="N222" s="45">
        <f t="shared" si="32"/>
        <v>-7.099999999999973E-2</v>
      </c>
      <c r="O222" s="45">
        <f>VLOOKUP(A222,DistrictDetail_SY202324,'District Detail SY 202324'!$N$1,FALSE)</f>
        <v>2.972</v>
      </c>
      <c r="P222" s="45">
        <f>VLOOKUP(A222,DistrictDetail_SY202324,'District Detail SY 202324'!$Y$1,FALSE)</f>
        <v>2</v>
      </c>
      <c r="Q222" s="45">
        <f t="shared" si="33"/>
        <v>-0.97199999999999998</v>
      </c>
      <c r="R222" s="45">
        <f>VLOOKUP(A222,DistrictDetail_SY202324,'District Detail SY 202324'!$M$1,FALSE)</f>
        <v>0.36199999999999999</v>
      </c>
      <c r="S222" s="45">
        <f>VLOOKUP(A222,DistrictDetail_SY202324,'District Detail SY 202324'!$X$1,FALSE)</f>
        <v>0</v>
      </c>
      <c r="T222" s="45">
        <f t="shared" si="34"/>
        <v>-0.36199999999999999</v>
      </c>
      <c r="U222" s="45">
        <f>VLOOKUP(A222,DistrictDetail_SY202324,'District Detail SY 202324'!$L$1,FALSE)</f>
        <v>1.069</v>
      </c>
      <c r="V222" s="45">
        <f>VLOOKUP(A222,DistrictDetail_SY202324,'District Detail SY 202324'!$V$1,FALSE)</f>
        <v>3.5</v>
      </c>
      <c r="W222" s="45">
        <f t="shared" si="35"/>
        <v>2.431</v>
      </c>
      <c r="X222" s="50">
        <f>VLOOKUP(A222,DistrictDetail_SY202324,'District Detail SY 202324'!$S$1,FALSE)</f>
        <v>0</v>
      </c>
      <c r="Y222" s="50">
        <f>VLOOKUP(A222,DistrictDetail_SY202324,'District Detail SY 202324'!$U$1,FALSE)</f>
        <v>0</v>
      </c>
      <c r="Z222" s="50">
        <f>VLOOKUP(A222,DistrictDetail_SY202324,'District Detail SY 202324'!$W$1,FALSE)</f>
        <v>0</v>
      </c>
      <c r="AA222" s="50">
        <f>VLOOKUP(A222,DistrictDetail_SY202324,'District Detail SY 202324'!$Z$1,FALSE)</f>
        <v>0</v>
      </c>
      <c r="AB222" s="50">
        <f>VLOOKUP(A222,DistrictDetail_SY202324,'District Detail SY 202324'!$AA$1,FALSE)</f>
        <v>0</v>
      </c>
      <c r="AC222" s="50">
        <f>VLOOKUP(A222,DistrictDetail_SY202324,'District Detail SY 202324'!$AB$1,FALSE)</f>
        <v>0</v>
      </c>
      <c r="AD222" s="50">
        <f>VLOOKUP(A222,DistrictDetail_SY202324,'District Detail SY 202324'!$AF$1,FALSE)</f>
        <v>0.40600000000000003</v>
      </c>
    </row>
    <row r="223" spans="1:30" x14ac:dyDescent="0.25">
      <c r="A223" s="6" t="s">
        <v>470</v>
      </c>
      <c r="B223" t="s">
        <v>716</v>
      </c>
      <c r="C223" s="48">
        <f t="shared" si="28"/>
        <v>1.591</v>
      </c>
      <c r="D223" s="48">
        <f t="shared" si="36"/>
        <v>2.1630000000000003</v>
      </c>
      <c r="E223" s="48">
        <f t="shared" si="29"/>
        <v>0.57200000000000029</v>
      </c>
      <c r="F223" s="45">
        <f>VLOOKUP(A223,DistrictDetail_SY202324,'District Detail SY 202324'!$Q$1,FALSE)</f>
        <v>3.5000000000000003E-2</v>
      </c>
      <c r="G223" s="45">
        <f>VLOOKUP(A223,DistrictDetail_SY202324,'District Detail SY 202324'!$AD$1,FALSE)</f>
        <v>0.65900000000000003</v>
      </c>
      <c r="H223" s="45">
        <f t="shared" si="30"/>
        <v>0.624</v>
      </c>
      <c r="I223" s="45">
        <f>VLOOKUP(A223,DistrictDetail_SY202324,'District Detail SY 202324'!$P$1,FALSE)</f>
        <v>6.8000000000000005E-2</v>
      </c>
      <c r="J223" s="45">
        <f>VLOOKUP(A223,DistrictDetail_SY202324,'District Detail SY 202324'!$AE$1,FALSE)+VLOOKUP(A223,DistrictDetail_SY202324,'District Detail SY 202324'!$AG$1,FALSE)</f>
        <v>0</v>
      </c>
      <c r="K223" s="45">
        <f t="shared" si="31"/>
        <v>-6.8000000000000005E-2</v>
      </c>
      <c r="L223" s="45">
        <f>VLOOKUP(A223,DistrictDetail_SY202324,'District Detail SY 202324'!$K$1,FALSE)</f>
        <v>0.92799999999999994</v>
      </c>
      <c r="M223" s="45">
        <f>VLOOKUP(A223,DistrictDetail_SY202324,'District Detail SY 202324'!$T$1,FALSE)</f>
        <v>0</v>
      </c>
      <c r="N223" s="45">
        <f t="shared" si="32"/>
        <v>-0.92799999999999994</v>
      </c>
      <c r="O223" s="45">
        <f>VLOOKUP(A223,DistrictDetail_SY202324,'District Detail SY 202324'!$N$1,FALSE)</f>
        <v>0.40500000000000003</v>
      </c>
      <c r="P223" s="45">
        <f>VLOOKUP(A223,DistrictDetail_SY202324,'District Detail SY 202324'!$Y$1,FALSE)</f>
        <v>1.2</v>
      </c>
      <c r="Q223" s="45">
        <f t="shared" si="33"/>
        <v>0.79499999999999993</v>
      </c>
      <c r="R223" s="45">
        <f>VLOOKUP(A223,DistrictDetail_SY202324,'District Detail SY 202324'!$M$1,FALSE)</f>
        <v>3.7999999999999999E-2</v>
      </c>
      <c r="S223" s="45">
        <f>VLOOKUP(A223,DistrictDetail_SY202324,'District Detail SY 202324'!$X$1,FALSE)</f>
        <v>8.5999999999999993E-2</v>
      </c>
      <c r="T223" s="45">
        <f t="shared" si="34"/>
        <v>4.7999999999999994E-2</v>
      </c>
      <c r="U223" s="45">
        <f>VLOOKUP(A223,DistrictDetail_SY202324,'District Detail SY 202324'!$L$1,FALSE)</f>
        <v>0.11699999999999999</v>
      </c>
      <c r="V223" s="45">
        <f>VLOOKUP(A223,DistrictDetail_SY202324,'District Detail SY 202324'!$V$1,FALSE)</f>
        <v>0.109</v>
      </c>
      <c r="W223" s="45">
        <f t="shared" si="35"/>
        <v>-7.9999999999999932E-3</v>
      </c>
      <c r="X223" s="50">
        <f>VLOOKUP(A223,DistrictDetail_SY202324,'District Detail SY 202324'!$S$1,FALSE)</f>
        <v>0</v>
      </c>
      <c r="Y223" s="50">
        <f>VLOOKUP(A223,DistrictDetail_SY202324,'District Detail SY 202324'!$U$1,FALSE)</f>
        <v>6.6000000000000003E-2</v>
      </c>
      <c r="Z223" s="50">
        <f>VLOOKUP(A223,DistrictDetail_SY202324,'District Detail SY 202324'!$W$1,FALSE)</f>
        <v>4.2999999999999997E-2</v>
      </c>
      <c r="AA223" s="50">
        <f>VLOOKUP(A223,DistrictDetail_SY202324,'District Detail SY 202324'!$Z$1,FALSE)</f>
        <v>0</v>
      </c>
      <c r="AB223" s="50">
        <f>VLOOKUP(A223,DistrictDetail_SY202324,'District Detail SY 202324'!$AA$1,FALSE)</f>
        <v>0</v>
      </c>
      <c r="AC223" s="50">
        <f>VLOOKUP(A223,DistrictDetail_SY202324,'District Detail SY 202324'!$AB$1,FALSE)</f>
        <v>0</v>
      </c>
      <c r="AD223" s="50">
        <f>VLOOKUP(A223,DistrictDetail_SY202324,'District Detail SY 202324'!$AF$1,FALSE)</f>
        <v>0</v>
      </c>
    </row>
    <row r="224" spans="1:30" x14ac:dyDescent="0.25">
      <c r="A224" s="6" t="s">
        <v>472</v>
      </c>
      <c r="B224" t="s">
        <v>473</v>
      </c>
      <c r="C224" s="48">
        <f t="shared" si="28"/>
        <v>3.9979999999999998</v>
      </c>
      <c r="D224" s="48">
        <f t="shared" si="36"/>
        <v>4.556</v>
      </c>
      <c r="E224" s="48">
        <f t="shared" si="29"/>
        <v>0.55800000000000027</v>
      </c>
      <c r="F224" s="45">
        <f>VLOOKUP(A224,DistrictDetail_SY202324,'District Detail SY 202324'!$Q$1,FALSE)</f>
        <v>0.105</v>
      </c>
      <c r="G224" s="45">
        <f>VLOOKUP(A224,DistrictDetail_SY202324,'District Detail SY 202324'!$AD$1,FALSE)</f>
        <v>0</v>
      </c>
      <c r="H224" s="45">
        <f t="shared" si="30"/>
        <v>-0.105</v>
      </c>
      <c r="I224" s="45">
        <f>VLOOKUP(A224,DistrictDetail_SY202324,'District Detail SY 202324'!$P$1,FALSE)</f>
        <v>0.17100000000000001</v>
      </c>
      <c r="J224" s="45">
        <f>VLOOKUP(A224,DistrictDetail_SY202324,'District Detail SY 202324'!$AE$1,FALSE)+VLOOKUP(A224,DistrictDetail_SY202324,'District Detail SY 202324'!$AG$1,FALSE)</f>
        <v>0</v>
      </c>
      <c r="K224" s="45">
        <f t="shared" si="31"/>
        <v>-0.17100000000000001</v>
      </c>
      <c r="L224" s="45">
        <f>VLOOKUP(A224,DistrictDetail_SY202324,'District Detail SY 202324'!$K$1,FALSE)</f>
        <v>2.387</v>
      </c>
      <c r="M224" s="45">
        <f>VLOOKUP(A224,DistrictDetail_SY202324,'District Detail SY 202324'!$T$1,FALSE)</f>
        <v>2</v>
      </c>
      <c r="N224" s="45">
        <f t="shared" si="32"/>
        <v>-0.38700000000000001</v>
      </c>
      <c r="O224" s="45">
        <f>VLOOKUP(A224,DistrictDetail_SY202324,'District Detail SY 202324'!$N$1,FALSE)</f>
        <v>0.89800000000000002</v>
      </c>
      <c r="P224" s="45">
        <f>VLOOKUP(A224,DistrictDetail_SY202324,'District Detail SY 202324'!$Y$1,FALSE)</f>
        <v>0.52</v>
      </c>
      <c r="Q224" s="45">
        <f t="shared" si="33"/>
        <v>-0.378</v>
      </c>
      <c r="R224" s="45">
        <f>VLOOKUP(A224,DistrictDetail_SY202324,'District Detail SY 202324'!$M$1,FALSE)</f>
        <v>0.11</v>
      </c>
      <c r="S224" s="45">
        <f>VLOOKUP(A224,DistrictDetail_SY202324,'District Detail SY 202324'!$X$1,FALSE)</f>
        <v>0.22699999999999998</v>
      </c>
      <c r="T224" s="45">
        <f t="shared" si="34"/>
        <v>0.11699999999999998</v>
      </c>
      <c r="U224" s="45">
        <f>VLOOKUP(A224,DistrictDetail_SY202324,'District Detail SY 202324'!$L$1,FALSE)</f>
        <v>0.32700000000000001</v>
      </c>
      <c r="V224" s="45">
        <f>VLOOKUP(A224,DistrictDetail_SY202324,'District Detail SY 202324'!$V$1,FALSE)</f>
        <v>0</v>
      </c>
      <c r="W224" s="45">
        <f t="shared" si="35"/>
        <v>-0.32700000000000001</v>
      </c>
      <c r="X224" s="50">
        <f>VLOOKUP(A224,DistrictDetail_SY202324,'District Detail SY 202324'!$S$1,FALSE)</f>
        <v>0</v>
      </c>
      <c r="Y224" s="50">
        <f>VLOOKUP(A224,DistrictDetail_SY202324,'District Detail SY 202324'!$U$1,FALSE)</f>
        <v>0.16800000000000001</v>
      </c>
      <c r="Z224" s="50">
        <f>VLOOKUP(A224,DistrictDetail_SY202324,'District Detail SY 202324'!$W$1,FALSE)</f>
        <v>0.16900000000000001</v>
      </c>
      <c r="AA224" s="50">
        <f>VLOOKUP(A224,DistrictDetail_SY202324,'District Detail SY 202324'!$Z$1,FALSE)</f>
        <v>0</v>
      </c>
      <c r="AB224" s="50">
        <f>VLOOKUP(A224,DistrictDetail_SY202324,'District Detail SY 202324'!$AA$1,FALSE)</f>
        <v>1</v>
      </c>
      <c r="AC224" s="50">
        <f>VLOOKUP(A224,DistrictDetail_SY202324,'District Detail SY 202324'!$AB$1,FALSE)</f>
        <v>0</v>
      </c>
      <c r="AD224" s="50">
        <f>VLOOKUP(A224,DistrictDetail_SY202324,'District Detail SY 202324'!$AF$1,FALSE)</f>
        <v>0.47200000000000009</v>
      </c>
    </row>
    <row r="225" spans="1:30" x14ac:dyDescent="0.25">
      <c r="A225" s="6" t="s">
        <v>474</v>
      </c>
      <c r="B225" t="s">
        <v>717</v>
      </c>
      <c r="C225" s="48">
        <f t="shared" si="28"/>
        <v>0.76800000000000013</v>
      </c>
      <c r="D225" s="48">
        <f t="shared" si="36"/>
        <v>0.79</v>
      </c>
      <c r="E225" s="48">
        <f t="shared" si="29"/>
        <v>2.1999999999999909E-2</v>
      </c>
      <c r="F225" s="45">
        <f>VLOOKUP(A225,DistrictDetail_SY202324,'District Detail SY 202324'!$Q$1,FALSE)</f>
        <v>5.0000000000000001E-3</v>
      </c>
      <c r="G225" s="45">
        <f>VLOOKUP(A225,DistrictDetail_SY202324,'District Detail SY 202324'!$AD$1,FALSE)</f>
        <v>0</v>
      </c>
      <c r="H225" s="45">
        <f t="shared" si="30"/>
        <v>-5.0000000000000001E-3</v>
      </c>
      <c r="I225" s="45">
        <f>VLOOKUP(A225,DistrictDetail_SY202324,'District Detail SY 202324'!$P$1,FALSE)</f>
        <v>0.03</v>
      </c>
      <c r="J225" s="45">
        <f>VLOOKUP(A225,DistrictDetail_SY202324,'District Detail SY 202324'!$AE$1,FALSE)+VLOOKUP(A225,DistrictDetail_SY202324,'District Detail SY 202324'!$AG$1,FALSE)</f>
        <v>0</v>
      </c>
      <c r="K225" s="45">
        <f t="shared" si="31"/>
        <v>-0.03</v>
      </c>
      <c r="L225" s="45">
        <f>VLOOKUP(A225,DistrictDetail_SY202324,'District Detail SY 202324'!$K$1,FALSE)</f>
        <v>0.53200000000000003</v>
      </c>
      <c r="M225" s="45">
        <f>VLOOKUP(A225,DistrictDetail_SY202324,'District Detail SY 202324'!$T$1,FALSE)</f>
        <v>0.2</v>
      </c>
      <c r="N225" s="45">
        <f t="shared" si="32"/>
        <v>-0.33200000000000002</v>
      </c>
      <c r="O225" s="45">
        <f>VLOOKUP(A225,DistrictDetail_SY202324,'District Detail SY 202324'!$N$1,FALSE)</f>
        <v>0.161</v>
      </c>
      <c r="P225" s="45">
        <f>VLOOKUP(A225,DistrictDetail_SY202324,'District Detail SY 202324'!$Y$1,FALSE)</f>
        <v>0</v>
      </c>
      <c r="Q225" s="45">
        <f t="shared" si="33"/>
        <v>-0.161</v>
      </c>
      <c r="R225" s="45">
        <f>VLOOKUP(A225,DistrictDetail_SY202324,'District Detail SY 202324'!$M$1,FALSE)</f>
        <v>0.01</v>
      </c>
      <c r="S225" s="45">
        <f>VLOOKUP(A225,DistrictDetail_SY202324,'District Detail SY 202324'!$X$1,FALSE)</f>
        <v>0.4</v>
      </c>
      <c r="T225" s="45">
        <f t="shared" si="34"/>
        <v>0.39</v>
      </c>
      <c r="U225" s="45">
        <f>VLOOKUP(A225,DistrictDetail_SY202324,'District Detail SY 202324'!$L$1,FALSE)</f>
        <v>0.03</v>
      </c>
      <c r="V225" s="45">
        <f>VLOOKUP(A225,DistrictDetail_SY202324,'District Detail SY 202324'!$V$1,FALSE)</f>
        <v>0</v>
      </c>
      <c r="W225" s="45">
        <f t="shared" si="35"/>
        <v>-0.03</v>
      </c>
      <c r="X225" s="50">
        <f>VLOOKUP(A225,DistrictDetail_SY202324,'District Detail SY 202324'!$S$1,FALSE)</f>
        <v>0</v>
      </c>
      <c r="Y225" s="50">
        <f>VLOOKUP(A225,DistrictDetail_SY202324,'District Detail SY 202324'!$U$1,FALSE)</f>
        <v>7.5999999999999998E-2</v>
      </c>
      <c r="Z225" s="50">
        <f>VLOOKUP(A225,DistrictDetail_SY202324,'District Detail SY 202324'!$W$1,FALSE)</f>
        <v>0.114</v>
      </c>
      <c r="AA225" s="50">
        <f>VLOOKUP(A225,DistrictDetail_SY202324,'District Detail SY 202324'!$Z$1,FALSE)</f>
        <v>0</v>
      </c>
      <c r="AB225" s="50">
        <f>VLOOKUP(A225,DistrictDetail_SY202324,'District Detail SY 202324'!$AA$1,FALSE)</f>
        <v>0</v>
      </c>
      <c r="AC225" s="50">
        <f>VLOOKUP(A225,DistrictDetail_SY202324,'District Detail SY 202324'!$AB$1,FALSE)</f>
        <v>0</v>
      </c>
      <c r="AD225" s="50">
        <f>VLOOKUP(A225,DistrictDetail_SY202324,'District Detail SY 202324'!$AF$1,FALSE)</f>
        <v>0</v>
      </c>
    </row>
    <row r="226" spans="1:30" x14ac:dyDescent="0.25">
      <c r="A226" s="6" t="s">
        <v>476</v>
      </c>
      <c r="B226" t="s">
        <v>477</v>
      </c>
      <c r="C226" s="48">
        <f t="shared" si="28"/>
        <v>2.2360000000000002</v>
      </c>
      <c r="D226" s="48">
        <f t="shared" si="36"/>
        <v>2.415</v>
      </c>
      <c r="E226" s="48">
        <f t="shared" si="29"/>
        <v>0.17899999999999983</v>
      </c>
      <c r="F226" s="45">
        <f>VLOOKUP(A226,DistrictDetail_SY202324,'District Detail SY 202324'!$Q$1,FALSE)</f>
        <v>0.05</v>
      </c>
      <c r="G226" s="45">
        <f>VLOOKUP(A226,DistrictDetail_SY202324,'District Detail SY 202324'!$AD$1,FALSE)</f>
        <v>0</v>
      </c>
      <c r="H226" s="45">
        <f t="shared" si="30"/>
        <v>-0.05</v>
      </c>
      <c r="I226" s="45">
        <f>VLOOKUP(A226,DistrictDetail_SY202324,'District Detail SY 202324'!$P$1,FALSE)</f>
        <v>9.5000000000000001E-2</v>
      </c>
      <c r="J226" s="45">
        <f>VLOOKUP(A226,DistrictDetail_SY202324,'District Detail SY 202324'!$AE$1,FALSE)+VLOOKUP(A226,DistrictDetail_SY202324,'District Detail SY 202324'!$AG$1,FALSE)</f>
        <v>0</v>
      </c>
      <c r="K226" s="45">
        <f t="shared" si="31"/>
        <v>-9.5000000000000001E-2</v>
      </c>
      <c r="L226" s="45">
        <f>VLOOKUP(A226,DistrictDetail_SY202324,'District Detail SY 202324'!$K$1,FALSE)</f>
        <v>1.385</v>
      </c>
      <c r="M226" s="45">
        <f>VLOOKUP(A226,DistrictDetail_SY202324,'District Detail SY 202324'!$T$1,FALSE)</f>
        <v>1.502</v>
      </c>
      <c r="N226" s="45">
        <f t="shared" si="32"/>
        <v>0.11699999999999999</v>
      </c>
      <c r="O226" s="45">
        <f>VLOOKUP(A226,DistrictDetail_SY202324,'District Detail SY 202324'!$N$1,FALSE)</f>
        <v>0.48799999999999999</v>
      </c>
      <c r="P226" s="45">
        <f>VLOOKUP(A226,DistrictDetail_SY202324,'District Detail SY 202324'!$Y$1,FALSE)</f>
        <v>0.81099999999999994</v>
      </c>
      <c r="Q226" s="45">
        <f t="shared" si="33"/>
        <v>0.32299999999999995</v>
      </c>
      <c r="R226" s="45">
        <f>VLOOKUP(A226,DistrictDetail_SY202324,'District Detail SY 202324'!$M$1,FALSE)</f>
        <v>5.5E-2</v>
      </c>
      <c r="S226" s="45">
        <f>VLOOKUP(A226,DistrictDetail_SY202324,'District Detail SY 202324'!$X$1,FALSE)</f>
        <v>0.10200000000000001</v>
      </c>
      <c r="T226" s="45">
        <f t="shared" si="34"/>
        <v>4.7000000000000007E-2</v>
      </c>
      <c r="U226" s="45">
        <f>VLOOKUP(A226,DistrictDetail_SY202324,'District Detail SY 202324'!$L$1,FALSE)</f>
        <v>0.16300000000000001</v>
      </c>
      <c r="V226" s="45">
        <f>VLOOKUP(A226,DistrictDetail_SY202324,'District Detail SY 202324'!$V$1,FALSE)</f>
        <v>0</v>
      </c>
      <c r="W226" s="45">
        <f t="shared" si="35"/>
        <v>-0.16300000000000001</v>
      </c>
      <c r="X226" s="50">
        <f>VLOOKUP(A226,DistrictDetail_SY202324,'District Detail SY 202324'!$S$1,FALSE)</f>
        <v>0</v>
      </c>
      <c r="Y226" s="50">
        <f>VLOOKUP(A226,DistrictDetail_SY202324,'District Detail SY 202324'!$U$1,FALSE)</f>
        <v>0</v>
      </c>
      <c r="Z226" s="50">
        <f>VLOOKUP(A226,DistrictDetail_SY202324,'District Detail SY 202324'!$W$1,FALSE)</f>
        <v>0</v>
      </c>
      <c r="AA226" s="50">
        <f>VLOOKUP(A226,DistrictDetail_SY202324,'District Detail SY 202324'!$Z$1,FALSE)</f>
        <v>0</v>
      </c>
      <c r="AB226" s="50">
        <f>VLOOKUP(A226,DistrictDetail_SY202324,'District Detail SY 202324'!$AA$1,FALSE)</f>
        <v>0</v>
      </c>
      <c r="AC226" s="50">
        <f>VLOOKUP(A226,DistrictDetail_SY202324,'District Detail SY 202324'!$AB$1,FALSE)</f>
        <v>0</v>
      </c>
      <c r="AD226" s="50">
        <f>VLOOKUP(A226,DistrictDetail_SY202324,'District Detail SY 202324'!$AF$1,FALSE)</f>
        <v>0</v>
      </c>
    </row>
    <row r="227" spans="1:30" x14ac:dyDescent="0.25">
      <c r="A227" s="6" t="s">
        <v>478</v>
      </c>
      <c r="B227" t="s">
        <v>479</v>
      </c>
      <c r="C227" s="48">
        <f t="shared" si="28"/>
        <v>2.9659999999999997</v>
      </c>
      <c r="D227" s="48">
        <f t="shared" si="36"/>
        <v>3.6000000000000005</v>
      </c>
      <c r="E227" s="48">
        <f t="shared" si="29"/>
        <v>0.63400000000000079</v>
      </c>
      <c r="F227" s="45">
        <f>VLOOKUP(A227,DistrictDetail_SY202324,'District Detail SY 202324'!$Q$1,FALSE)</f>
        <v>7.3999999999999996E-2</v>
      </c>
      <c r="G227" s="45">
        <f>VLOOKUP(A227,DistrictDetail_SY202324,'District Detail SY 202324'!$AD$1,FALSE)</f>
        <v>0</v>
      </c>
      <c r="H227" s="45">
        <f t="shared" si="30"/>
        <v>-7.3999999999999996E-2</v>
      </c>
      <c r="I227" s="45">
        <f>VLOOKUP(A227,DistrictDetail_SY202324,'District Detail SY 202324'!$P$1,FALSE)</f>
        <v>0.126</v>
      </c>
      <c r="J227" s="45">
        <f>VLOOKUP(A227,DistrictDetail_SY202324,'District Detail SY 202324'!$AE$1,FALSE)+VLOOKUP(A227,DistrictDetail_SY202324,'District Detail SY 202324'!$AG$1,FALSE)</f>
        <v>1.8180000000000001</v>
      </c>
      <c r="K227" s="45">
        <f t="shared" si="31"/>
        <v>1.6920000000000002</v>
      </c>
      <c r="L227" s="45">
        <f>VLOOKUP(A227,DistrictDetail_SY202324,'District Detail SY 202324'!$K$1,FALSE)</f>
        <v>1.7969999999999999</v>
      </c>
      <c r="M227" s="45">
        <f>VLOOKUP(A227,DistrictDetail_SY202324,'District Detail SY 202324'!$T$1,FALSE)</f>
        <v>0.75</v>
      </c>
      <c r="N227" s="45">
        <f t="shared" si="32"/>
        <v>-1.0469999999999999</v>
      </c>
      <c r="O227" s="45">
        <f>VLOOKUP(A227,DistrictDetail_SY202324,'District Detail SY 202324'!$N$1,FALSE)</f>
        <v>0.65600000000000003</v>
      </c>
      <c r="P227" s="45">
        <f>VLOOKUP(A227,DistrictDetail_SY202324,'District Detail SY 202324'!$Y$1,FALSE)</f>
        <v>0.104</v>
      </c>
      <c r="Q227" s="45">
        <f t="shared" si="33"/>
        <v>-0.55200000000000005</v>
      </c>
      <c r="R227" s="45">
        <f>VLOOKUP(A227,DistrictDetail_SY202324,'District Detail SY 202324'!$M$1,FALSE)</f>
        <v>7.9000000000000015E-2</v>
      </c>
      <c r="S227" s="45">
        <f>VLOOKUP(A227,DistrictDetail_SY202324,'District Detail SY 202324'!$X$1,FALSE)</f>
        <v>5.1999999999999998E-2</v>
      </c>
      <c r="T227" s="45">
        <f t="shared" si="34"/>
        <v>-2.7000000000000017E-2</v>
      </c>
      <c r="U227" s="45">
        <f>VLOOKUP(A227,DistrictDetail_SY202324,'District Detail SY 202324'!$L$1,FALSE)</f>
        <v>0.23400000000000001</v>
      </c>
      <c r="V227" s="45">
        <f>VLOOKUP(A227,DistrictDetail_SY202324,'District Detail SY 202324'!$V$1,FALSE)</f>
        <v>0</v>
      </c>
      <c r="W227" s="45">
        <f t="shared" si="35"/>
        <v>-0.23400000000000001</v>
      </c>
      <c r="X227" s="50">
        <f>VLOOKUP(A227,DistrictDetail_SY202324,'District Detail SY 202324'!$S$1,FALSE)</f>
        <v>0</v>
      </c>
      <c r="Y227" s="50">
        <f>VLOOKUP(A227,DistrictDetail_SY202324,'District Detail SY 202324'!$U$1,FALSE)</f>
        <v>0.17399999999999999</v>
      </c>
      <c r="Z227" s="50">
        <f>VLOOKUP(A227,DistrictDetail_SY202324,'District Detail SY 202324'!$W$1,FALSE)</f>
        <v>0.252</v>
      </c>
      <c r="AA227" s="50">
        <f>VLOOKUP(A227,DistrictDetail_SY202324,'District Detail SY 202324'!$Z$1,FALSE)</f>
        <v>0</v>
      </c>
      <c r="AB227" s="50">
        <f>VLOOKUP(A227,DistrictDetail_SY202324,'District Detail SY 202324'!$AA$1,FALSE)</f>
        <v>0</v>
      </c>
      <c r="AC227" s="50">
        <f>VLOOKUP(A227,DistrictDetail_SY202324,'District Detail SY 202324'!$AB$1,FALSE)</f>
        <v>0</v>
      </c>
      <c r="AD227" s="50">
        <f>VLOOKUP(A227,DistrictDetail_SY202324,'District Detail SY 202324'!$AF$1,FALSE)</f>
        <v>0.45</v>
      </c>
    </row>
    <row r="228" spans="1:30" x14ac:dyDescent="0.25">
      <c r="A228" s="6" t="s">
        <v>480</v>
      </c>
      <c r="B228" t="s">
        <v>481</v>
      </c>
      <c r="C228" s="48">
        <f t="shared" si="28"/>
        <v>58.091999999999999</v>
      </c>
      <c r="D228" s="48">
        <f t="shared" si="36"/>
        <v>125.65599999999998</v>
      </c>
      <c r="E228" s="48">
        <f t="shared" si="29"/>
        <v>67.563999999999979</v>
      </c>
      <c r="F228" s="45">
        <f>VLOOKUP(A228,DistrictDetail_SY202324,'District Detail SY 202324'!$Q$1,FALSE)</f>
        <v>1.5660000000000001</v>
      </c>
      <c r="G228" s="45">
        <f>VLOOKUP(A228,DistrictDetail_SY202324,'District Detail SY 202324'!$AD$1,FALSE)</f>
        <v>0</v>
      </c>
      <c r="H228" s="45">
        <f t="shared" si="30"/>
        <v>-1.5660000000000001</v>
      </c>
      <c r="I228" s="45">
        <f>VLOOKUP(A228,DistrictDetail_SY202324,'District Detail SY 202324'!$P$1,FALSE)</f>
        <v>2.492</v>
      </c>
      <c r="J228" s="45">
        <f>VLOOKUP(A228,DistrictDetail_SY202324,'District Detail SY 202324'!$AE$1,FALSE)+VLOOKUP(A228,DistrictDetail_SY202324,'District Detail SY 202324'!$AG$1,FALSE)</f>
        <v>31.614999999999998</v>
      </c>
      <c r="K228" s="45">
        <f t="shared" si="31"/>
        <v>29.122999999999998</v>
      </c>
      <c r="L228" s="45">
        <f>VLOOKUP(A228,DistrictDetail_SY202324,'District Detail SY 202324'!$K$1,FALSE)</f>
        <v>34.518999999999998</v>
      </c>
      <c r="M228" s="45">
        <f>VLOOKUP(A228,DistrictDetail_SY202324,'District Detail SY 202324'!$T$1,FALSE)</f>
        <v>36.288999999999994</v>
      </c>
      <c r="N228" s="45">
        <f t="shared" si="32"/>
        <v>1.769999999999996</v>
      </c>
      <c r="O228" s="45">
        <f>VLOOKUP(A228,DistrictDetail_SY202324,'District Detail SY 202324'!$N$1,FALSE)</f>
        <v>13.025</v>
      </c>
      <c r="P228" s="45">
        <f>VLOOKUP(A228,DistrictDetail_SY202324,'District Detail SY 202324'!$Y$1,FALSE)</f>
        <v>15.35</v>
      </c>
      <c r="Q228" s="45">
        <f t="shared" si="33"/>
        <v>2.3249999999999993</v>
      </c>
      <c r="R228" s="45">
        <f>VLOOKUP(A228,DistrictDetail_SY202324,'District Detail SY 202324'!$M$1,FALSE)</f>
        <v>1.64</v>
      </c>
      <c r="S228" s="45">
        <f>VLOOKUP(A228,DistrictDetail_SY202324,'District Detail SY 202324'!$X$1,FALSE)</f>
        <v>4.0549999999999997</v>
      </c>
      <c r="T228" s="45">
        <f t="shared" si="34"/>
        <v>2.415</v>
      </c>
      <c r="U228" s="45">
        <f>VLOOKUP(A228,DistrictDetail_SY202324,'District Detail SY 202324'!$L$1,FALSE)</f>
        <v>4.8499999999999996</v>
      </c>
      <c r="V228" s="45">
        <f>VLOOKUP(A228,DistrictDetail_SY202324,'District Detail SY 202324'!$V$1,FALSE)</f>
        <v>0</v>
      </c>
      <c r="W228" s="45">
        <f t="shared" si="35"/>
        <v>-4.8499999999999996</v>
      </c>
      <c r="X228" s="50">
        <f>VLOOKUP(A228,DistrictDetail_SY202324,'District Detail SY 202324'!$S$1,FALSE)</f>
        <v>0</v>
      </c>
      <c r="Y228" s="50">
        <f>VLOOKUP(A228,DistrictDetail_SY202324,'District Detail SY 202324'!$U$1,FALSE)</f>
        <v>4.5459999999999994</v>
      </c>
      <c r="Z228" s="50">
        <f>VLOOKUP(A228,DistrictDetail_SY202324,'District Detail SY 202324'!$W$1,FALSE)</f>
        <v>8.0739999999999998</v>
      </c>
      <c r="AA228" s="50">
        <f>VLOOKUP(A228,DistrictDetail_SY202324,'District Detail SY 202324'!$Z$1,FALSE)</f>
        <v>1.4450000000000001</v>
      </c>
      <c r="AB228" s="50">
        <f>VLOOKUP(A228,DistrictDetail_SY202324,'District Detail SY 202324'!$AA$1,FALSE)</f>
        <v>0</v>
      </c>
      <c r="AC228" s="50">
        <f>VLOOKUP(A228,DistrictDetail_SY202324,'District Detail SY 202324'!$AB$1,FALSE)</f>
        <v>0</v>
      </c>
      <c r="AD228" s="50">
        <f>VLOOKUP(A228,DistrictDetail_SY202324,'District Detail SY 202324'!$AF$1,FALSE)</f>
        <v>24.282</v>
      </c>
    </row>
    <row r="229" spans="1:30" x14ac:dyDescent="0.25">
      <c r="A229" s="6" t="s">
        <v>482</v>
      </c>
      <c r="B229" t="s">
        <v>483</v>
      </c>
      <c r="C229" s="48">
        <f t="shared" si="28"/>
        <v>1.571</v>
      </c>
      <c r="D229" s="48">
        <f t="shared" si="36"/>
        <v>2.3029999999999999</v>
      </c>
      <c r="E229" s="48">
        <f t="shared" si="29"/>
        <v>0.73199999999999998</v>
      </c>
      <c r="F229" s="45">
        <f>VLOOKUP(A229,DistrictDetail_SY202324,'District Detail SY 202324'!$Q$1,FALSE)</f>
        <v>3.5999999999999997E-2</v>
      </c>
      <c r="G229" s="45">
        <f>VLOOKUP(A229,DistrictDetail_SY202324,'District Detail SY 202324'!$AD$1,FALSE)</f>
        <v>0</v>
      </c>
      <c r="H229" s="45">
        <f t="shared" si="30"/>
        <v>-3.5999999999999997E-2</v>
      </c>
      <c r="I229" s="45">
        <f>VLOOKUP(A229,DistrictDetail_SY202324,'District Detail SY 202324'!$P$1,FALSE)</f>
        <v>6.6000000000000003E-2</v>
      </c>
      <c r="J229" s="45">
        <f>VLOOKUP(A229,DistrictDetail_SY202324,'District Detail SY 202324'!$AE$1,FALSE)+VLOOKUP(A229,DistrictDetail_SY202324,'District Detail SY 202324'!$AG$1,FALSE)</f>
        <v>0</v>
      </c>
      <c r="K229" s="45">
        <f t="shared" si="31"/>
        <v>-6.6000000000000003E-2</v>
      </c>
      <c r="L229" s="45">
        <f>VLOOKUP(A229,DistrictDetail_SY202324,'District Detail SY 202324'!$K$1,FALSE)</f>
        <v>0.96499999999999997</v>
      </c>
      <c r="M229" s="45">
        <f>VLOOKUP(A229,DistrictDetail_SY202324,'District Detail SY 202324'!$T$1,FALSE)</f>
        <v>0.9</v>
      </c>
      <c r="N229" s="45">
        <f t="shared" si="32"/>
        <v>-6.4999999999999947E-2</v>
      </c>
      <c r="O229" s="45">
        <f>VLOOKUP(A229,DistrictDetail_SY202324,'District Detail SY 202324'!$N$1,FALSE)</f>
        <v>0.34900000000000003</v>
      </c>
      <c r="P229" s="45">
        <f>VLOOKUP(A229,DistrictDetail_SY202324,'District Detail SY 202324'!$Y$1,FALSE)</f>
        <v>0</v>
      </c>
      <c r="Q229" s="45">
        <f t="shared" si="33"/>
        <v>-0.34900000000000003</v>
      </c>
      <c r="R229" s="45">
        <f>VLOOKUP(A229,DistrictDetail_SY202324,'District Detail SY 202324'!$M$1,FALSE)</f>
        <v>3.9000000000000007E-2</v>
      </c>
      <c r="S229" s="45">
        <f>VLOOKUP(A229,DistrictDetail_SY202324,'District Detail SY 202324'!$X$1,FALSE)</f>
        <v>0.94099999999999995</v>
      </c>
      <c r="T229" s="45">
        <f t="shared" si="34"/>
        <v>0.90199999999999991</v>
      </c>
      <c r="U229" s="45">
        <f>VLOOKUP(A229,DistrictDetail_SY202324,'District Detail SY 202324'!$L$1,FALSE)</f>
        <v>0.11599999999999999</v>
      </c>
      <c r="V229" s="45">
        <f>VLOOKUP(A229,DistrictDetail_SY202324,'District Detail SY 202324'!$V$1,FALSE)</f>
        <v>0</v>
      </c>
      <c r="W229" s="45">
        <f t="shared" si="35"/>
        <v>-0.11599999999999999</v>
      </c>
      <c r="X229" s="50">
        <f>VLOOKUP(A229,DistrictDetail_SY202324,'District Detail SY 202324'!$S$1,FALSE)</f>
        <v>0</v>
      </c>
      <c r="Y229" s="50">
        <f>VLOOKUP(A229,DistrictDetail_SY202324,'District Detail SY 202324'!$U$1,FALSE)</f>
        <v>0</v>
      </c>
      <c r="Z229" s="50">
        <f>VLOOKUP(A229,DistrictDetail_SY202324,'District Detail SY 202324'!$W$1,FALSE)</f>
        <v>0</v>
      </c>
      <c r="AA229" s="50">
        <f>VLOOKUP(A229,DistrictDetail_SY202324,'District Detail SY 202324'!$Z$1,FALSE)</f>
        <v>0</v>
      </c>
      <c r="AB229" s="50">
        <f>VLOOKUP(A229,DistrictDetail_SY202324,'District Detail SY 202324'!$AA$1,FALSE)</f>
        <v>0</v>
      </c>
      <c r="AC229" s="50">
        <f>VLOOKUP(A229,DistrictDetail_SY202324,'District Detail SY 202324'!$AB$1,FALSE)</f>
        <v>0</v>
      </c>
      <c r="AD229" s="50">
        <f>VLOOKUP(A229,DistrictDetail_SY202324,'District Detail SY 202324'!$AF$1,FALSE)</f>
        <v>0.46200000000000002</v>
      </c>
    </row>
    <row r="230" spans="1:30" x14ac:dyDescent="0.25">
      <c r="A230" s="6" t="s">
        <v>484</v>
      </c>
      <c r="B230" t="s">
        <v>485</v>
      </c>
      <c r="C230" s="48">
        <f t="shared" si="28"/>
        <v>56.548000000000002</v>
      </c>
      <c r="D230" s="48">
        <f t="shared" si="36"/>
        <v>94.157000000000011</v>
      </c>
      <c r="E230" s="48">
        <f t="shared" si="29"/>
        <v>37.609000000000009</v>
      </c>
      <c r="F230" s="45">
        <f>VLOOKUP(A230,DistrictDetail_SY202324,'District Detail SY 202324'!$Q$1,FALSE)</f>
        <v>1.357</v>
      </c>
      <c r="G230" s="45">
        <f>VLOOKUP(A230,DistrictDetail_SY202324,'District Detail SY 202324'!$AD$1,FALSE)</f>
        <v>0</v>
      </c>
      <c r="H230" s="45">
        <f t="shared" si="30"/>
        <v>-1.357</v>
      </c>
      <c r="I230" s="45">
        <f>VLOOKUP(A230,DistrictDetail_SY202324,'District Detail SY 202324'!$P$1,FALSE)</f>
        <v>2.3959999999999999</v>
      </c>
      <c r="J230" s="45">
        <f>VLOOKUP(A230,DistrictDetail_SY202324,'District Detail SY 202324'!$AE$1,FALSE)+VLOOKUP(A230,DistrictDetail_SY202324,'District Detail SY 202324'!$AG$1,FALSE)</f>
        <v>8.6709999999999994</v>
      </c>
      <c r="K230" s="45">
        <f t="shared" si="31"/>
        <v>6.2749999999999995</v>
      </c>
      <c r="L230" s="45">
        <f>VLOOKUP(A230,DistrictDetail_SY202324,'District Detail SY 202324'!$K$1,FALSE)</f>
        <v>34.613</v>
      </c>
      <c r="M230" s="45">
        <f>VLOOKUP(A230,DistrictDetail_SY202324,'District Detail SY 202324'!$T$1,FALSE)</f>
        <v>34.800000000000004</v>
      </c>
      <c r="N230" s="45">
        <f t="shared" si="32"/>
        <v>0.18700000000000472</v>
      </c>
      <c r="O230" s="45">
        <f>VLOOKUP(A230,DistrictDetail_SY202324,'District Detail SY 202324'!$N$1,FALSE)</f>
        <v>12.355</v>
      </c>
      <c r="P230" s="45">
        <f>VLOOKUP(A230,DistrictDetail_SY202324,'District Detail SY 202324'!$Y$1,FALSE)</f>
        <v>15.472</v>
      </c>
      <c r="Q230" s="45">
        <f t="shared" si="33"/>
        <v>3.1169999999999991</v>
      </c>
      <c r="R230" s="45">
        <f>VLOOKUP(A230,DistrictDetail_SY202324,'District Detail SY 202324'!$M$1,FALSE)</f>
        <v>1.4760000000000002</v>
      </c>
      <c r="S230" s="45">
        <f>VLOOKUP(A230,DistrictDetail_SY202324,'District Detail SY 202324'!$X$1,FALSE)</f>
        <v>9.7050000000000001</v>
      </c>
      <c r="T230" s="45">
        <f t="shared" si="34"/>
        <v>8.2289999999999992</v>
      </c>
      <c r="U230" s="45">
        <f>VLOOKUP(A230,DistrictDetail_SY202324,'District Detail SY 202324'!$L$1,FALSE)</f>
        <v>4.351</v>
      </c>
      <c r="V230" s="45">
        <f>VLOOKUP(A230,DistrictDetail_SY202324,'District Detail SY 202324'!$V$1,FALSE)</f>
        <v>4.5430000000000001</v>
      </c>
      <c r="W230" s="45">
        <f t="shared" si="35"/>
        <v>0.19200000000000017</v>
      </c>
      <c r="X230" s="50">
        <f>VLOOKUP(A230,DistrictDetail_SY202324,'District Detail SY 202324'!$S$1,FALSE)</f>
        <v>0.54300000000000004</v>
      </c>
      <c r="Y230" s="50">
        <f>VLOOKUP(A230,DistrictDetail_SY202324,'District Detail SY 202324'!$U$1,FALSE)</f>
        <v>1.909</v>
      </c>
      <c r="Z230" s="50">
        <f>VLOOKUP(A230,DistrictDetail_SY202324,'District Detail SY 202324'!$W$1,FALSE)</f>
        <v>5.8060000000000009</v>
      </c>
      <c r="AA230" s="50">
        <f>VLOOKUP(A230,DistrictDetail_SY202324,'District Detail SY 202324'!$Z$1,FALSE)</f>
        <v>1.085</v>
      </c>
      <c r="AB230" s="50">
        <f>VLOOKUP(A230,DistrictDetail_SY202324,'District Detail SY 202324'!$AA$1,FALSE)</f>
        <v>0.54299999999999993</v>
      </c>
      <c r="AC230" s="50">
        <f>VLOOKUP(A230,DistrictDetail_SY202324,'District Detail SY 202324'!$AB$1,FALSE)</f>
        <v>0</v>
      </c>
      <c r="AD230" s="50">
        <f>VLOOKUP(A230,DistrictDetail_SY202324,'District Detail SY 202324'!$AF$1,FALSE)</f>
        <v>11.079999999999998</v>
      </c>
    </row>
    <row r="231" spans="1:30" x14ac:dyDescent="0.25">
      <c r="A231" s="6" t="s">
        <v>486</v>
      </c>
      <c r="B231" t="s">
        <v>487</v>
      </c>
      <c r="C231" s="48">
        <f t="shared" si="28"/>
        <v>17.447000000000003</v>
      </c>
      <c r="D231" s="48">
        <f t="shared" si="36"/>
        <v>21.771999999999998</v>
      </c>
      <c r="E231" s="48">
        <f t="shared" si="29"/>
        <v>4.3249999999999957</v>
      </c>
      <c r="F231" s="45">
        <f>VLOOKUP(A231,DistrictDetail_SY202324,'District Detail SY 202324'!$Q$1,FALSE)</f>
        <v>0.43</v>
      </c>
      <c r="G231" s="45">
        <f>VLOOKUP(A231,DistrictDetail_SY202324,'District Detail SY 202324'!$AD$1,FALSE)</f>
        <v>0</v>
      </c>
      <c r="H231" s="45">
        <f t="shared" si="30"/>
        <v>-0.43</v>
      </c>
      <c r="I231" s="45">
        <f>VLOOKUP(A231,DistrictDetail_SY202324,'District Detail SY 202324'!$P$1,FALSE)</f>
        <v>0.74199999999999988</v>
      </c>
      <c r="J231" s="45">
        <f>VLOOKUP(A231,DistrictDetail_SY202324,'District Detail SY 202324'!$AE$1,FALSE)+VLOOKUP(A231,DistrictDetail_SY202324,'District Detail SY 202324'!$AG$1,FALSE)</f>
        <v>1.7270000000000001</v>
      </c>
      <c r="K231" s="45">
        <f t="shared" si="31"/>
        <v>0.98500000000000021</v>
      </c>
      <c r="L231" s="45">
        <f>VLOOKUP(A231,DistrictDetail_SY202324,'District Detail SY 202324'!$K$1,FALSE)</f>
        <v>10.606000000000002</v>
      </c>
      <c r="M231" s="45">
        <f>VLOOKUP(A231,DistrictDetail_SY202324,'District Detail SY 202324'!$T$1,FALSE)</f>
        <v>8.9459999999999997</v>
      </c>
      <c r="N231" s="45">
        <f t="shared" si="32"/>
        <v>-1.6600000000000019</v>
      </c>
      <c r="O231" s="45">
        <f>VLOOKUP(A231,DistrictDetail_SY202324,'District Detail SY 202324'!$N$1,FALSE)</f>
        <v>3.8380000000000001</v>
      </c>
      <c r="P231" s="45">
        <f>VLOOKUP(A231,DistrictDetail_SY202324,'District Detail SY 202324'!$Y$1,FALSE)</f>
        <v>0</v>
      </c>
      <c r="Q231" s="45">
        <f t="shared" si="33"/>
        <v>-3.8380000000000001</v>
      </c>
      <c r="R231" s="45">
        <f>VLOOKUP(A231,DistrictDetail_SY202324,'District Detail SY 202324'!$M$1,FALSE)</f>
        <v>0.46300000000000002</v>
      </c>
      <c r="S231" s="45">
        <f>VLOOKUP(A231,DistrictDetail_SY202324,'District Detail SY 202324'!$X$1,FALSE)</f>
        <v>0.89799999999999991</v>
      </c>
      <c r="T231" s="45">
        <f t="shared" si="34"/>
        <v>0.43499999999999989</v>
      </c>
      <c r="U231" s="45">
        <f>VLOOKUP(A231,DistrictDetail_SY202324,'District Detail SY 202324'!$L$1,FALSE)</f>
        <v>1.3679999999999999</v>
      </c>
      <c r="V231" s="45">
        <f>VLOOKUP(A231,DistrictDetail_SY202324,'District Detail SY 202324'!$V$1,FALSE)</f>
        <v>0</v>
      </c>
      <c r="W231" s="45">
        <f t="shared" si="35"/>
        <v>-1.3679999999999999</v>
      </c>
      <c r="X231" s="50">
        <f>VLOOKUP(A231,DistrictDetail_SY202324,'District Detail SY 202324'!$S$1,FALSE)</f>
        <v>0</v>
      </c>
      <c r="Y231" s="50">
        <f>VLOOKUP(A231,DistrictDetail_SY202324,'District Detail SY 202324'!$U$1,FALSE)</f>
        <v>0.34199999999999997</v>
      </c>
      <c r="Z231" s="50">
        <f>VLOOKUP(A231,DistrictDetail_SY202324,'District Detail SY 202324'!$W$1,FALSE)</f>
        <v>1.171</v>
      </c>
      <c r="AA231" s="50">
        <f>VLOOKUP(A231,DistrictDetail_SY202324,'District Detail SY 202324'!$Z$1,FALSE)</f>
        <v>0.19500000000000001</v>
      </c>
      <c r="AB231" s="50">
        <f>VLOOKUP(A231,DistrictDetail_SY202324,'District Detail SY 202324'!$AA$1,FALSE)</f>
        <v>0.19500000000000001</v>
      </c>
      <c r="AC231" s="50">
        <f>VLOOKUP(A231,DistrictDetail_SY202324,'District Detail SY 202324'!$AB$1,FALSE)</f>
        <v>0</v>
      </c>
      <c r="AD231" s="50">
        <f>VLOOKUP(A231,DistrictDetail_SY202324,'District Detail SY 202324'!$AF$1,FALSE)</f>
        <v>8.2979999999999983</v>
      </c>
    </row>
    <row r="232" spans="1:30" x14ac:dyDescent="0.25">
      <c r="A232" s="6" t="s">
        <v>488</v>
      </c>
      <c r="B232" t="s">
        <v>489</v>
      </c>
      <c r="C232" s="48">
        <f t="shared" si="28"/>
        <v>1.5940000000000003</v>
      </c>
      <c r="D232" s="48">
        <f t="shared" si="36"/>
        <v>2.1019999999999999</v>
      </c>
      <c r="E232" s="48">
        <f t="shared" si="29"/>
        <v>0.50799999999999956</v>
      </c>
      <c r="F232" s="45">
        <f>VLOOKUP(A232,DistrictDetail_SY202324,'District Detail SY 202324'!$Q$1,FALSE)</f>
        <v>0.04</v>
      </c>
      <c r="G232" s="45">
        <f>VLOOKUP(A232,DistrictDetail_SY202324,'District Detail SY 202324'!$AD$1,FALSE)</f>
        <v>0</v>
      </c>
      <c r="H232" s="45">
        <f t="shared" si="30"/>
        <v>-0.04</v>
      </c>
      <c r="I232" s="45">
        <f>VLOOKUP(A232,DistrictDetail_SY202324,'District Detail SY 202324'!$P$1,FALSE)</f>
        <v>6.8000000000000005E-2</v>
      </c>
      <c r="J232" s="45">
        <f>VLOOKUP(A232,DistrictDetail_SY202324,'District Detail SY 202324'!$AE$1,FALSE)+VLOOKUP(A232,DistrictDetail_SY202324,'District Detail SY 202324'!$AG$1,FALSE)</f>
        <v>0.59</v>
      </c>
      <c r="K232" s="45">
        <f t="shared" si="31"/>
        <v>0.52200000000000002</v>
      </c>
      <c r="L232" s="45">
        <f>VLOOKUP(A232,DistrictDetail_SY202324,'District Detail SY 202324'!$K$1,FALSE)</f>
        <v>0.96500000000000008</v>
      </c>
      <c r="M232" s="45">
        <f>VLOOKUP(A232,DistrictDetail_SY202324,'District Detail SY 202324'!$T$1,FALSE)</f>
        <v>1</v>
      </c>
      <c r="N232" s="45">
        <f t="shared" si="32"/>
        <v>3.499999999999992E-2</v>
      </c>
      <c r="O232" s="45">
        <f>VLOOKUP(A232,DistrictDetail_SY202324,'District Detail SY 202324'!$N$1,FALSE)</f>
        <v>0.35200000000000004</v>
      </c>
      <c r="P232" s="45">
        <f>VLOOKUP(A232,DistrictDetail_SY202324,'District Detail SY 202324'!$Y$1,FALSE)</f>
        <v>0</v>
      </c>
      <c r="Q232" s="45">
        <f t="shared" si="33"/>
        <v>-0.35200000000000004</v>
      </c>
      <c r="R232" s="45">
        <f>VLOOKUP(A232,DistrictDetail_SY202324,'District Detail SY 202324'!$M$1,FALSE)</f>
        <v>4.2999999999999997E-2</v>
      </c>
      <c r="S232" s="45">
        <f>VLOOKUP(A232,DistrictDetail_SY202324,'District Detail SY 202324'!$X$1,FALSE)</f>
        <v>0</v>
      </c>
      <c r="T232" s="45">
        <f t="shared" si="34"/>
        <v>-4.2999999999999997E-2</v>
      </c>
      <c r="U232" s="45">
        <f>VLOOKUP(A232,DistrictDetail_SY202324,'District Detail SY 202324'!$L$1,FALSE)</f>
        <v>0.126</v>
      </c>
      <c r="V232" s="45">
        <f>VLOOKUP(A232,DistrictDetail_SY202324,'District Detail SY 202324'!$V$1,FALSE)</f>
        <v>0</v>
      </c>
      <c r="W232" s="45">
        <f t="shared" si="35"/>
        <v>-0.126</v>
      </c>
      <c r="X232" s="50">
        <f>VLOOKUP(A232,DistrictDetail_SY202324,'District Detail SY 202324'!$S$1,FALSE)</f>
        <v>0</v>
      </c>
      <c r="Y232" s="50">
        <f>VLOOKUP(A232,DistrictDetail_SY202324,'District Detail SY 202324'!$U$1,FALSE)</f>
        <v>0</v>
      </c>
      <c r="Z232" s="50">
        <f>VLOOKUP(A232,DistrictDetail_SY202324,'District Detail SY 202324'!$W$1,FALSE)</f>
        <v>0</v>
      </c>
      <c r="AA232" s="50">
        <f>VLOOKUP(A232,DistrictDetail_SY202324,'District Detail SY 202324'!$Z$1,FALSE)</f>
        <v>0</v>
      </c>
      <c r="AB232" s="50">
        <f>VLOOKUP(A232,DistrictDetail_SY202324,'District Detail SY 202324'!$AA$1,FALSE)</f>
        <v>0</v>
      </c>
      <c r="AC232" s="50">
        <f>VLOOKUP(A232,DistrictDetail_SY202324,'District Detail SY 202324'!$AB$1,FALSE)</f>
        <v>0</v>
      </c>
      <c r="AD232" s="50">
        <f>VLOOKUP(A232,DistrictDetail_SY202324,'District Detail SY 202324'!$AF$1,FALSE)</f>
        <v>0.51200000000000001</v>
      </c>
    </row>
    <row r="233" spans="1:30" x14ac:dyDescent="0.25">
      <c r="A233" s="6" t="s">
        <v>490</v>
      </c>
      <c r="B233" t="s">
        <v>491</v>
      </c>
      <c r="C233" s="48">
        <f t="shared" si="28"/>
        <v>5.7479999999999993</v>
      </c>
      <c r="D233" s="48">
        <f t="shared" si="36"/>
        <v>13.696999999999999</v>
      </c>
      <c r="E233" s="48">
        <f t="shared" si="29"/>
        <v>7.9489999999999998</v>
      </c>
      <c r="F233" s="45">
        <f>VLOOKUP(A233,DistrictDetail_SY202324,'District Detail SY 202324'!$Q$1,FALSE)</f>
        <v>0.151</v>
      </c>
      <c r="G233" s="45">
        <f>VLOOKUP(A233,DistrictDetail_SY202324,'District Detail SY 202324'!$AD$1,FALSE)</f>
        <v>0</v>
      </c>
      <c r="H233" s="45">
        <f t="shared" si="30"/>
        <v>-0.151</v>
      </c>
      <c r="I233" s="45">
        <f>VLOOKUP(A233,DistrictDetail_SY202324,'District Detail SY 202324'!$P$1,FALSE)</f>
        <v>0.246</v>
      </c>
      <c r="J233" s="45">
        <f>VLOOKUP(A233,DistrictDetail_SY202324,'District Detail SY 202324'!$AE$1,FALSE)+VLOOKUP(A233,DistrictDetail_SY202324,'District Detail SY 202324'!$AG$1,FALSE)</f>
        <v>3.5549999999999997</v>
      </c>
      <c r="K233" s="45">
        <f t="shared" si="31"/>
        <v>3.3089999999999997</v>
      </c>
      <c r="L233" s="45">
        <f>VLOOKUP(A233,DistrictDetail_SY202324,'District Detail SY 202324'!$K$1,FALSE)</f>
        <v>3.4449999999999998</v>
      </c>
      <c r="M233" s="45">
        <f>VLOOKUP(A233,DistrictDetail_SY202324,'District Detail SY 202324'!$T$1,FALSE)</f>
        <v>4.5999999999999996</v>
      </c>
      <c r="N233" s="45">
        <f t="shared" si="32"/>
        <v>1.1549999999999998</v>
      </c>
      <c r="O233" s="45">
        <f>VLOOKUP(A233,DistrictDetail_SY202324,'District Detail SY 202324'!$N$1,FALSE)</f>
        <v>1.2749999999999999</v>
      </c>
      <c r="P233" s="45">
        <f>VLOOKUP(A233,DistrictDetail_SY202324,'District Detail SY 202324'!$Y$1,FALSE)</f>
        <v>0</v>
      </c>
      <c r="Q233" s="45">
        <f t="shared" si="33"/>
        <v>-1.2749999999999999</v>
      </c>
      <c r="R233" s="45">
        <f>VLOOKUP(A233,DistrictDetail_SY202324,'District Detail SY 202324'!$M$1,FALSE)</f>
        <v>0.16000000000000003</v>
      </c>
      <c r="S233" s="45">
        <f>VLOOKUP(A233,DistrictDetail_SY202324,'District Detail SY 202324'!$X$1,FALSE)</f>
        <v>0.53400000000000003</v>
      </c>
      <c r="T233" s="45">
        <f t="shared" si="34"/>
        <v>0.374</v>
      </c>
      <c r="U233" s="45">
        <f>VLOOKUP(A233,DistrictDetail_SY202324,'District Detail SY 202324'!$L$1,FALSE)</f>
        <v>0.47100000000000003</v>
      </c>
      <c r="V233" s="45">
        <f>VLOOKUP(A233,DistrictDetail_SY202324,'District Detail SY 202324'!$V$1,FALSE)</f>
        <v>0</v>
      </c>
      <c r="W233" s="45">
        <f t="shared" si="35"/>
        <v>-0.47100000000000003</v>
      </c>
      <c r="X233" s="50">
        <f>VLOOKUP(A233,DistrictDetail_SY202324,'District Detail SY 202324'!$S$1,FALSE)</f>
        <v>0</v>
      </c>
      <c r="Y233" s="50">
        <f>VLOOKUP(A233,DistrictDetail_SY202324,'District Detail SY 202324'!$U$1,FALSE)</f>
        <v>3.2000000000000001E-2</v>
      </c>
      <c r="Z233" s="50">
        <f>VLOOKUP(A233,DistrictDetail_SY202324,'District Detail SY 202324'!$W$1,FALSE)</f>
        <v>0.53400000000000003</v>
      </c>
      <c r="AA233" s="50">
        <f>VLOOKUP(A233,DistrictDetail_SY202324,'District Detail SY 202324'!$Z$1,FALSE)</f>
        <v>0.2</v>
      </c>
      <c r="AB233" s="50">
        <f>VLOOKUP(A233,DistrictDetail_SY202324,'District Detail SY 202324'!$AA$1,FALSE)</f>
        <v>0</v>
      </c>
      <c r="AC233" s="50">
        <f>VLOOKUP(A233,DistrictDetail_SY202324,'District Detail SY 202324'!$AB$1,FALSE)</f>
        <v>0</v>
      </c>
      <c r="AD233" s="50">
        <f>VLOOKUP(A233,DistrictDetail_SY202324,'District Detail SY 202324'!$AF$1,FALSE)</f>
        <v>4.242</v>
      </c>
    </row>
    <row r="234" spans="1:30" x14ac:dyDescent="0.25">
      <c r="A234" s="6" t="s">
        <v>492</v>
      </c>
      <c r="B234" t="s">
        <v>493</v>
      </c>
      <c r="C234" s="48">
        <f t="shared" si="28"/>
        <v>12.884</v>
      </c>
      <c r="D234" s="48">
        <f t="shared" si="36"/>
        <v>15.212</v>
      </c>
      <c r="E234" s="48">
        <f t="shared" si="29"/>
        <v>2.3279999999999994</v>
      </c>
      <c r="F234" s="45">
        <f>VLOOKUP(A234,DistrictDetail_SY202324,'District Detail SY 202324'!$Q$1,FALSE)</f>
        <v>0.31900000000000001</v>
      </c>
      <c r="G234" s="45">
        <f>VLOOKUP(A234,DistrictDetail_SY202324,'District Detail SY 202324'!$AD$1,FALSE)</f>
        <v>0</v>
      </c>
      <c r="H234" s="45">
        <f t="shared" si="30"/>
        <v>-0.31900000000000001</v>
      </c>
      <c r="I234" s="45">
        <f>VLOOKUP(A234,DistrictDetail_SY202324,'District Detail SY 202324'!$P$1,FALSE)</f>
        <v>0.54800000000000004</v>
      </c>
      <c r="J234" s="45">
        <f>VLOOKUP(A234,DistrictDetail_SY202324,'District Detail SY 202324'!$AE$1,FALSE)+VLOOKUP(A234,DistrictDetail_SY202324,'District Detail SY 202324'!$AG$1,FALSE)</f>
        <v>0</v>
      </c>
      <c r="K234" s="45">
        <f t="shared" si="31"/>
        <v>-0.54800000000000004</v>
      </c>
      <c r="L234" s="45">
        <f>VLOOKUP(A234,DistrictDetail_SY202324,'District Detail SY 202324'!$K$1,FALSE)</f>
        <v>7.835</v>
      </c>
      <c r="M234" s="45">
        <f>VLOOKUP(A234,DistrictDetail_SY202324,'District Detail SY 202324'!$T$1,FALSE)</f>
        <v>9.2789999999999999</v>
      </c>
      <c r="N234" s="45">
        <f t="shared" si="32"/>
        <v>1.444</v>
      </c>
      <c r="O234" s="45">
        <f>VLOOKUP(A234,DistrictDetail_SY202324,'District Detail SY 202324'!$N$1,FALSE)</f>
        <v>2.8239999999999998</v>
      </c>
      <c r="P234" s="45">
        <f>VLOOKUP(A234,DistrictDetail_SY202324,'District Detail SY 202324'!$Y$1,FALSE)</f>
        <v>1.891</v>
      </c>
      <c r="Q234" s="45">
        <f t="shared" si="33"/>
        <v>-0.93299999999999983</v>
      </c>
      <c r="R234" s="45">
        <f>VLOOKUP(A234,DistrictDetail_SY202324,'District Detail SY 202324'!$M$1,FALSE)</f>
        <v>0.34399999999999997</v>
      </c>
      <c r="S234" s="45">
        <f>VLOOKUP(A234,DistrictDetail_SY202324,'District Detail SY 202324'!$X$1,FALSE)</f>
        <v>1.1499999999999999</v>
      </c>
      <c r="T234" s="45">
        <f t="shared" si="34"/>
        <v>0.80599999999999994</v>
      </c>
      <c r="U234" s="45">
        <f>VLOOKUP(A234,DistrictDetail_SY202324,'District Detail SY 202324'!$L$1,FALSE)</f>
        <v>1.014</v>
      </c>
      <c r="V234" s="45">
        <f>VLOOKUP(A234,DistrictDetail_SY202324,'District Detail SY 202324'!$V$1,FALSE)</f>
        <v>0</v>
      </c>
      <c r="W234" s="45">
        <f t="shared" si="35"/>
        <v>-1.014</v>
      </c>
      <c r="X234" s="50">
        <f>VLOOKUP(A234,DistrictDetail_SY202324,'District Detail SY 202324'!$S$1,FALSE)</f>
        <v>0</v>
      </c>
      <c r="Y234" s="50">
        <f>VLOOKUP(A234,DistrictDetail_SY202324,'District Detail SY 202324'!$U$1,FALSE)</f>
        <v>0.20399999999999999</v>
      </c>
      <c r="Z234" s="50">
        <f>VLOOKUP(A234,DistrictDetail_SY202324,'District Detail SY 202324'!$W$1,FALSE)</f>
        <v>0.623</v>
      </c>
      <c r="AA234" s="50">
        <f>VLOOKUP(A234,DistrictDetail_SY202324,'District Detail SY 202324'!$Z$1,FALSE)</f>
        <v>0</v>
      </c>
      <c r="AB234" s="50">
        <f>VLOOKUP(A234,DistrictDetail_SY202324,'District Detail SY 202324'!$AA$1,FALSE)</f>
        <v>0</v>
      </c>
      <c r="AC234" s="50">
        <f>VLOOKUP(A234,DistrictDetail_SY202324,'District Detail SY 202324'!$AB$1,FALSE)</f>
        <v>0</v>
      </c>
      <c r="AD234" s="50">
        <f>VLOOKUP(A234,DistrictDetail_SY202324,'District Detail SY 202324'!$AF$1,FALSE)</f>
        <v>2.0649999999999999</v>
      </c>
    </row>
    <row r="235" spans="1:30" x14ac:dyDescent="0.25">
      <c r="A235" s="6" t="s">
        <v>494</v>
      </c>
      <c r="B235" t="s">
        <v>495</v>
      </c>
      <c r="C235" s="48">
        <f t="shared" si="28"/>
        <v>9.0730000000000004</v>
      </c>
      <c r="D235" s="48">
        <f t="shared" si="36"/>
        <v>10.002000000000001</v>
      </c>
      <c r="E235" s="48">
        <f t="shared" si="29"/>
        <v>0.92900000000000027</v>
      </c>
      <c r="F235" s="45">
        <f>VLOOKUP(A235,DistrictDetail_SY202324,'District Detail SY 202324'!$Q$1,FALSE)</f>
        <v>0.24</v>
      </c>
      <c r="G235" s="45">
        <f>VLOOKUP(A235,DistrictDetail_SY202324,'District Detail SY 202324'!$AD$1,FALSE)</f>
        <v>0</v>
      </c>
      <c r="H235" s="45">
        <f t="shared" si="30"/>
        <v>-0.24</v>
      </c>
      <c r="I235" s="45">
        <f>VLOOKUP(A235,DistrictDetail_SY202324,'District Detail SY 202324'!$P$1,FALSE)</f>
        <v>0.38800000000000001</v>
      </c>
      <c r="J235" s="45">
        <f>VLOOKUP(A235,DistrictDetail_SY202324,'District Detail SY 202324'!$AE$1,FALSE)+VLOOKUP(A235,DistrictDetail_SY202324,'District Detail SY 202324'!$AG$1,FALSE)</f>
        <v>1</v>
      </c>
      <c r="K235" s="45">
        <f t="shared" si="31"/>
        <v>0.61199999999999999</v>
      </c>
      <c r="L235" s="45">
        <f>VLOOKUP(A235,DistrictDetail_SY202324,'District Detail SY 202324'!$K$1,FALSE)</f>
        <v>5.4039999999999999</v>
      </c>
      <c r="M235" s="45">
        <f>VLOOKUP(A235,DistrictDetail_SY202324,'District Detail SY 202324'!$T$1,FALSE)</f>
        <v>5</v>
      </c>
      <c r="N235" s="45">
        <f t="shared" si="32"/>
        <v>-0.40399999999999991</v>
      </c>
      <c r="O235" s="45">
        <f>VLOOKUP(A235,DistrictDetail_SY202324,'District Detail SY 202324'!$N$1,FALSE)</f>
        <v>2.0430000000000001</v>
      </c>
      <c r="P235" s="45">
        <f>VLOOKUP(A235,DistrictDetail_SY202324,'District Detail SY 202324'!$Y$1,FALSE)</f>
        <v>2.0939999999999999</v>
      </c>
      <c r="Q235" s="45">
        <f t="shared" si="33"/>
        <v>5.0999999999999712E-2</v>
      </c>
      <c r="R235" s="45">
        <f>VLOOKUP(A235,DistrictDetail_SY202324,'District Detail SY 202324'!$M$1,FALSE)</f>
        <v>0.252</v>
      </c>
      <c r="S235" s="45">
        <f>VLOOKUP(A235,DistrictDetail_SY202324,'District Detail SY 202324'!$X$1,FALSE)</f>
        <v>0.67200000000000004</v>
      </c>
      <c r="T235" s="45">
        <f t="shared" si="34"/>
        <v>0.42000000000000004</v>
      </c>
      <c r="U235" s="45">
        <f>VLOOKUP(A235,DistrictDetail_SY202324,'District Detail SY 202324'!$L$1,FALSE)</f>
        <v>0.74600000000000011</v>
      </c>
      <c r="V235" s="45">
        <f>VLOOKUP(A235,DistrictDetail_SY202324,'District Detail SY 202324'!$V$1,FALSE)</f>
        <v>0</v>
      </c>
      <c r="W235" s="45">
        <f t="shared" si="35"/>
        <v>-0.74600000000000011</v>
      </c>
      <c r="X235" s="50">
        <f>VLOOKUP(A235,DistrictDetail_SY202324,'District Detail SY 202324'!$S$1,FALSE)</f>
        <v>0</v>
      </c>
      <c r="Y235" s="50">
        <f>VLOOKUP(A235,DistrictDetail_SY202324,'District Detail SY 202324'!$U$1,FALSE)</f>
        <v>0.193</v>
      </c>
      <c r="Z235" s="50">
        <f>VLOOKUP(A235,DistrictDetail_SY202324,'District Detail SY 202324'!$W$1,FALSE)</f>
        <v>0.71399999999999997</v>
      </c>
      <c r="AA235" s="50">
        <f>VLOOKUP(A235,DistrictDetail_SY202324,'District Detail SY 202324'!$Z$1,FALSE)</f>
        <v>6.7000000000000004E-2</v>
      </c>
      <c r="AB235" s="50">
        <f>VLOOKUP(A235,DistrictDetail_SY202324,'District Detail SY 202324'!$AA$1,FALSE)</f>
        <v>0</v>
      </c>
      <c r="AC235" s="50">
        <f>VLOOKUP(A235,DistrictDetail_SY202324,'District Detail SY 202324'!$AB$1,FALSE)</f>
        <v>0</v>
      </c>
      <c r="AD235" s="50">
        <f>VLOOKUP(A235,DistrictDetail_SY202324,'District Detail SY 202324'!$AF$1,FALSE)</f>
        <v>0.26200000000000001</v>
      </c>
    </row>
    <row r="236" spans="1:30" x14ac:dyDescent="0.25">
      <c r="A236" s="6" t="s">
        <v>496</v>
      </c>
      <c r="B236" t="s">
        <v>497</v>
      </c>
      <c r="C236" s="48">
        <f t="shared" si="28"/>
        <v>0.11500000000000002</v>
      </c>
      <c r="D236" s="48">
        <f t="shared" si="36"/>
        <v>7.3999999999999996E-2</v>
      </c>
      <c r="E236" s="48">
        <f t="shared" si="29"/>
        <v>-4.1000000000000023E-2</v>
      </c>
      <c r="F236" s="45">
        <f>VLOOKUP(A236,DistrictDetail_SY202324,'District Detail SY 202324'!$Q$1,FALSE)</f>
        <v>6.0000000000000001E-3</v>
      </c>
      <c r="G236" s="45">
        <f>VLOOKUP(A236,DistrictDetail_SY202324,'District Detail SY 202324'!$AD$1,FALSE)</f>
        <v>0</v>
      </c>
      <c r="H236" s="45">
        <f t="shared" si="30"/>
        <v>-6.0000000000000001E-3</v>
      </c>
      <c r="I236" s="45">
        <f>VLOOKUP(A236,DistrictDetail_SY202324,'District Detail SY 202324'!$P$1,FALSE)</f>
        <v>5.0000000000000001E-3</v>
      </c>
      <c r="J236" s="45">
        <f>VLOOKUP(A236,DistrictDetail_SY202324,'District Detail SY 202324'!$AE$1,FALSE)+VLOOKUP(A236,DistrictDetail_SY202324,'District Detail SY 202324'!$AG$1,FALSE)</f>
        <v>0</v>
      </c>
      <c r="K236" s="45">
        <f t="shared" si="31"/>
        <v>-5.0000000000000001E-3</v>
      </c>
      <c r="L236" s="45">
        <f>VLOOKUP(A236,DistrictDetail_SY202324,'District Detail SY 202324'!$K$1,FALSE)</f>
        <v>5.6000000000000001E-2</v>
      </c>
      <c r="M236" s="45">
        <f>VLOOKUP(A236,DistrictDetail_SY202324,'District Detail SY 202324'!$T$1,FALSE)</f>
        <v>0</v>
      </c>
      <c r="N236" s="45">
        <f t="shared" si="32"/>
        <v>-5.6000000000000001E-2</v>
      </c>
      <c r="O236" s="45">
        <f>VLOOKUP(A236,DistrictDetail_SY202324,'District Detail SY 202324'!$N$1,FALSE)</f>
        <v>2.8000000000000001E-2</v>
      </c>
      <c r="P236" s="45">
        <f>VLOOKUP(A236,DistrictDetail_SY202324,'District Detail SY 202324'!$Y$1,FALSE)</f>
        <v>0</v>
      </c>
      <c r="Q236" s="45">
        <f t="shared" si="33"/>
        <v>-2.8000000000000001E-2</v>
      </c>
      <c r="R236" s="45">
        <f>VLOOKUP(A236,DistrictDetail_SY202324,'District Detail SY 202324'!$M$1,FALSE)</f>
        <v>5.0000000000000001E-3</v>
      </c>
      <c r="S236" s="45">
        <f>VLOOKUP(A236,DistrictDetail_SY202324,'District Detail SY 202324'!$X$1,FALSE)</f>
        <v>0</v>
      </c>
      <c r="T236" s="45">
        <f t="shared" si="34"/>
        <v>-5.0000000000000001E-3</v>
      </c>
      <c r="U236" s="45">
        <f>VLOOKUP(A236,DistrictDetail_SY202324,'District Detail SY 202324'!$L$1,FALSE)</f>
        <v>1.4999999999999999E-2</v>
      </c>
      <c r="V236" s="45">
        <f>VLOOKUP(A236,DistrictDetail_SY202324,'District Detail SY 202324'!$V$1,FALSE)</f>
        <v>0</v>
      </c>
      <c r="W236" s="45">
        <f t="shared" si="35"/>
        <v>-1.4999999999999999E-2</v>
      </c>
      <c r="X236" s="50">
        <f>VLOOKUP(A236,DistrictDetail_SY202324,'District Detail SY 202324'!$S$1,FALSE)</f>
        <v>0</v>
      </c>
      <c r="Y236" s="50">
        <f>VLOOKUP(A236,DistrictDetail_SY202324,'District Detail SY 202324'!$U$1,FALSE)</f>
        <v>0</v>
      </c>
      <c r="Z236" s="50">
        <f>VLOOKUP(A236,DistrictDetail_SY202324,'District Detail SY 202324'!$W$1,FALSE)</f>
        <v>0</v>
      </c>
      <c r="AA236" s="50">
        <f>VLOOKUP(A236,DistrictDetail_SY202324,'District Detail SY 202324'!$Z$1,FALSE)</f>
        <v>0</v>
      </c>
      <c r="AB236" s="50">
        <f>VLOOKUP(A236,DistrictDetail_SY202324,'District Detail SY 202324'!$AA$1,FALSE)</f>
        <v>0</v>
      </c>
      <c r="AC236" s="50">
        <f>VLOOKUP(A236,DistrictDetail_SY202324,'District Detail SY 202324'!$AB$1,FALSE)</f>
        <v>0</v>
      </c>
      <c r="AD236" s="50">
        <f>VLOOKUP(A236,DistrictDetail_SY202324,'District Detail SY 202324'!$AF$1,FALSE)</f>
        <v>7.3999999999999996E-2</v>
      </c>
    </row>
    <row r="237" spans="1:30" x14ac:dyDescent="0.25">
      <c r="A237" s="6" t="s">
        <v>734</v>
      </c>
      <c r="B237" t="s">
        <v>735</v>
      </c>
      <c r="C237" s="48">
        <f t="shared" si="28"/>
        <v>0.155</v>
      </c>
      <c r="D237" s="48">
        <f t="shared" si="36"/>
        <v>0.2</v>
      </c>
      <c r="E237" s="48">
        <f t="shared" si="29"/>
        <v>4.5000000000000012E-2</v>
      </c>
      <c r="F237" s="45">
        <f>VLOOKUP(A237,DistrictDetail_SY202324,'District Detail SY 202324'!$Q$1,FALSE)</f>
        <v>0</v>
      </c>
      <c r="G237" s="45">
        <f>VLOOKUP(A237,DistrictDetail_SY202324,'District Detail SY 202324'!$AD$1,FALSE)</f>
        <v>0.2</v>
      </c>
      <c r="H237" s="45">
        <f t="shared" si="30"/>
        <v>0.2</v>
      </c>
      <c r="I237" s="45">
        <f>VLOOKUP(A237,DistrictDetail_SY202324,'District Detail SY 202324'!$P$1,FALSE)</f>
        <v>6.0000000000000001E-3</v>
      </c>
      <c r="J237" s="45">
        <f>VLOOKUP(A237,DistrictDetail_SY202324,'District Detail SY 202324'!$AE$1,FALSE)+VLOOKUP(A237,DistrictDetail_SY202324,'District Detail SY 202324'!$AG$1,FALSE)</f>
        <v>0</v>
      </c>
      <c r="K237" s="45">
        <f t="shared" si="31"/>
        <v>-6.0000000000000001E-3</v>
      </c>
      <c r="L237" s="45">
        <f>VLOOKUP(A237,DistrictDetail_SY202324,'District Detail SY 202324'!$K$1,FALSE)</f>
        <v>0.12</v>
      </c>
      <c r="M237" s="45">
        <f>VLOOKUP(A237,DistrictDetail_SY202324,'District Detail SY 202324'!$T$1,FALSE)</f>
        <v>0</v>
      </c>
      <c r="N237" s="45">
        <f t="shared" si="32"/>
        <v>-0.12</v>
      </c>
      <c r="O237" s="45">
        <f>VLOOKUP(A237,DistrictDetail_SY202324,'District Detail SY 202324'!$N$1,FALSE)</f>
        <v>2.4E-2</v>
      </c>
      <c r="P237" s="45">
        <f>VLOOKUP(A237,DistrictDetail_SY202324,'District Detail SY 202324'!$Y$1,FALSE)</f>
        <v>0</v>
      </c>
      <c r="Q237" s="45">
        <f t="shared" si="33"/>
        <v>-2.4E-2</v>
      </c>
      <c r="R237" s="45">
        <f>VLOOKUP(A237,DistrictDetail_SY202324,'District Detail SY 202324'!$M$1,FALSE)</f>
        <v>1E-3</v>
      </c>
      <c r="S237" s="45">
        <f>VLOOKUP(A237,DistrictDetail_SY202324,'District Detail SY 202324'!$X$1,FALSE)</f>
        <v>0</v>
      </c>
      <c r="T237" s="45">
        <f t="shared" si="34"/>
        <v>-1E-3</v>
      </c>
      <c r="U237" s="45">
        <f>VLOOKUP(A237,DistrictDetail_SY202324,'District Detail SY 202324'!$L$1,FALSE)</f>
        <v>4.0000000000000001E-3</v>
      </c>
      <c r="V237" s="45">
        <f>VLOOKUP(A237,DistrictDetail_SY202324,'District Detail SY 202324'!$V$1,FALSE)</f>
        <v>0</v>
      </c>
      <c r="W237" s="45">
        <f t="shared" si="35"/>
        <v>-4.0000000000000001E-3</v>
      </c>
      <c r="X237" s="50">
        <f>VLOOKUP(A237,DistrictDetail_SY202324,'District Detail SY 202324'!$S$1,FALSE)</f>
        <v>0</v>
      </c>
      <c r="Y237" s="50">
        <f>VLOOKUP(A237,DistrictDetail_SY202324,'District Detail SY 202324'!$U$1,FALSE)</f>
        <v>0</v>
      </c>
      <c r="Z237" s="50">
        <f>VLOOKUP(A237,DistrictDetail_SY202324,'District Detail SY 202324'!$W$1,FALSE)</f>
        <v>0</v>
      </c>
      <c r="AA237" s="50">
        <f>VLOOKUP(A237,DistrictDetail_SY202324,'District Detail SY 202324'!$Z$1,FALSE)</f>
        <v>0</v>
      </c>
      <c r="AB237" s="50">
        <f>VLOOKUP(A237,DistrictDetail_SY202324,'District Detail SY 202324'!$AA$1,FALSE)</f>
        <v>0</v>
      </c>
      <c r="AC237" s="50">
        <f>VLOOKUP(A237,DistrictDetail_SY202324,'District Detail SY 202324'!$AB$1,FALSE)</f>
        <v>0</v>
      </c>
      <c r="AD237" s="50">
        <f>VLOOKUP(A237,DistrictDetail_SY202324,'District Detail SY 202324'!$AF$1,FALSE)</f>
        <v>0</v>
      </c>
    </row>
    <row r="238" spans="1:30" x14ac:dyDescent="0.25">
      <c r="A238" s="6" t="s">
        <v>498</v>
      </c>
      <c r="B238" t="s">
        <v>499</v>
      </c>
      <c r="C238" s="48">
        <f t="shared" si="28"/>
        <v>0.66600000000000004</v>
      </c>
      <c r="D238" s="48">
        <f t="shared" si="36"/>
        <v>1.3740000000000001</v>
      </c>
      <c r="E238" s="48">
        <f t="shared" si="29"/>
        <v>0.70800000000000007</v>
      </c>
      <c r="F238" s="45">
        <f>VLOOKUP(A238,DistrictDetail_SY202324,'District Detail SY 202324'!$Q$1,FALSE)</f>
        <v>1.7000000000000001E-2</v>
      </c>
      <c r="G238" s="45">
        <f>VLOOKUP(A238,DistrictDetail_SY202324,'District Detail SY 202324'!$AD$1,FALSE)</f>
        <v>0</v>
      </c>
      <c r="H238" s="45">
        <f t="shared" si="30"/>
        <v>-1.7000000000000001E-2</v>
      </c>
      <c r="I238" s="45">
        <f>VLOOKUP(A238,DistrictDetail_SY202324,'District Detail SY 202324'!$P$1,FALSE)</f>
        <v>2.8999999999999998E-2</v>
      </c>
      <c r="J238" s="45">
        <f>VLOOKUP(A238,DistrictDetail_SY202324,'District Detail SY 202324'!$AE$1,FALSE)+VLOOKUP(A238,DistrictDetail_SY202324,'District Detail SY 202324'!$AG$1,FALSE)</f>
        <v>0.24</v>
      </c>
      <c r="K238" s="45">
        <f t="shared" si="31"/>
        <v>0.21099999999999999</v>
      </c>
      <c r="L238" s="45">
        <f>VLOOKUP(A238,DistrictDetail_SY202324,'District Detail SY 202324'!$K$1,FALSE)</f>
        <v>0.39700000000000002</v>
      </c>
      <c r="M238" s="45">
        <f>VLOOKUP(A238,DistrictDetail_SY202324,'District Detail SY 202324'!$T$1,FALSE)</f>
        <v>0</v>
      </c>
      <c r="N238" s="45">
        <f t="shared" si="32"/>
        <v>-0.39700000000000002</v>
      </c>
      <c r="O238" s="45">
        <f>VLOOKUP(A238,DistrictDetail_SY202324,'District Detail SY 202324'!$N$1,FALSE)</f>
        <v>0.15</v>
      </c>
      <c r="P238" s="45">
        <f>VLOOKUP(A238,DistrictDetail_SY202324,'District Detail SY 202324'!$Y$1,FALSE)</f>
        <v>0</v>
      </c>
      <c r="Q238" s="45">
        <f t="shared" si="33"/>
        <v>-0.15</v>
      </c>
      <c r="R238" s="45">
        <f>VLOOKUP(A238,DistrictDetail_SY202324,'District Detail SY 202324'!$M$1,FALSE)</f>
        <v>1.9000000000000003E-2</v>
      </c>
      <c r="S238" s="45">
        <f>VLOOKUP(A238,DistrictDetail_SY202324,'District Detail SY 202324'!$X$1,FALSE)</f>
        <v>3.3000000000000002E-2</v>
      </c>
      <c r="T238" s="45">
        <f t="shared" si="34"/>
        <v>1.3999999999999999E-2</v>
      </c>
      <c r="U238" s="45">
        <f>VLOOKUP(A238,DistrictDetail_SY202324,'District Detail SY 202324'!$L$1,FALSE)</f>
        <v>5.4000000000000006E-2</v>
      </c>
      <c r="V238" s="45">
        <f>VLOOKUP(A238,DistrictDetail_SY202324,'District Detail SY 202324'!$V$1,FALSE)</f>
        <v>9.9000000000000005E-2</v>
      </c>
      <c r="W238" s="45">
        <f t="shared" si="35"/>
        <v>4.4999999999999998E-2</v>
      </c>
      <c r="X238" s="50">
        <f>VLOOKUP(A238,DistrictDetail_SY202324,'District Detail SY 202324'!$S$1,FALSE)</f>
        <v>0</v>
      </c>
      <c r="Y238" s="50">
        <f>VLOOKUP(A238,DistrictDetail_SY202324,'District Detail SY 202324'!$U$1,FALSE)</f>
        <v>3.3000000000000002E-2</v>
      </c>
      <c r="Z238" s="50">
        <f>VLOOKUP(A238,DistrictDetail_SY202324,'District Detail SY 202324'!$W$1,FALSE)</f>
        <v>4.2000000000000003E-2</v>
      </c>
      <c r="AA238" s="50">
        <f>VLOOKUP(A238,DistrictDetail_SY202324,'District Detail SY 202324'!$Z$1,FALSE)</f>
        <v>0</v>
      </c>
      <c r="AB238" s="50">
        <f>VLOOKUP(A238,DistrictDetail_SY202324,'District Detail SY 202324'!$AA$1,FALSE)</f>
        <v>0.6120000000000001</v>
      </c>
      <c r="AC238" s="50">
        <f>VLOOKUP(A238,DistrictDetail_SY202324,'District Detail SY 202324'!$AB$1,FALSE)</f>
        <v>0</v>
      </c>
      <c r="AD238" s="50">
        <f>VLOOKUP(A238,DistrictDetail_SY202324,'District Detail SY 202324'!$AF$1,FALSE)</f>
        <v>0.315</v>
      </c>
    </row>
    <row r="239" spans="1:30" x14ac:dyDescent="0.25">
      <c r="A239" s="6" t="s">
        <v>500</v>
      </c>
      <c r="B239" t="s">
        <v>501</v>
      </c>
      <c r="C239" s="48">
        <f t="shared" si="28"/>
        <v>7.5610000000000008</v>
      </c>
      <c r="D239" s="48">
        <f t="shared" si="36"/>
        <v>7.9210000000000003</v>
      </c>
      <c r="E239" s="48">
        <f t="shared" si="29"/>
        <v>0.35999999999999943</v>
      </c>
      <c r="F239" s="45">
        <f>VLOOKUP(A239,DistrictDetail_SY202324,'District Detail SY 202324'!$Q$1,FALSE)</f>
        <v>0.18099999999999999</v>
      </c>
      <c r="G239" s="45">
        <f>VLOOKUP(A239,DistrictDetail_SY202324,'District Detail SY 202324'!$AD$1,FALSE)</f>
        <v>0.64900000000000002</v>
      </c>
      <c r="H239" s="45">
        <f t="shared" si="30"/>
        <v>0.46800000000000003</v>
      </c>
      <c r="I239" s="45">
        <f>VLOOKUP(A239,DistrictDetail_SY202324,'District Detail SY 202324'!$P$1,FALSE)</f>
        <v>0.32099999999999995</v>
      </c>
      <c r="J239" s="45">
        <f>VLOOKUP(A239,DistrictDetail_SY202324,'District Detail SY 202324'!$AE$1,FALSE)+VLOOKUP(A239,DistrictDetail_SY202324,'District Detail SY 202324'!$AG$1,FALSE)</f>
        <v>1</v>
      </c>
      <c r="K239" s="45">
        <f t="shared" si="31"/>
        <v>0.67900000000000005</v>
      </c>
      <c r="L239" s="45">
        <f>VLOOKUP(A239,DistrictDetail_SY202324,'District Detail SY 202324'!$K$1,FALSE)</f>
        <v>4.6230000000000002</v>
      </c>
      <c r="M239" s="45">
        <f>VLOOKUP(A239,DistrictDetail_SY202324,'District Detail SY 202324'!$T$1,FALSE)</f>
        <v>5.2</v>
      </c>
      <c r="N239" s="45">
        <f t="shared" si="32"/>
        <v>0.57699999999999996</v>
      </c>
      <c r="O239" s="45">
        <f>VLOOKUP(A239,DistrictDetail_SY202324,'District Detail SY 202324'!$N$1,FALSE)</f>
        <v>1.6590000000000003</v>
      </c>
      <c r="P239" s="45">
        <f>VLOOKUP(A239,DistrictDetail_SY202324,'District Detail SY 202324'!$Y$1,FALSE)</f>
        <v>0</v>
      </c>
      <c r="Q239" s="45">
        <f t="shared" si="33"/>
        <v>-1.6590000000000003</v>
      </c>
      <c r="R239" s="45">
        <f>VLOOKUP(A239,DistrictDetail_SY202324,'District Detail SY 202324'!$M$1,FALSE)</f>
        <v>0.19700000000000001</v>
      </c>
      <c r="S239" s="45">
        <f>VLOOKUP(A239,DistrictDetail_SY202324,'District Detail SY 202324'!$X$1,FALSE)</f>
        <v>0.41599999999999998</v>
      </c>
      <c r="T239" s="45">
        <f t="shared" si="34"/>
        <v>0.21899999999999997</v>
      </c>
      <c r="U239" s="45">
        <f>VLOOKUP(A239,DistrictDetail_SY202324,'District Detail SY 202324'!$L$1,FALSE)</f>
        <v>0.58000000000000007</v>
      </c>
      <c r="V239" s="45">
        <f>VLOOKUP(A239,DistrictDetail_SY202324,'District Detail SY 202324'!$V$1,FALSE)</f>
        <v>0</v>
      </c>
      <c r="W239" s="45">
        <f t="shared" si="35"/>
        <v>-0.58000000000000007</v>
      </c>
      <c r="X239" s="50">
        <f>VLOOKUP(A239,DistrictDetail_SY202324,'District Detail SY 202324'!$S$1,FALSE)</f>
        <v>0</v>
      </c>
      <c r="Y239" s="50">
        <f>VLOOKUP(A239,DistrictDetail_SY202324,'District Detail SY 202324'!$U$1,FALSE)</f>
        <v>9.2999999999999999E-2</v>
      </c>
      <c r="Z239" s="50">
        <f>VLOOKUP(A239,DistrictDetail_SY202324,'District Detail SY 202324'!$W$1,FALSE)</f>
        <v>0.156</v>
      </c>
      <c r="AA239" s="50">
        <f>VLOOKUP(A239,DistrictDetail_SY202324,'District Detail SY 202324'!$Z$1,FALSE)</f>
        <v>6.3E-2</v>
      </c>
      <c r="AB239" s="50">
        <f>VLOOKUP(A239,DistrictDetail_SY202324,'District Detail SY 202324'!$AA$1,FALSE)</f>
        <v>0</v>
      </c>
      <c r="AC239" s="50">
        <f>VLOOKUP(A239,DistrictDetail_SY202324,'District Detail SY 202324'!$AB$1,FALSE)</f>
        <v>0</v>
      </c>
      <c r="AD239" s="50">
        <f>VLOOKUP(A239,DistrictDetail_SY202324,'District Detail SY 202324'!$AF$1,FALSE)</f>
        <v>0.34399999999999997</v>
      </c>
    </row>
    <row r="240" spans="1:30" x14ac:dyDescent="0.25">
      <c r="A240" s="6" t="s">
        <v>502</v>
      </c>
      <c r="B240" t="s">
        <v>503</v>
      </c>
      <c r="C240" s="48">
        <f t="shared" si="28"/>
        <v>3.6010000000000004</v>
      </c>
      <c r="D240" s="48">
        <f t="shared" si="36"/>
        <v>4.3630000000000004</v>
      </c>
      <c r="E240" s="48">
        <f t="shared" si="29"/>
        <v>0.76200000000000001</v>
      </c>
      <c r="F240" s="45">
        <f>VLOOKUP(A240,DistrictDetail_SY202324,'District Detail SY 202324'!$Q$1,FALSE)</f>
        <v>7.4999999999999997E-2</v>
      </c>
      <c r="G240" s="45">
        <f>VLOOKUP(A240,DistrictDetail_SY202324,'District Detail SY 202324'!$AD$1,FALSE)</f>
        <v>0</v>
      </c>
      <c r="H240" s="45">
        <f t="shared" si="30"/>
        <v>-7.4999999999999997E-2</v>
      </c>
      <c r="I240" s="45">
        <f>VLOOKUP(A240,DistrictDetail_SY202324,'District Detail SY 202324'!$P$1,FALSE)</f>
        <v>0.15</v>
      </c>
      <c r="J240" s="45">
        <f>VLOOKUP(A240,DistrictDetail_SY202324,'District Detail SY 202324'!$AE$1,FALSE)+VLOOKUP(A240,DistrictDetail_SY202324,'District Detail SY 202324'!$AG$1,FALSE)</f>
        <v>4.5999999999999999E-2</v>
      </c>
      <c r="K240" s="45">
        <f t="shared" si="31"/>
        <v>-0.104</v>
      </c>
      <c r="L240" s="45">
        <f>VLOOKUP(A240,DistrictDetail_SY202324,'District Detail SY 202324'!$K$1,FALSE)</f>
        <v>2.266</v>
      </c>
      <c r="M240" s="45">
        <f>VLOOKUP(A240,DistrictDetail_SY202324,'District Detail SY 202324'!$T$1,FALSE)</f>
        <v>3.1870000000000003</v>
      </c>
      <c r="N240" s="45">
        <f t="shared" si="32"/>
        <v>0.92100000000000026</v>
      </c>
      <c r="O240" s="45">
        <f>VLOOKUP(A240,DistrictDetail_SY202324,'District Detail SY 202324'!$N$1,FALSE)</f>
        <v>0.77</v>
      </c>
      <c r="P240" s="45">
        <f>VLOOKUP(A240,DistrictDetail_SY202324,'District Detail SY 202324'!$Y$1,FALSE)</f>
        <v>0</v>
      </c>
      <c r="Q240" s="45">
        <f t="shared" si="33"/>
        <v>-0.77</v>
      </c>
      <c r="R240" s="45">
        <f>VLOOKUP(A240,DistrictDetail_SY202324,'District Detail SY 202324'!$M$1,FALSE)</f>
        <v>8.7000000000000008E-2</v>
      </c>
      <c r="S240" s="45">
        <f>VLOOKUP(A240,DistrictDetail_SY202324,'District Detail SY 202324'!$X$1,FALSE)</f>
        <v>0</v>
      </c>
      <c r="T240" s="45">
        <f t="shared" si="34"/>
        <v>-8.7000000000000008E-2</v>
      </c>
      <c r="U240" s="45">
        <f>VLOOKUP(A240,DistrictDetail_SY202324,'District Detail SY 202324'!$L$1,FALSE)</f>
        <v>0.253</v>
      </c>
      <c r="V240" s="45">
        <f>VLOOKUP(A240,DistrictDetail_SY202324,'District Detail SY 202324'!$V$1,FALSE)</f>
        <v>0</v>
      </c>
      <c r="W240" s="45">
        <f t="shared" si="35"/>
        <v>-0.253</v>
      </c>
      <c r="X240" s="50">
        <f>VLOOKUP(A240,DistrictDetail_SY202324,'District Detail SY 202324'!$S$1,FALSE)</f>
        <v>0</v>
      </c>
      <c r="Y240" s="50">
        <f>VLOOKUP(A240,DistrictDetail_SY202324,'District Detail SY 202324'!$U$1,FALSE)</f>
        <v>0.14799999999999999</v>
      </c>
      <c r="Z240" s="50">
        <f>VLOOKUP(A240,DistrictDetail_SY202324,'District Detail SY 202324'!$W$1,FALSE)</f>
        <v>0.29699999999999999</v>
      </c>
      <c r="AA240" s="50">
        <f>VLOOKUP(A240,DistrictDetail_SY202324,'District Detail SY 202324'!$Z$1,FALSE)</f>
        <v>0</v>
      </c>
      <c r="AB240" s="50">
        <f>VLOOKUP(A240,DistrictDetail_SY202324,'District Detail SY 202324'!$AA$1,FALSE)</f>
        <v>0</v>
      </c>
      <c r="AC240" s="50">
        <f>VLOOKUP(A240,DistrictDetail_SY202324,'District Detail SY 202324'!$AB$1,FALSE)</f>
        <v>0</v>
      </c>
      <c r="AD240" s="50">
        <f>VLOOKUP(A240,DistrictDetail_SY202324,'District Detail SY 202324'!$AF$1,FALSE)</f>
        <v>0.68500000000000005</v>
      </c>
    </row>
    <row r="241" spans="1:30" x14ac:dyDescent="0.25">
      <c r="A241" s="6" t="s">
        <v>504</v>
      </c>
      <c r="B241" t="s">
        <v>505</v>
      </c>
      <c r="C241" s="48">
        <f t="shared" si="28"/>
        <v>0.246</v>
      </c>
      <c r="D241" s="48">
        <f t="shared" si="36"/>
        <v>4.5999999999999999E-2</v>
      </c>
      <c r="E241" s="48">
        <f t="shared" si="29"/>
        <v>-0.2</v>
      </c>
      <c r="F241" s="45">
        <f>VLOOKUP(A241,DistrictDetail_SY202324,'District Detail SY 202324'!$Q$1,FALSE)</f>
        <v>1.2E-2</v>
      </c>
      <c r="G241" s="45">
        <f>VLOOKUP(A241,DistrictDetail_SY202324,'District Detail SY 202324'!$AD$1,FALSE)</f>
        <v>0</v>
      </c>
      <c r="H241" s="45">
        <f t="shared" si="30"/>
        <v>-1.2E-2</v>
      </c>
      <c r="I241" s="45">
        <f>VLOOKUP(A241,DistrictDetail_SY202324,'District Detail SY 202324'!$P$1,FALSE)</f>
        <v>1.0999999999999999E-2</v>
      </c>
      <c r="J241" s="45">
        <f>VLOOKUP(A241,DistrictDetail_SY202324,'District Detail SY 202324'!$AE$1,FALSE)+VLOOKUP(A241,DistrictDetail_SY202324,'District Detail SY 202324'!$AG$1,FALSE)</f>
        <v>0</v>
      </c>
      <c r="K241" s="45">
        <f t="shared" si="31"/>
        <v>-1.0999999999999999E-2</v>
      </c>
      <c r="L241" s="45">
        <f>VLOOKUP(A241,DistrictDetail_SY202324,'District Detail SY 202324'!$K$1,FALSE)</f>
        <v>0.12</v>
      </c>
      <c r="M241" s="45">
        <f>VLOOKUP(A241,DistrictDetail_SY202324,'District Detail SY 202324'!$T$1,FALSE)</f>
        <v>0</v>
      </c>
      <c r="N241" s="45">
        <f t="shared" si="32"/>
        <v>-0.12</v>
      </c>
      <c r="O241" s="45">
        <f>VLOOKUP(A241,DistrictDetail_SY202324,'District Detail SY 202324'!$N$1,FALSE)</f>
        <v>0.06</v>
      </c>
      <c r="P241" s="45">
        <f>VLOOKUP(A241,DistrictDetail_SY202324,'District Detail SY 202324'!$Y$1,FALSE)</f>
        <v>1.7000000000000001E-2</v>
      </c>
      <c r="Q241" s="45">
        <f t="shared" si="33"/>
        <v>-4.2999999999999997E-2</v>
      </c>
      <c r="R241" s="45">
        <f>VLOOKUP(A241,DistrictDetail_SY202324,'District Detail SY 202324'!$M$1,FALSE)</f>
        <v>1.0999999999999999E-2</v>
      </c>
      <c r="S241" s="45">
        <f>VLOOKUP(A241,DistrictDetail_SY202324,'District Detail SY 202324'!$X$1,FALSE)</f>
        <v>8.0000000000000002E-3</v>
      </c>
      <c r="T241" s="45">
        <f t="shared" si="34"/>
        <v>-2.9999999999999992E-3</v>
      </c>
      <c r="U241" s="45">
        <f>VLOOKUP(A241,DistrictDetail_SY202324,'District Detail SY 202324'!$L$1,FALSE)</f>
        <v>3.2000000000000001E-2</v>
      </c>
      <c r="V241" s="45">
        <f>VLOOKUP(A241,DistrictDetail_SY202324,'District Detail SY 202324'!$V$1,FALSE)</f>
        <v>0</v>
      </c>
      <c r="W241" s="45">
        <f t="shared" si="35"/>
        <v>-3.2000000000000001E-2</v>
      </c>
      <c r="X241" s="50">
        <f>VLOOKUP(A241,DistrictDetail_SY202324,'District Detail SY 202324'!$S$1,FALSE)</f>
        <v>0</v>
      </c>
      <c r="Y241" s="50">
        <f>VLOOKUP(A241,DistrictDetail_SY202324,'District Detail SY 202324'!$U$1,FALSE)</f>
        <v>4.0000000000000001E-3</v>
      </c>
      <c r="Z241" s="50">
        <f>VLOOKUP(A241,DistrictDetail_SY202324,'District Detail SY 202324'!$W$1,FALSE)</f>
        <v>1.7000000000000001E-2</v>
      </c>
      <c r="AA241" s="50">
        <f>VLOOKUP(A241,DistrictDetail_SY202324,'District Detail SY 202324'!$Z$1,FALSE)</f>
        <v>0</v>
      </c>
      <c r="AB241" s="50">
        <f>VLOOKUP(A241,DistrictDetail_SY202324,'District Detail SY 202324'!$AA$1,FALSE)</f>
        <v>0</v>
      </c>
      <c r="AC241" s="50">
        <f>VLOOKUP(A241,DistrictDetail_SY202324,'District Detail SY 202324'!$AB$1,FALSE)</f>
        <v>0</v>
      </c>
      <c r="AD241" s="50">
        <f>VLOOKUP(A241,DistrictDetail_SY202324,'District Detail SY 202324'!$AF$1,FALSE)</f>
        <v>0</v>
      </c>
    </row>
    <row r="242" spans="1:30" x14ac:dyDescent="0.25">
      <c r="A242" s="6" t="s">
        <v>506</v>
      </c>
      <c r="B242" t="s">
        <v>507</v>
      </c>
      <c r="C242" s="48">
        <f t="shared" si="28"/>
        <v>224.59799999999998</v>
      </c>
      <c r="D242" s="48">
        <f t="shared" si="36"/>
        <v>265.12299999999999</v>
      </c>
      <c r="E242" s="48">
        <f t="shared" si="29"/>
        <v>40.525000000000006</v>
      </c>
      <c r="F242" s="45">
        <f>VLOOKUP(A242,DistrictDetail_SY202324,'District Detail SY 202324'!$Q$1,FALSE)</f>
        <v>5.5190000000000001</v>
      </c>
      <c r="G242" s="45">
        <f>VLOOKUP(A242,DistrictDetail_SY202324,'District Detail SY 202324'!$AD$1,FALSE)</f>
        <v>2.7839999999999998</v>
      </c>
      <c r="H242" s="45">
        <f t="shared" si="30"/>
        <v>-2.7350000000000003</v>
      </c>
      <c r="I242" s="45">
        <f>VLOOKUP(A242,DistrictDetail_SY202324,'District Detail SY 202324'!$P$1,FALSE)</f>
        <v>9.5350000000000001</v>
      </c>
      <c r="J242" s="45">
        <f>VLOOKUP(A242,DistrictDetail_SY202324,'District Detail SY 202324'!$AE$1,FALSE)+VLOOKUP(A242,DistrictDetail_SY202324,'District Detail SY 202324'!$AG$1,FALSE)</f>
        <v>35.317999999999998</v>
      </c>
      <c r="K242" s="45">
        <f t="shared" si="31"/>
        <v>25.782999999999998</v>
      </c>
      <c r="L242" s="45">
        <f>VLOOKUP(A242,DistrictDetail_SY202324,'District Detail SY 202324'!$K$1,FALSE)</f>
        <v>136.99599999999998</v>
      </c>
      <c r="M242" s="45">
        <f>VLOOKUP(A242,DistrictDetail_SY202324,'District Detail SY 202324'!$T$1,FALSE)</f>
        <v>90.387999999999991</v>
      </c>
      <c r="N242" s="45">
        <f t="shared" si="32"/>
        <v>-46.60799999999999</v>
      </c>
      <c r="O242" s="45">
        <f>VLOOKUP(A242,DistrictDetail_SY202324,'District Detail SY 202324'!$N$1,FALSE)</f>
        <v>49.021000000000001</v>
      </c>
      <c r="P242" s="45">
        <f>VLOOKUP(A242,DistrictDetail_SY202324,'District Detail SY 202324'!$Y$1,FALSE)</f>
        <v>59.262000000000008</v>
      </c>
      <c r="Q242" s="45">
        <f t="shared" si="33"/>
        <v>10.241000000000007</v>
      </c>
      <c r="R242" s="45">
        <f>VLOOKUP(A242,DistrictDetail_SY202324,'District Detail SY 202324'!$M$1,FALSE)</f>
        <v>5.9640000000000004</v>
      </c>
      <c r="S242" s="45">
        <f>VLOOKUP(A242,DistrictDetail_SY202324,'District Detail SY 202324'!$X$1,FALSE)</f>
        <v>13.331999999999999</v>
      </c>
      <c r="T242" s="45">
        <f t="shared" si="34"/>
        <v>7.3679999999999986</v>
      </c>
      <c r="U242" s="45">
        <f>VLOOKUP(A242,DistrictDetail_SY202324,'District Detail SY 202324'!$L$1,FALSE)</f>
        <v>17.562999999999999</v>
      </c>
      <c r="V242" s="45">
        <f>VLOOKUP(A242,DistrictDetail_SY202324,'District Detail SY 202324'!$V$1,FALSE)</f>
        <v>21.041</v>
      </c>
      <c r="W242" s="45">
        <f t="shared" si="35"/>
        <v>3.4780000000000015</v>
      </c>
      <c r="X242" s="50">
        <f>VLOOKUP(A242,DistrictDetail_SY202324,'District Detail SY 202324'!$S$1,FALSE)</f>
        <v>0</v>
      </c>
      <c r="Y242" s="50">
        <f>VLOOKUP(A242,DistrictDetail_SY202324,'District Detail SY 202324'!$U$1,FALSE)</f>
        <v>12.799000000000001</v>
      </c>
      <c r="Z242" s="50">
        <f>VLOOKUP(A242,DistrictDetail_SY202324,'District Detail SY 202324'!$W$1,FALSE)</f>
        <v>23.330000000000002</v>
      </c>
      <c r="AA242" s="50">
        <f>VLOOKUP(A242,DistrictDetail_SY202324,'District Detail SY 202324'!$Z$1,FALSE)</f>
        <v>2.827</v>
      </c>
      <c r="AB242" s="50">
        <f>VLOOKUP(A242,DistrictDetail_SY202324,'District Detail SY 202324'!$AA$1,FALSE)</f>
        <v>0</v>
      </c>
      <c r="AC242" s="50">
        <f>VLOOKUP(A242,DistrictDetail_SY202324,'District Detail SY 202324'!$AB$1,FALSE)</f>
        <v>0</v>
      </c>
      <c r="AD242" s="50">
        <f>VLOOKUP(A242,DistrictDetail_SY202324,'District Detail SY 202324'!$AF$1,FALSE)</f>
        <v>4.0419999999999998</v>
      </c>
    </row>
    <row r="243" spans="1:30" x14ac:dyDescent="0.25">
      <c r="A243" s="6" t="s">
        <v>508</v>
      </c>
      <c r="B243" t="s">
        <v>509</v>
      </c>
      <c r="C243" s="48">
        <f t="shared" si="28"/>
        <v>18.703000000000003</v>
      </c>
      <c r="D243" s="48">
        <f t="shared" si="36"/>
        <v>32.542999999999999</v>
      </c>
      <c r="E243" s="48">
        <f t="shared" si="29"/>
        <v>13.839999999999996</v>
      </c>
      <c r="F243" s="45">
        <f>VLOOKUP(A243,DistrictDetail_SY202324,'District Detail SY 202324'!$Q$1,FALSE)</f>
        <v>0.48</v>
      </c>
      <c r="G243" s="45">
        <f>VLOOKUP(A243,DistrictDetail_SY202324,'District Detail SY 202324'!$AD$1,FALSE)</f>
        <v>0.69199999999999995</v>
      </c>
      <c r="H243" s="45">
        <f t="shared" si="30"/>
        <v>0.21199999999999997</v>
      </c>
      <c r="I243" s="45">
        <f>VLOOKUP(A243,DistrictDetail_SY202324,'District Detail SY 202324'!$P$1,FALSE)</f>
        <v>0.79800000000000004</v>
      </c>
      <c r="J243" s="45">
        <f>VLOOKUP(A243,DistrictDetail_SY202324,'District Detail SY 202324'!$AE$1,FALSE)+VLOOKUP(A243,DistrictDetail_SY202324,'District Detail SY 202324'!$AG$1,FALSE)</f>
        <v>9.6910000000000007</v>
      </c>
      <c r="K243" s="45">
        <f t="shared" si="31"/>
        <v>8.8930000000000007</v>
      </c>
      <c r="L243" s="45">
        <f>VLOOKUP(A243,DistrictDetail_SY202324,'District Detail SY 202324'!$K$1,FALSE)</f>
        <v>11.246</v>
      </c>
      <c r="M243" s="45">
        <f>VLOOKUP(A243,DistrictDetail_SY202324,'District Detail SY 202324'!$T$1,FALSE)</f>
        <v>10.723000000000001</v>
      </c>
      <c r="N243" s="45">
        <f t="shared" si="32"/>
        <v>-0.52299999999999969</v>
      </c>
      <c r="O243" s="45">
        <f>VLOOKUP(A243,DistrictDetail_SY202324,'District Detail SY 202324'!$N$1,FALSE)</f>
        <v>4.1609999999999996</v>
      </c>
      <c r="P243" s="45">
        <f>VLOOKUP(A243,DistrictDetail_SY202324,'District Detail SY 202324'!$Y$1,FALSE)</f>
        <v>1</v>
      </c>
      <c r="Q243" s="45">
        <f t="shared" si="33"/>
        <v>-3.1609999999999996</v>
      </c>
      <c r="R243" s="45">
        <f>VLOOKUP(A243,DistrictDetail_SY202324,'District Detail SY 202324'!$M$1,FALSE)</f>
        <v>0.51</v>
      </c>
      <c r="S243" s="45">
        <f>VLOOKUP(A243,DistrictDetail_SY202324,'District Detail SY 202324'!$X$1,FALSE)</f>
        <v>1.0069999999999999</v>
      </c>
      <c r="T243" s="45">
        <f t="shared" si="34"/>
        <v>0.49699999999999989</v>
      </c>
      <c r="U243" s="45">
        <f>VLOOKUP(A243,DistrictDetail_SY202324,'District Detail SY 202324'!$L$1,FALSE)</f>
        <v>1.508</v>
      </c>
      <c r="V243" s="45">
        <f>VLOOKUP(A243,DistrictDetail_SY202324,'District Detail SY 202324'!$V$1,FALSE)</f>
        <v>0</v>
      </c>
      <c r="W243" s="45">
        <f t="shared" si="35"/>
        <v>-1.508</v>
      </c>
      <c r="X243" s="50">
        <f>VLOOKUP(A243,DistrictDetail_SY202324,'District Detail SY 202324'!$S$1,FALSE)</f>
        <v>0.187</v>
      </c>
      <c r="Y243" s="50">
        <f>VLOOKUP(A243,DistrictDetail_SY202324,'District Detail SY 202324'!$U$1,FALSE)</f>
        <v>0.82600000000000007</v>
      </c>
      <c r="Z243" s="50">
        <f>VLOOKUP(A243,DistrictDetail_SY202324,'District Detail SY 202324'!$W$1,FALSE)</f>
        <v>1.839</v>
      </c>
      <c r="AA243" s="50">
        <f>VLOOKUP(A243,DistrictDetail_SY202324,'District Detail SY 202324'!$Z$1,FALSE)</f>
        <v>0.251</v>
      </c>
      <c r="AB243" s="50">
        <f>VLOOKUP(A243,DistrictDetail_SY202324,'District Detail SY 202324'!$AA$1,FALSE)</f>
        <v>0</v>
      </c>
      <c r="AC243" s="50">
        <f>VLOOKUP(A243,DistrictDetail_SY202324,'District Detail SY 202324'!$AB$1,FALSE)</f>
        <v>0.24299999999999999</v>
      </c>
      <c r="AD243" s="50">
        <f>VLOOKUP(A243,DistrictDetail_SY202324,'District Detail SY 202324'!$AF$1,FALSE)</f>
        <v>6.0839999999999996</v>
      </c>
    </row>
    <row r="244" spans="1:30" x14ac:dyDescent="0.25">
      <c r="A244" s="6" t="s">
        <v>510</v>
      </c>
      <c r="B244" t="s">
        <v>511</v>
      </c>
      <c r="C244" s="48">
        <f t="shared" si="28"/>
        <v>14.574</v>
      </c>
      <c r="D244" s="48">
        <f t="shared" si="36"/>
        <v>15.341000000000001</v>
      </c>
      <c r="E244" s="48">
        <f t="shared" si="29"/>
        <v>0.76700000000000124</v>
      </c>
      <c r="F244" s="45">
        <f>VLOOKUP(A244,DistrictDetail_SY202324,'District Detail SY 202324'!$Q$1,FALSE)</f>
        <v>0.38900000000000001</v>
      </c>
      <c r="G244" s="45">
        <f>VLOOKUP(A244,DistrictDetail_SY202324,'District Detail SY 202324'!$AD$1,FALSE)</f>
        <v>0.10199999999999999</v>
      </c>
      <c r="H244" s="45">
        <f t="shared" si="30"/>
        <v>-0.28700000000000003</v>
      </c>
      <c r="I244" s="45">
        <f>VLOOKUP(A244,DistrictDetail_SY202324,'District Detail SY 202324'!$P$1,FALSE)</f>
        <v>0.623</v>
      </c>
      <c r="J244" s="45">
        <f>VLOOKUP(A244,DistrictDetail_SY202324,'District Detail SY 202324'!$AE$1,FALSE)+VLOOKUP(A244,DistrictDetail_SY202324,'District Detail SY 202324'!$AG$1,FALSE)</f>
        <v>0.36699999999999999</v>
      </c>
      <c r="K244" s="45">
        <f t="shared" si="31"/>
        <v>-0.25600000000000001</v>
      </c>
      <c r="L244" s="45">
        <f>VLOOKUP(A244,DistrictDetail_SY202324,'District Detail SY 202324'!$K$1,FALSE)</f>
        <v>8.713000000000001</v>
      </c>
      <c r="M244" s="45">
        <f>VLOOKUP(A244,DistrictDetail_SY202324,'District Detail SY 202324'!$T$1,FALSE)</f>
        <v>10.199999999999999</v>
      </c>
      <c r="N244" s="45">
        <f t="shared" si="32"/>
        <v>1.4869999999999983</v>
      </c>
      <c r="O244" s="45">
        <f>VLOOKUP(A244,DistrictDetail_SY202324,'District Detail SY 202324'!$N$1,FALSE)</f>
        <v>3.2330000000000001</v>
      </c>
      <c r="P244" s="45">
        <f>VLOOKUP(A244,DistrictDetail_SY202324,'District Detail SY 202324'!$Y$1,FALSE)</f>
        <v>0.93900000000000006</v>
      </c>
      <c r="Q244" s="45">
        <f t="shared" si="33"/>
        <v>-2.294</v>
      </c>
      <c r="R244" s="45">
        <f>VLOOKUP(A244,DistrictDetail_SY202324,'District Detail SY 202324'!$M$1,FALSE)</f>
        <v>0.40899999999999997</v>
      </c>
      <c r="S244" s="45">
        <f>VLOOKUP(A244,DistrictDetail_SY202324,'District Detail SY 202324'!$X$1,FALSE)</f>
        <v>0.58200000000000007</v>
      </c>
      <c r="T244" s="45">
        <f t="shared" si="34"/>
        <v>0.1730000000000001</v>
      </c>
      <c r="U244" s="45">
        <f>VLOOKUP(A244,DistrictDetail_SY202324,'District Detail SY 202324'!$L$1,FALSE)</f>
        <v>1.2070000000000001</v>
      </c>
      <c r="V244" s="45">
        <f>VLOOKUP(A244,DistrictDetail_SY202324,'District Detail SY 202324'!$V$1,FALSE)</f>
        <v>1</v>
      </c>
      <c r="W244" s="45">
        <f t="shared" si="35"/>
        <v>-0.20700000000000007</v>
      </c>
      <c r="X244" s="50">
        <f>VLOOKUP(A244,DistrictDetail_SY202324,'District Detail SY 202324'!$S$1,FALSE)</f>
        <v>0</v>
      </c>
      <c r="Y244" s="50">
        <f>VLOOKUP(A244,DistrictDetail_SY202324,'District Detail SY 202324'!$U$1,FALSE)</f>
        <v>0.155</v>
      </c>
      <c r="Z244" s="50">
        <f>VLOOKUP(A244,DistrictDetail_SY202324,'District Detail SY 202324'!$W$1,FALSE)</f>
        <v>0.56200000000000006</v>
      </c>
      <c r="AA244" s="50">
        <f>VLOOKUP(A244,DistrictDetail_SY202324,'District Detail SY 202324'!$Z$1,FALSE)</f>
        <v>0</v>
      </c>
      <c r="AB244" s="50">
        <f>VLOOKUP(A244,DistrictDetail_SY202324,'District Detail SY 202324'!$AA$1,FALSE)</f>
        <v>0</v>
      </c>
      <c r="AC244" s="50">
        <f>VLOOKUP(A244,DistrictDetail_SY202324,'District Detail SY 202324'!$AB$1,FALSE)</f>
        <v>0</v>
      </c>
      <c r="AD244" s="50">
        <f>VLOOKUP(A244,DistrictDetail_SY202324,'District Detail SY 202324'!$AF$1,FALSE)</f>
        <v>1.4340000000000002</v>
      </c>
    </row>
    <row r="245" spans="1:30" x14ac:dyDescent="0.25">
      <c r="A245" s="6" t="s">
        <v>512</v>
      </c>
      <c r="B245" t="s">
        <v>513</v>
      </c>
      <c r="C245" s="48">
        <f t="shared" si="28"/>
        <v>1.1279999999999997</v>
      </c>
      <c r="D245" s="48">
        <f t="shared" si="36"/>
        <v>1.4410000000000001</v>
      </c>
      <c r="E245" s="48">
        <f t="shared" si="29"/>
        <v>0.31300000000000039</v>
      </c>
      <c r="F245" s="45">
        <f>VLOOKUP(A245,DistrictDetail_SY202324,'District Detail SY 202324'!$Q$1,FALSE)</f>
        <v>2.9000000000000001E-2</v>
      </c>
      <c r="G245" s="45">
        <f>VLOOKUP(A245,DistrictDetail_SY202324,'District Detail SY 202324'!$AD$1,FALSE)</f>
        <v>0</v>
      </c>
      <c r="H245" s="45">
        <f t="shared" si="30"/>
        <v>-2.9000000000000001E-2</v>
      </c>
      <c r="I245" s="45">
        <f>VLOOKUP(A245,DistrictDetail_SY202324,'District Detail SY 202324'!$P$1,FALSE)</f>
        <v>4.9000000000000002E-2</v>
      </c>
      <c r="J245" s="45">
        <f>VLOOKUP(A245,DistrictDetail_SY202324,'District Detail SY 202324'!$AE$1,FALSE)+VLOOKUP(A245,DistrictDetail_SY202324,'District Detail SY 202324'!$AG$1,FALSE)</f>
        <v>0</v>
      </c>
      <c r="K245" s="45">
        <f t="shared" si="31"/>
        <v>-4.9000000000000002E-2</v>
      </c>
      <c r="L245" s="45">
        <f>VLOOKUP(A245,DistrictDetail_SY202324,'District Detail SY 202324'!$K$1,FALSE)</f>
        <v>0.67999999999999994</v>
      </c>
      <c r="M245" s="45">
        <f>VLOOKUP(A245,DistrictDetail_SY202324,'District Detail SY 202324'!$T$1,FALSE)</f>
        <v>0</v>
      </c>
      <c r="N245" s="45">
        <f t="shared" si="32"/>
        <v>-0.67999999999999994</v>
      </c>
      <c r="O245" s="45">
        <f>VLOOKUP(A245,DistrictDetail_SY202324,'District Detail SY 202324'!$N$1,FALSE)</f>
        <v>0.249</v>
      </c>
      <c r="P245" s="45">
        <f>VLOOKUP(A245,DistrictDetail_SY202324,'District Detail SY 202324'!$Y$1,FALSE)</f>
        <v>0.99999999999999989</v>
      </c>
      <c r="Q245" s="45">
        <f t="shared" si="33"/>
        <v>0.75099999999999989</v>
      </c>
      <c r="R245" s="45">
        <f>VLOOKUP(A245,DistrictDetail_SY202324,'District Detail SY 202324'!$M$1,FALSE)</f>
        <v>0.03</v>
      </c>
      <c r="S245" s="45">
        <f>VLOOKUP(A245,DistrictDetail_SY202324,'District Detail SY 202324'!$X$1,FALSE)</f>
        <v>7.4999999999999997E-2</v>
      </c>
      <c r="T245" s="45">
        <f t="shared" si="34"/>
        <v>4.4999999999999998E-2</v>
      </c>
      <c r="U245" s="45">
        <f>VLOOKUP(A245,DistrictDetail_SY202324,'District Detail SY 202324'!$L$1,FALSE)</f>
        <v>9.0999999999999998E-2</v>
      </c>
      <c r="V245" s="45">
        <f>VLOOKUP(A245,DistrictDetail_SY202324,'District Detail SY 202324'!$V$1,FALSE)</f>
        <v>0</v>
      </c>
      <c r="W245" s="45">
        <f t="shared" si="35"/>
        <v>-9.0999999999999998E-2</v>
      </c>
      <c r="X245" s="50">
        <f>VLOOKUP(A245,DistrictDetail_SY202324,'District Detail SY 202324'!$S$1,FALSE)</f>
        <v>0</v>
      </c>
      <c r="Y245" s="50">
        <f>VLOOKUP(A245,DistrictDetail_SY202324,'District Detail SY 202324'!$U$1,FALSE)</f>
        <v>0</v>
      </c>
      <c r="Z245" s="50">
        <f>VLOOKUP(A245,DistrictDetail_SY202324,'District Detail SY 202324'!$W$1,FALSE)</f>
        <v>0.17299999999999999</v>
      </c>
      <c r="AA245" s="50">
        <f>VLOOKUP(A245,DistrictDetail_SY202324,'District Detail SY 202324'!$Z$1,FALSE)</f>
        <v>0</v>
      </c>
      <c r="AB245" s="50">
        <f>VLOOKUP(A245,DistrictDetail_SY202324,'District Detail SY 202324'!$AA$1,FALSE)</f>
        <v>0</v>
      </c>
      <c r="AC245" s="50">
        <f>VLOOKUP(A245,DistrictDetail_SY202324,'District Detail SY 202324'!$AB$1,FALSE)</f>
        <v>0</v>
      </c>
      <c r="AD245" s="50">
        <f>VLOOKUP(A245,DistrictDetail_SY202324,'District Detail SY 202324'!$AF$1,FALSE)</f>
        <v>0.193</v>
      </c>
    </row>
    <row r="246" spans="1:30" x14ac:dyDescent="0.25">
      <c r="A246" s="6" t="s">
        <v>514</v>
      </c>
      <c r="B246" t="s">
        <v>515</v>
      </c>
      <c r="C246" s="48">
        <f t="shared" si="28"/>
        <v>9.7039999999999988</v>
      </c>
      <c r="D246" s="48">
        <f t="shared" si="36"/>
        <v>13.967000000000002</v>
      </c>
      <c r="E246" s="48">
        <f t="shared" si="29"/>
        <v>4.2630000000000035</v>
      </c>
      <c r="F246" s="45">
        <f>VLOOKUP(A246,DistrictDetail_SY202324,'District Detail SY 202324'!$Q$1,FALSE)</f>
        <v>0.24099999999999999</v>
      </c>
      <c r="G246" s="45">
        <f>VLOOKUP(A246,DistrictDetail_SY202324,'District Detail SY 202324'!$AD$1,FALSE)</f>
        <v>0</v>
      </c>
      <c r="H246" s="45">
        <f t="shared" si="30"/>
        <v>-0.24099999999999999</v>
      </c>
      <c r="I246" s="45">
        <f>VLOOKUP(A246,DistrictDetail_SY202324,'District Detail SY 202324'!$P$1,FALSE)</f>
        <v>0.41300000000000003</v>
      </c>
      <c r="J246" s="45">
        <f>VLOOKUP(A246,DistrictDetail_SY202324,'District Detail SY 202324'!$AE$1,FALSE)+VLOOKUP(A246,DistrictDetail_SY202324,'District Detail SY 202324'!$AG$1,FALSE)</f>
        <v>3.831</v>
      </c>
      <c r="K246" s="45">
        <f t="shared" si="31"/>
        <v>3.4180000000000001</v>
      </c>
      <c r="L246" s="45">
        <f>VLOOKUP(A246,DistrictDetail_SY202324,'District Detail SY 202324'!$K$1,FALSE)</f>
        <v>5.8859999999999992</v>
      </c>
      <c r="M246" s="45">
        <f>VLOOKUP(A246,DistrictDetail_SY202324,'District Detail SY 202324'!$T$1,FALSE)</f>
        <v>4.3380000000000001</v>
      </c>
      <c r="N246" s="45">
        <f t="shared" si="32"/>
        <v>-1.5479999999999992</v>
      </c>
      <c r="O246" s="45">
        <f>VLOOKUP(A246,DistrictDetail_SY202324,'District Detail SY 202324'!$N$1,FALSE)</f>
        <v>2.141</v>
      </c>
      <c r="P246" s="45">
        <f>VLOOKUP(A246,DistrictDetail_SY202324,'District Detail SY 202324'!$Y$1,FALSE)</f>
        <v>0.89900000000000002</v>
      </c>
      <c r="Q246" s="45">
        <f t="shared" si="33"/>
        <v>-1.242</v>
      </c>
      <c r="R246" s="45">
        <f>VLOOKUP(A246,DistrictDetail_SY202324,'District Detail SY 202324'!$M$1,FALSE)</f>
        <v>0.25900000000000001</v>
      </c>
      <c r="S246" s="45">
        <f>VLOOKUP(A246,DistrictDetail_SY202324,'District Detail SY 202324'!$X$1,FALSE)</f>
        <v>0.46700000000000003</v>
      </c>
      <c r="T246" s="45">
        <f t="shared" si="34"/>
        <v>0.20800000000000002</v>
      </c>
      <c r="U246" s="45">
        <f>VLOOKUP(A246,DistrictDetail_SY202324,'District Detail SY 202324'!$L$1,FALSE)</f>
        <v>0.76400000000000001</v>
      </c>
      <c r="V246" s="45">
        <f>VLOOKUP(A246,DistrictDetail_SY202324,'District Detail SY 202324'!$V$1,FALSE)</f>
        <v>0</v>
      </c>
      <c r="W246" s="45">
        <f t="shared" si="35"/>
        <v>-0.76400000000000001</v>
      </c>
      <c r="X246" s="50">
        <f>VLOOKUP(A246,DistrictDetail_SY202324,'District Detail SY 202324'!$S$1,FALSE)</f>
        <v>0</v>
      </c>
      <c r="Y246" s="50">
        <f>VLOOKUP(A246,DistrictDetail_SY202324,'District Detail SY 202324'!$U$1,FALSE)</f>
        <v>0</v>
      </c>
      <c r="Z246" s="50">
        <f>VLOOKUP(A246,DistrictDetail_SY202324,'District Detail SY 202324'!$W$1,FALSE)</f>
        <v>0.46700000000000003</v>
      </c>
      <c r="AA246" s="50">
        <f>VLOOKUP(A246,DistrictDetail_SY202324,'District Detail SY 202324'!$Z$1,FALSE)</f>
        <v>0.156</v>
      </c>
      <c r="AB246" s="50">
        <f>VLOOKUP(A246,DistrictDetail_SY202324,'District Detail SY 202324'!$AA$1,FALSE)</f>
        <v>0</v>
      </c>
      <c r="AC246" s="50">
        <f>VLOOKUP(A246,DistrictDetail_SY202324,'District Detail SY 202324'!$AB$1,FALSE)</f>
        <v>0</v>
      </c>
      <c r="AD246" s="50">
        <f>VLOOKUP(A246,DistrictDetail_SY202324,'District Detail SY 202324'!$AF$1,FALSE)</f>
        <v>3.8090000000000002</v>
      </c>
    </row>
    <row r="247" spans="1:30" x14ac:dyDescent="0.25">
      <c r="A247" s="6" t="s">
        <v>516</v>
      </c>
      <c r="B247" t="s">
        <v>517</v>
      </c>
      <c r="C247" s="48">
        <f t="shared" si="28"/>
        <v>4.6000000000000006E-2</v>
      </c>
      <c r="D247" s="48">
        <f t="shared" si="36"/>
        <v>0</v>
      </c>
      <c r="E247" s="48">
        <f t="shared" si="29"/>
        <v>-4.6000000000000006E-2</v>
      </c>
      <c r="F247" s="45">
        <f>VLOOKUP(A247,DistrictDetail_SY202324,'District Detail SY 202324'!$Q$1,FALSE)</f>
        <v>1E-3</v>
      </c>
      <c r="G247" s="45">
        <f>VLOOKUP(A247,DistrictDetail_SY202324,'District Detail SY 202324'!$AD$1,FALSE)</f>
        <v>0</v>
      </c>
      <c r="H247" s="45">
        <f t="shared" si="30"/>
        <v>-1E-3</v>
      </c>
      <c r="I247" s="45">
        <f>VLOOKUP(A247,DistrictDetail_SY202324,'District Detail SY 202324'!$P$1,FALSE)</f>
        <v>2E-3</v>
      </c>
      <c r="J247" s="45">
        <f>VLOOKUP(A247,DistrictDetail_SY202324,'District Detail SY 202324'!$AE$1,FALSE)+VLOOKUP(A247,DistrictDetail_SY202324,'District Detail SY 202324'!$AG$1,FALSE)</f>
        <v>0</v>
      </c>
      <c r="K247" s="45">
        <f t="shared" si="31"/>
        <v>-2E-3</v>
      </c>
      <c r="L247" s="45">
        <f>VLOOKUP(A247,DistrictDetail_SY202324,'District Detail SY 202324'!$K$1,FALSE)</f>
        <v>2.6000000000000002E-2</v>
      </c>
      <c r="M247" s="45">
        <f>VLOOKUP(A247,DistrictDetail_SY202324,'District Detail SY 202324'!$T$1,FALSE)</f>
        <v>0</v>
      </c>
      <c r="N247" s="45">
        <f t="shared" si="32"/>
        <v>-2.6000000000000002E-2</v>
      </c>
      <c r="O247" s="45">
        <f>VLOOKUP(A247,DistrictDetail_SY202324,'District Detail SY 202324'!$N$1,FALSE)</f>
        <v>1.2E-2</v>
      </c>
      <c r="P247" s="45">
        <f>VLOOKUP(A247,DistrictDetail_SY202324,'District Detail SY 202324'!$Y$1,FALSE)</f>
        <v>0</v>
      </c>
      <c r="Q247" s="45">
        <f t="shared" si="33"/>
        <v>-1.2E-2</v>
      </c>
      <c r="R247" s="45">
        <f>VLOOKUP(A247,DistrictDetail_SY202324,'District Detail SY 202324'!$M$1,FALSE)</f>
        <v>1E-3</v>
      </c>
      <c r="S247" s="45">
        <f>VLOOKUP(A247,DistrictDetail_SY202324,'District Detail SY 202324'!$X$1,FALSE)</f>
        <v>0</v>
      </c>
      <c r="T247" s="45">
        <f t="shared" si="34"/>
        <v>-1E-3</v>
      </c>
      <c r="U247" s="45">
        <f>VLOOKUP(A247,DistrictDetail_SY202324,'District Detail SY 202324'!$L$1,FALSE)</f>
        <v>4.0000000000000001E-3</v>
      </c>
      <c r="V247" s="45">
        <f>VLOOKUP(A247,DistrictDetail_SY202324,'District Detail SY 202324'!$V$1,FALSE)</f>
        <v>0</v>
      </c>
      <c r="W247" s="45">
        <f t="shared" si="35"/>
        <v>-4.0000000000000001E-3</v>
      </c>
      <c r="X247" s="50">
        <f>VLOOKUP(A247,DistrictDetail_SY202324,'District Detail SY 202324'!$S$1,FALSE)</f>
        <v>0</v>
      </c>
      <c r="Y247" s="50">
        <f>VLOOKUP(A247,DistrictDetail_SY202324,'District Detail SY 202324'!$U$1,FALSE)</f>
        <v>0</v>
      </c>
      <c r="Z247" s="50">
        <f>VLOOKUP(A247,DistrictDetail_SY202324,'District Detail SY 202324'!$W$1,FALSE)</f>
        <v>0</v>
      </c>
      <c r="AA247" s="50">
        <f>VLOOKUP(A247,DistrictDetail_SY202324,'District Detail SY 202324'!$Z$1,FALSE)</f>
        <v>0</v>
      </c>
      <c r="AB247" s="50">
        <f>VLOOKUP(A247,DistrictDetail_SY202324,'District Detail SY 202324'!$AA$1,FALSE)</f>
        <v>0</v>
      </c>
      <c r="AC247" s="50">
        <f>VLOOKUP(A247,DistrictDetail_SY202324,'District Detail SY 202324'!$AB$1,FALSE)</f>
        <v>0</v>
      </c>
      <c r="AD247" s="50">
        <f>VLOOKUP(A247,DistrictDetail_SY202324,'District Detail SY 202324'!$AF$1,FALSE)</f>
        <v>0</v>
      </c>
    </row>
    <row r="248" spans="1:30" x14ac:dyDescent="0.25">
      <c r="A248" s="6" t="s">
        <v>518</v>
      </c>
      <c r="B248" t="s">
        <v>519</v>
      </c>
      <c r="C248" s="48">
        <f t="shared" si="28"/>
        <v>15.997</v>
      </c>
      <c r="D248" s="48">
        <f t="shared" si="36"/>
        <v>30.322000000000003</v>
      </c>
      <c r="E248" s="48">
        <f t="shared" si="29"/>
        <v>14.325000000000003</v>
      </c>
      <c r="F248" s="45">
        <f>VLOOKUP(A248,DistrictDetail_SY202324,'District Detail SY 202324'!$Q$1,FALSE)</f>
        <v>0.42799999999999999</v>
      </c>
      <c r="G248" s="45">
        <f>VLOOKUP(A248,DistrictDetail_SY202324,'District Detail SY 202324'!$AD$1,FALSE)</f>
        <v>0</v>
      </c>
      <c r="H248" s="45">
        <f t="shared" si="30"/>
        <v>-0.42799999999999999</v>
      </c>
      <c r="I248" s="45">
        <f>VLOOKUP(A248,DistrictDetail_SY202324,'District Detail SY 202324'!$P$1,FALSE)</f>
        <v>0.68500000000000005</v>
      </c>
      <c r="J248" s="45">
        <f>VLOOKUP(A248,DistrictDetail_SY202324,'District Detail SY 202324'!$AE$1,FALSE)+VLOOKUP(A248,DistrictDetail_SY202324,'District Detail SY 202324'!$AG$1,FALSE)</f>
        <v>9.8549999999999986</v>
      </c>
      <c r="K248" s="45">
        <f t="shared" si="31"/>
        <v>9.1699999999999982</v>
      </c>
      <c r="L248" s="45">
        <f>VLOOKUP(A248,DistrictDetail_SY202324,'District Detail SY 202324'!$K$1,FALSE)</f>
        <v>9.5889999999999986</v>
      </c>
      <c r="M248" s="45">
        <f>VLOOKUP(A248,DistrictDetail_SY202324,'District Detail SY 202324'!$T$1,FALSE)</f>
        <v>9.5299999999999994</v>
      </c>
      <c r="N248" s="45">
        <f t="shared" si="32"/>
        <v>-5.8999999999999275E-2</v>
      </c>
      <c r="O248" s="45">
        <f>VLOOKUP(A248,DistrictDetail_SY202324,'District Detail SY 202324'!$N$1,FALSE)</f>
        <v>3.5170000000000003</v>
      </c>
      <c r="P248" s="45">
        <f>VLOOKUP(A248,DistrictDetail_SY202324,'District Detail SY 202324'!$Y$1,FALSE)</f>
        <v>3.867</v>
      </c>
      <c r="Q248" s="45">
        <f t="shared" si="33"/>
        <v>0.34999999999999964</v>
      </c>
      <c r="R248" s="45">
        <f>VLOOKUP(A248,DistrictDetail_SY202324,'District Detail SY 202324'!$M$1,FALSE)</f>
        <v>0.45</v>
      </c>
      <c r="S248" s="45">
        <f>VLOOKUP(A248,DistrictDetail_SY202324,'District Detail SY 202324'!$X$1,FALSE)</f>
        <v>0.38799999999999996</v>
      </c>
      <c r="T248" s="45">
        <f t="shared" si="34"/>
        <v>-6.2000000000000055E-2</v>
      </c>
      <c r="U248" s="45">
        <f>VLOOKUP(A248,DistrictDetail_SY202324,'District Detail SY 202324'!$L$1,FALSE)</f>
        <v>1.3280000000000001</v>
      </c>
      <c r="V248" s="45">
        <f>VLOOKUP(A248,DistrictDetail_SY202324,'District Detail SY 202324'!$V$1,FALSE)</f>
        <v>1</v>
      </c>
      <c r="W248" s="45">
        <f t="shared" si="35"/>
        <v>-0.32800000000000007</v>
      </c>
      <c r="X248" s="50">
        <f>VLOOKUP(A248,DistrictDetail_SY202324,'District Detail SY 202324'!$S$1,FALSE)</f>
        <v>0</v>
      </c>
      <c r="Y248" s="50">
        <f>VLOOKUP(A248,DistrictDetail_SY202324,'District Detail SY 202324'!$U$1,FALSE)</f>
        <v>0.23</v>
      </c>
      <c r="Z248" s="50">
        <f>VLOOKUP(A248,DistrictDetail_SY202324,'District Detail SY 202324'!$W$1,FALSE)</f>
        <v>0.65800000000000003</v>
      </c>
      <c r="AA248" s="50">
        <f>VLOOKUP(A248,DistrictDetail_SY202324,'District Detail SY 202324'!$Z$1,FALSE)</f>
        <v>0.17700000000000002</v>
      </c>
      <c r="AB248" s="50">
        <f>VLOOKUP(A248,DistrictDetail_SY202324,'District Detail SY 202324'!$AA$1,FALSE)</f>
        <v>0</v>
      </c>
      <c r="AC248" s="50">
        <f>VLOOKUP(A248,DistrictDetail_SY202324,'District Detail SY 202324'!$AB$1,FALSE)</f>
        <v>0</v>
      </c>
      <c r="AD248" s="50">
        <f>VLOOKUP(A248,DistrictDetail_SY202324,'District Detail SY 202324'!$AF$1,FALSE)</f>
        <v>4.617</v>
      </c>
    </row>
    <row r="249" spans="1:30" x14ac:dyDescent="0.25">
      <c r="A249" s="6" t="s">
        <v>520</v>
      </c>
      <c r="B249" t="s">
        <v>521</v>
      </c>
      <c r="C249" s="48">
        <f t="shared" si="28"/>
        <v>41.703000000000003</v>
      </c>
      <c r="D249" s="48">
        <f t="shared" si="36"/>
        <v>63.28</v>
      </c>
      <c r="E249" s="48">
        <f t="shared" si="29"/>
        <v>21.576999999999998</v>
      </c>
      <c r="F249" s="45">
        <f>VLOOKUP(A249,DistrictDetail_SY202324,'District Detail SY 202324'!$Q$1,FALSE)</f>
        <v>0.95599999999999996</v>
      </c>
      <c r="G249" s="45">
        <f>VLOOKUP(A249,DistrictDetail_SY202324,'District Detail SY 202324'!$AD$1,FALSE)</f>
        <v>5.8819999999999997</v>
      </c>
      <c r="H249" s="45">
        <f t="shared" si="30"/>
        <v>4.9260000000000002</v>
      </c>
      <c r="I249" s="45">
        <f>VLOOKUP(A249,DistrictDetail_SY202324,'District Detail SY 202324'!$P$1,FALSE)</f>
        <v>1.7590000000000001</v>
      </c>
      <c r="J249" s="45">
        <f>VLOOKUP(A249,DistrictDetail_SY202324,'District Detail SY 202324'!$AE$1,FALSE)+VLOOKUP(A249,DistrictDetail_SY202324,'District Detail SY 202324'!$AG$1,FALSE)</f>
        <v>16.158999999999999</v>
      </c>
      <c r="K249" s="45">
        <f t="shared" si="31"/>
        <v>14.399999999999999</v>
      </c>
      <c r="L249" s="45">
        <f>VLOOKUP(A249,DistrictDetail_SY202324,'District Detail SY 202324'!$K$1,FALSE)</f>
        <v>25.811</v>
      </c>
      <c r="M249" s="45">
        <f>VLOOKUP(A249,DistrictDetail_SY202324,'District Detail SY 202324'!$T$1,FALSE)</f>
        <v>26.7</v>
      </c>
      <c r="N249" s="45">
        <f t="shared" si="32"/>
        <v>0.88899999999999935</v>
      </c>
      <c r="O249" s="45">
        <f>VLOOKUP(A249,DistrictDetail_SY202324,'District Detail SY 202324'!$N$1,FALSE)</f>
        <v>9.0079999999999991</v>
      </c>
      <c r="P249" s="45">
        <f>VLOOKUP(A249,DistrictDetail_SY202324,'District Detail SY 202324'!$Y$1,FALSE)</f>
        <v>0</v>
      </c>
      <c r="Q249" s="45">
        <f t="shared" si="33"/>
        <v>-9.0079999999999991</v>
      </c>
      <c r="R249" s="45">
        <f>VLOOKUP(A249,DistrictDetail_SY202324,'District Detail SY 202324'!$M$1,FALSE)</f>
        <v>1.0580000000000001</v>
      </c>
      <c r="S249" s="45">
        <f>VLOOKUP(A249,DistrictDetail_SY202324,'District Detail SY 202324'!$X$1,FALSE)</f>
        <v>0</v>
      </c>
      <c r="T249" s="45">
        <f t="shared" si="34"/>
        <v>-1.0580000000000001</v>
      </c>
      <c r="U249" s="45">
        <f>VLOOKUP(A249,DistrictDetail_SY202324,'District Detail SY 202324'!$L$1,FALSE)</f>
        <v>3.1109999999999998</v>
      </c>
      <c r="V249" s="45">
        <f>VLOOKUP(A249,DistrictDetail_SY202324,'District Detail SY 202324'!$V$1,FALSE)</f>
        <v>0</v>
      </c>
      <c r="W249" s="45">
        <f t="shared" si="35"/>
        <v>-3.1109999999999998</v>
      </c>
      <c r="X249" s="50">
        <f>VLOOKUP(A249,DistrictDetail_SY202324,'District Detail SY 202324'!$S$1,FALSE)</f>
        <v>0</v>
      </c>
      <c r="Y249" s="50">
        <f>VLOOKUP(A249,DistrictDetail_SY202324,'District Detail SY 202324'!$U$1,FALSE)</f>
        <v>1.48</v>
      </c>
      <c r="Z249" s="50">
        <f>VLOOKUP(A249,DistrictDetail_SY202324,'District Detail SY 202324'!$W$1,FALSE)</f>
        <v>2.9580000000000002</v>
      </c>
      <c r="AA249" s="50">
        <f>VLOOKUP(A249,DistrictDetail_SY202324,'District Detail SY 202324'!$Z$1,FALSE)</f>
        <v>0.627</v>
      </c>
      <c r="AB249" s="50">
        <f>VLOOKUP(A249,DistrictDetail_SY202324,'District Detail SY 202324'!$AA$1,FALSE)</f>
        <v>0</v>
      </c>
      <c r="AC249" s="50">
        <f>VLOOKUP(A249,DistrictDetail_SY202324,'District Detail SY 202324'!$AB$1,FALSE)</f>
        <v>0</v>
      </c>
      <c r="AD249" s="50">
        <f>VLOOKUP(A249,DistrictDetail_SY202324,'District Detail SY 202324'!$AF$1,FALSE)</f>
        <v>9.4740000000000002</v>
      </c>
    </row>
    <row r="250" spans="1:30" x14ac:dyDescent="0.25">
      <c r="A250" s="6" t="s">
        <v>522</v>
      </c>
      <c r="B250" t="s">
        <v>523</v>
      </c>
      <c r="C250" s="48">
        <f t="shared" si="28"/>
        <v>0.35899999999999999</v>
      </c>
      <c r="D250" s="48">
        <f t="shared" si="36"/>
        <v>0.63400000000000001</v>
      </c>
      <c r="E250" s="48">
        <f t="shared" si="29"/>
        <v>0.27500000000000002</v>
      </c>
      <c r="F250" s="45">
        <f>VLOOKUP(A250,DistrictDetail_SY202324,'District Detail SY 202324'!$Q$1,FALSE)</f>
        <v>1.4999999999999999E-2</v>
      </c>
      <c r="G250" s="45">
        <f>VLOOKUP(A250,DistrictDetail_SY202324,'District Detail SY 202324'!$AD$1,FALSE)</f>
        <v>0</v>
      </c>
      <c r="H250" s="45">
        <f t="shared" si="30"/>
        <v>-1.4999999999999999E-2</v>
      </c>
      <c r="I250" s="45">
        <f>VLOOKUP(A250,DistrictDetail_SY202324,'District Detail SY 202324'!$P$1,FALSE)</f>
        <v>1.6E-2</v>
      </c>
      <c r="J250" s="45">
        <f>VLOOKUP(A250,DistrictDetail_SY202324,'District Detail SY 202324'!$AE$1,FALSE)+VLOOKUP(A250,DistrictDetail_SY202324,'District Detail SY 202324'!$AG$1,FALSE)</f>
        <v>0</v>
      </c>
      <c r="K250" s="45">
        <f t="shared" si="31"/>
        <v>-1.6E-2</v>
      </c>
      <c r="L250" s="45">
        <f>VLOOKUP(A250,DistrictDetail_SY202324,'District Detail SY 202324'!$K$1,FALSE)</f>
        <v>0.183</v>
      </c>
      <c r="M250" s="45">
        <f>VLOOKUP(A250,DistrictDetail_SY202324,'District Detail SY 202324'!$T$1,FALSE)</f>
        <v>0.433</v>
      </c>
      <c r="N250" s="45">
        <f t="shared" si="32"/>
        <v>0.25</v>
      </c>
      <c r="O250" s="45">
        <f>VLOOKUP(A250,DistrictDetail_SY202324,'District Detail SY 202324'!$N$1,FALSE)</f>
        <v>8.8999999999999996E-2</v>
      </c>
      <c r="P250" s="45">
        <f>VLOOKUP(A250,DistrictDetail_SY202324,'District Detail SY 202324'!$Y$1,FALSE)</f>
        <v>0</v>
      </c>
      <c r="Q250" s="45">
        <f t="shared" si="33"/>
        <v>-8.8999999999999996E-2</v>
      </c>
      <c r="R250" s="45">
        <f>VLOOKUP(A250,DistrictDetail_SY202324,'District Detail SY 202324'!$M$1,FALSE)</f>
        <v>1.4E-2</v>
      </c>
      <c r="S250" s="45">
        <f>VLOOKUP(A250,DistrictDetail_SY202324,'District Detail SY 202324'!$X$1,FALSE)</f>
        <v>0</v>
      </c>
      <c r="T250" s="45">
        <f t="shared" si="34"/>
        <v>-1.4E-2</v>
      </c>
      <c r="U250" s="45">
        <f>VLOOKUP(A250,DistrictDetail_SY202324,'District Detail SY 202324'!$L$1,FALSE)</f>
        <v>4.2000000000000003E-2</v>
      </c>
      <c r="V250" s="45">
        <f>VLOOKUP(A250,DistrictDetail_SY202324,'District Detail SY 202324'!$V$1,FALSE)</f>
        <v>0</v>
      </c>
      <c r="W250" s="45">
        <f t="shared" si="35"/>
        <v>-4.2000000000000003E-2</v>
      </c>
      <c r="X250" s="50">
        <f>VLOOKUP(A250,DistrictDetail_SY202324,'District Detail SY 202324'!$S$1,FALSE)</f>
        <v>0</v>
      </c>
      <c r="Y250" s="50">
        <f>VLOOKUP(A250,DistrictDetail_SY202324,'District Detail SY 202324'!$U$1,FALSE)</f>
        <v>0</v>
      </c>
      <c r="Z250" s="50">
        <f>VLOOKUP(A250,DistrictDetail_SY202324,'District Detail SY 202324'!$W$1,FALSE)</f>
        <v>0</v>
      </c>
      <c r="AA250" s="50">
        <f>VLOOKUP(A250,DistrictDetail_SY202324,'District Detail SY 202324'!$Z$1,FALSE)</f>
        <v>0</v>
      </c>
      <c r="AB250" s="50">
        <f>VLOOKUP(A250,DistrictDetail_SY202324,'District Detail SY 202324'!$AA$1,FALSE)</f>
        <v>0</v>
      </c>
      <c r="AC250" s="50">
        <f>VLOOKUP(A250,DistrictDetail_SY202324,'District Detail SY 202324'!$AB$1,FALSE)</f>
        <v>0</v>
      </c>
      <c r="AD250" s="50">
        <f>VLOOKUP(A250,DistrictDetail_SY202324,'District Detail SY 202324'!$AF$1,FALSE)</f>
        <v>0.20100000000000001</v>
      </c>
    </row>
    <row r="251" spans="1:30" x14ac:dyDescent="0.25">
      <c r="A251" s="6" t="s">
        <v>524</v>
      </c>
      <c r="B251" t="s">
        <v>525</v>
      </c>
      <c r="C251" s="48">
        <f t="shared" si="28"/>
        <v>0.21000000000000002</v>
      </c>
      <c r="D251" s="48">
        <f t="shared" si="36"/>
        <v>2.4380000000000002</v>
      </c>
      <c r="E251" s="48">
        <f t="shared" si="29"/>
        <v>2.2280000000000002</v>
      </c>
      <c r="F251" s="45">
        <f>VLOOKUP(A251,DistrictDetail_SY202324,'District Detail SY 202324'!$Q$1,FALSE)</f>
        <v>5.0000000000000001E-3</v>
      </c>
      <c r="G251" s="45">
        <f>VLOOKUP(A251,DistrictDetail_SY202324,'District Detail SY 202324'!$AD$1,FALSE)</f>
        <v>0</v>
      </c>
      <c r="H251" s="45">
        <f t="shared" si="30"/>
        <v>-5.0000000000000001E-3</v>
      </c>
      <c r="I251" s="45">
        <f>VLOOKUP(A251,DistrictDetail_SY202324,'District Detail SY 202324'!$P$1,FALSE)</f>
        <v>0.01</v>
      </c>
      <c r="J251" s="45">
        <f>VLOOKUP(A251,DistrictDetail_SY202324,'District Detail SY 202324'!$AE$1,FALSE)+VLOOKUP(A251,DistrictDetail_SY202324,'District Detail SY 202324'!$AG$1,FALSE)</f>
        <v>1</v>
      </c>
      <c r="K251" s="45">
        <f t="shared" si="31"/>
        <v>0.99</v>
      </c>
      <c r="L251" s="45">
        <f>VLOOKUP(A251,DistrictDetail_SY202324,'District Detail SY 202324'!$K$1,FALSE)</f>
        <v>0.128</v>
      </c>
      <c r="M251" s="45">
        <f>VLOOKUP(A251,DistrictDetail_SY202324,'District Detail SY 202324'!$T$1,FALSE)</f>
        <v>1</v>
      </c>
      <c r="N251" s="45">
        <f t="shared" si="32"/>
        <v>0.872</v>
      </c>
      <c r="O251" s="45">
        <f>VLOOKUP(A251,DistrictDetail_SY202324,'District Detail SY 202324'!$N$1,FALSE)</f>
        <v>4.5999999999999999E-2</v>
      </c>
      <c r="P251" s="45">
        <f>VLOOKUP(A251,DistrictDetail_SY202324,'District Detail SY 202324'!$Y$1,FALSE)</f>
        <v>0</v>
      </c>
      <c r="Q251" s="45">
        <f t="shared" si="33"/>
        <v>-4.5999999999999999E-2</v>
      </c>
      <c r="R251" s="45">
        <f>VLOOKUP(A251,DistrictDetail_SY202324,'District Detail SY 202324'!$M$1,FALSE)</f>
        <v>5.0000000000000001E-3</v>
      </c>
      <c r="S251" s="45">
        <f>VLOOKUP(A251,DistrictDetail_SY202324,'District Detail SY 202324'!$X$1,FALSE)</f>
        <v>0</v>
      </c>
      <c r="T251" s="45">
        <f t="shared" si="34"/>
        <v>-5.0000000000000001E-3</v>
      </c>
      <c r="U251" s="45">
        <f>VLOOKUP(A251,DistrictDetail_SY202324,'District Detail SY 202324'!$L$1,FALSE)</f>
        <v>1.6E-2</v>
      </c>
      <c r="V251" s="45">
        <f>VLOOKUP(A251,DistrictDetail_SY202324,'District Detail SY 202324'!$V$1,FALSE)</f>
        <v>0</v>
      </c>
      <c r="W251" s="45">
        <f t="shared" si="35"/>
        <v>-1.6E-2</v>
      </c>
      <c r="X251" s="50">
        <f>VLOOKUP(A251,DistrictDetail_SY202324,'District Detail SY 202324'!$S$1,FALSE)</f>
        <v>0</v>
      </c>
      <c r="Y251" s="50">
        <f>VLOOKUP(A251,DistrictDetail_SY202324,'District Detail SY 202324'!$U$1,FALSE)</f>
        <v>0</v>
      </c>
      <c r="Z251" s="50">
        <f>VLOOKUP(A251,DistrictDetail_SY202324,'District Detail SY 202324'!$W$1,FALSE)</f>
        <v>0</v>
      </c>
      <c r="AA251" s="50">
        <f>VLOOKUP(A251,DistrictDetail_SY202324,'District Detail SY 202324'!$Z$1,FALSE)</f>
        <v>0</v>
      </c>
      <c r="AB251" s="50">
        <f>VLOOKUP(A251,DistrictDetail_SY202324,'District Detail SY 202324'!$AA$1,FALSE)</f>
        <v>0</v>
      </c>
      <c r="AC251" s="50">
        <f>VLOOKUP(A251,DistrictDetail_SY202324,'District Detail SY 202324'!$AB$1,FALSE)</f>
        <v>0</v>
      </c>
      <c r="AD251" s="50">
        <f>VLOOKUP(A251,DistrictDetail_SY202324,'District Detail SY 202324'!$AF$1,FALSE)</f>
        <v>0.438</v>
      </c>
    </row>
    <row r="252" spans="1:30" x14ac:dyDescent="0.25">
      <c r="A252" s="6" t="s">
        <v>526</v>
      </c>
      <c r="B252" t="s">
        <v>527</v>
      </c>
      <c r="C252" s="48">
        <f t="shared" si="28"/>
        <v>41.776000000000003</v>
      </c>
      <c r="D252" s="48">
        <f t="shared" si="36"/>
        <v>48.770999999999994</v>
      </c>
      <c r="E252" s="48">
        <f t="shared" si="29"/>
        <v>6.9949999999999903</v>
      </c>
      <c r="F252" s="45">
        <f>VLOOKUP(A252,DistrictDetail_SY202324,'District Detail SY 202324'!$Q$1,FALSE)</f>
        <v>0.96899999999999997</v>
      </c>
      <c r="G252" s="45">
        <f>VLOOKUP(A252,DistrictDetail_SY202324,'District Detail SY 202324'!$AD$1,FALSE)</f>
        <v>0</v>
      </c>
      <c r="H252" s="45">
        <f t="shared" si="30"/>
        <v>-0.96899999999999997</v>
      </c>
      <c r="I252" s="45">
        <f>VLOOKUP(A252,DistrictDetail_SY202324,'District Detail SY 202324'!$P$1,FALSE)</f>
        <v>1.764</v>
      </c>
      <c r="J252" s="45">
        <f>VLOOKUP(A252,DistrictDetail_SY202324,'District Detail SY 202324'!$AE$1,FALSE)+VLOOKUP(A252,DistrictDetail_SY202324,'District Detail SY 202324'!$AG$1,FALSE)</f>
        <v>1.37</v>
      </c>
      <c r="K252" s="45">
        <f t="shared" si="31"/>
        <v>-0.39399999999999991</v>
      </c>
      <c r="L252" s="45">
        <f>VLOOKUP(A252,DistrictDetail_SY202324,'District Detail SY 202324'!$K$1,FALSE)</f>
        <v>25.84</v>
      </c>
      <c r="M252" s="45">
        <f>VLOOKUP(A252,DistrictDetail_SY202324,'District Detail SY 202324'!$T$1,FALSE)</f>
        <v>21</v>
      </c>
      <c r="N252" s="45">
        <f t="shared" si="32"/>
        <v>-4.84</v>
      </c>
      <c r="O252" s="45">
        <f>VLOOKUP(A252,DistrictDetail_SY202324,'District Detail SY 202324'!$N$1,FALSE)</f>
        <v>8.9949999999999992</v>
      </c>
      <c r="P252" s="45">
        <f>VLOOKUP(A252,DistrictDetail_SY202324,'District Detail SY 202324'!$Y$1,FALSE)</f>
        <v>11.973000000000001</v>
      </c>
      <c r="Q252" s="45">
        <f t="shared" si="33"/>
        <v>2.9780000000000015</v>
      </c>
      <c r="R252" s="45">
        <f>VLOOKUP(A252,DistrictDetail_SY202324,'District Detail SY 202324'!$M$1,FALSE)</f>
        <v>1.069</v>
      </c>
      <c r="S252" s="45">
        <f>VLOOKUP(A252,DistrictDetail_SY202324,'District Detail SY 202324'!$X$1,FALSE)</f>
        <v>2.8079999999999998</v>
      </c>
      <c r="T252" s="45">
        <f t="shared" si="34"/>
        <v>1.7389999999999999</v>
      </c>
      <c r="U252" s="45">
        <f>VLOOKUP(A252,DistrictDetail_SY202324,'District Detail SY 202324'!$L$1,FALSE)</f>
        <v>3.1390000000000002</v>
      </c>
      <c r="V252" s="45">
        <f>VLOOKUP(A252,DistrictDetail_SY202324,'District Detail SY 202324'!$V$1,FALSE)</f>
        <v>1</v>
      </c>
      <c r="W252" s="45">
        <f t="shared" si="35"/>
        <v>-2.1390000000000002</v>
      </c>
      <c r="X252" s="50">
        <f>VLOOKUP(A252,DistrictDetail_SY202324,'District Detail SY 202324'!$S$1,FALSE)</f>
        <v>0</v>
      </c>
      <c r="Y252" s="50">
        <f>VLOOKUP(A252,DistrictDetail_SY202324,'District Detail SY 202324'!$U$1,FALSE)</f>
        <v>1.274</v>
      </c>
      <c r="Z252" s="50">
        <f>VLOOKUP(A252,DistrictDetail_SY202324,'District Detail SY 202324'!$W$1,FALSE)</f>
        <v>3.7480000000000002</v>
      </c>
      <c r="AA252" s="50">
        <f>VLOOKUP(A252,DistrictDetail_SY202324,'District Detail SY 202324'!$Z$1,FALSE)</f>
        <v>0.47100000000000003</v>
      </c>
      <c r="AB252" s="50">
        <f>VLOOKUP(A252,DistrictDetail_SY202324,'District Detail SY 202324'!$AA$1,FALSE)</f>
        <v>0</v>
      </c>
      <c r="AC252" s="50">
        <f>VLOOKUP(A252,DistrictDetail_SY202324,'District Detail SY 202324'!$AB$1,FALSE)</f>
        <v>0</v>
      </c>
      <c r="AD252" s="50">
        <f>VLOOKUP(A252,DistrictDetail_SY202324,'District Detail SY 202324'!$AF$1,FALSE)</f>
        <v>5.1270000000000007</v>
      </c>
    </row>
    <row r="253" spans="1:30" x14ac:dyDescent="0.25">
      <c r="A253" s="6" t="s">
        <v>528</v>
      </c>
      <c r="B253" t="s">
        <v>529</v>
      </c>
      <c r="C253" s="48">
        <f t="shared" si="28"/>
        <v>30.441000000000003</v>
      </c>
      <c r="D253" s="48">
        <f t="shared" si="36"/>
        <v>35.469000000000001</v>
      </c>
      <c r="E253" s="48">
        <f t="shared" si="29"/>
        <v>5.0279999999999987</v>
      </c>
      <c r="F253" s="45">
        <f>VLOOKUP(A253,DistrictDetail_SY202324,'District Detail SY 202324'!$Q$1,FALSE)</f>
        <v>0.73899999999999999</v>
      </c>
      <c r="G253" s="45">
        <f>VLOOKUP(A253,DistrictDetail_SY202324,'District Detail SY 202324'!$AD$1,FALSE)</f>
        <v>0</v>
      </c>
      <c r="H253" s="45">
        <f t="shared" si="30"/>
        <v>-0.73899999999999999</v>
      </c>
      <c r="I253" s="45">
        <f>VLOOKUP(A253,DistrictDetail_SY202324,'District Detail SY 202324'!$P$1,FALSE)</f>
        <v>1.2919999999999998</v>
      </c>
      <c r="J253" s="45">
        <f>VLOOKUP(A253,DistrictDetail_SY202324,'District Detail SY 202324'!$AE$1,FALSE)+VLOOKUP(A253,DistrictDetail_SY202324,'District Detail SY 202324'!$AG$1,FALSE)</f>
        <v>1.847</v>
      </c>
      <c r="K253" s="45">
        <f t="shared" si="31"/>
        <v>0.55500000000000016</v>
      </c>
      <c r="L253" s="45">
        <f>VLOOKUP(A253,DistrictDetail_SY202324,'District Detail SY 202324'!$K$1,FALSE)</f>
        <v>18.565000000000001</v>
      </c>
      <c r="M253" s="45">
        <f>VLOOKUP(A253,DistrictDetail_SY202324,'District Detail SY 202324'!$T$1,FALSE)</f>
        <v>16.079999999999998</v>
      </c>
      <c r="N253" s="45">
        <f t="shared" si="32"/>
        <v>-2.485000000000003</v>
      </c>
      <c r="O253" s="45">
        <f>VLOOKUP(A253,DistrictDetail_SY202324,'District Detail SY 202324'!$N$1,FALSE)</f>
        <v>6.6829999999999998</v>
      </c>
      <c r="P253" s="45">
        <f>VLOOKUP(A253,DistrictDetail_SY202324,'District Detail SY 202324'!$Y$1,FALSE)</f>
        <v>10.4</v>
      </c>
      <c r="Q253" s="45">
        <f t="shared" si="33"/>
        <v>3.7170000000000005</v>
      </c>
      <c r="R253" s="45">
        <f>VLOOKUP(A253,DistrictDetail_SY202324,'District Detail SY 202324'!$M$1,FALSE)</f>
        <v>0.80100000000000005</v>
      </c>
      <c r="S253" s="45">
        <f>VLOOKUP(A253,DistrictDetail_SY202324,'District Detail SY 202324'!$X$1,FALSE)</f>
        <v>1.6629999999999998</v>
      </c>
      <c r="T253" s="45">
        <f t="shared" si="34"/>
        <v>0.86199999999999977</v>
      </c>
      <c r="U253" s="45">
        <f>VLOOKUP(A253,DistrictDetail_SY202324,'District Detail SY 202324'!$L$1,FALSE)</f>
        <v>2.3610000000000002</v>
      </c>
      <c r="V253" s="45">
        <f>VLOOKUP(A253,DistrictDetail_SY202324,'District Detail SY 202324'!$V$1,FALSE)</f>
        <v>1</v>
      </c>
      <c r="W253" s="45">
        <f t="shared" si="35"/>
        <v>-1.3610000000000002</v>
      </c>
      <c r="X253" s="50">
        <f>VLOOKUP(A253,DistrictDetail_SY202324,'District Detail SY 202324'!$S$1,FALSE)</f>
        <v>0</v>
      </c>
      <c r="Y253" s="50">
        <f>VLOOKUP(A253,DistrictDetail_SY202324,'District Detail SY 202324'!$U$1,FALSE)</f>
        <v>0.65600000000000003</v>
      </c>
      <c r="Z253" s="50">
        <f>VLOOKUP(A253,DistrictDetail_SY202324,'District Detail SY 202324'!$W$1,FALSE)</f>
        <v>1.7720000000000002</v>
      </c>
      <c r="AA253" s="50">
        <f>VLOOKUP(A253,DistrictDetail_SY202324,'District Detail SY 202324'!$Z$1,FALSE)</f>
        <v>0.219</v>
      </c>
      <c r="AB253" s="50">
        <f>VLOOKUP(A253,DistrictDetail_SY202324,'District Detail SY 202324'!$AA$1,FALSE)</f>
        <v>0</v>
      </c>
      <c r="AC253" s="50">
        <f>VLOOKUP(A253,DistrictDetail_SY202324,'District Detail SY 202324'!$AB$1,FALSE)</f>
        <v>0</v>
      </c>
      <c r="AD253" s="50">
        <f>VLOOKUP(A253,DistrictDetail_SY202324,'District Detail SY 202324'!$AF$1,FALSE)</f>
        <v>1.8320000000000001</v>
      </c>
    </row>
    <row r="254" spans="1:30" x14ac:dyDescent="0.25">
      <c r="A254" s="6" t="s">
        <v>530</v>
      </c>
      <c r="B254" t="s">
        <v>531</v>
      </c>
      <c r="C254" s="48">
        <f t="shared" si="28"/>
        <v>2.3420000000000001</v>
      </c>
      <c r="D254" s="48">
        <f t="shared" si="36"/>
        <v>2.5190000000000001</v>
      </c>
      <c r="E254" s="48">
        <f t="shared" si="29"/>
        <v>0.17700000000000005</v>
      </c>
      <c r="F254" s="45">
        <f>VLOOKUP(A254,DistrictDetail_SY202324,'District Detail SY 202324'!$Q$1,FALSE)</f>
        <v>6.3E-2</v>
      </c>
      <c r="G254" s="45">
        <f>VLOOKUP(A254,DistrictDetail_SY202324,'District Detail SY 202324'!$AD$1,FALSE)</f>
        <v>0</v>
      </c>
      <c r="H254" s="45">
        <f t="shared" si="30"/>
        <v>-6.3E-2</v>
      </c>
      <c r="I254" s="45">
        <f>VLOOKUP(A254,DistrictDetail_SY202324,'District Detail SY 202324'!$P$1,FALSE)</f>
        <v>0.1</v>
      </c>
      <c r="J254" s="45">
        <f>VLOOKUP(A254,DistrictDetail_SY202324,'District Detail SY 202324'!$AE$1,FALSE)+VLOOKUP(A254,DistrictDetail_SY202324,'District Detail SY 202324'!$AG$1,FALSE)</f>
        <v>0</v>
      </c>
      <c r="K254" s="45">
        <f t="shared" si="31"/>
        <v>-0.1</v>
      </c>
      <c r="L254" s="45">
        <f>VLOOKUP(A254,DistrictDetail_SY202324,'District Detail SY 202324'!$K$1,FALSE)</f>
        <v>1.3859999999999999</v>
      </c>
      <c r="M254" s="45">
        <f>VLOOKUP(A254,DistrictDetail_SY202324,'District Detail SY 202324'!$T$1,FALSE)</f>
        <v>1</v>
      </c>
      <c r="N254" s="45">
        <f t="shared" si="32"/>
        <v>-0.3859999999999999</v>
      </c>
      <c r="O254" s="45">
        <f>VLOOKUP(A254,DistrictDetail_SY202324,'District Detail SY 202324'!$N$1,FALSE)</f>
        <v>0.53300000000000003</v>
      </c>
      <c r="P254" s="45">
        <f>VLOOKUP(A254,DistrictDetail_SY202324,'District Detail SY 202324'!$Y$1,FALSE)</f>
        <v>0</v>
      </c>
      <c r="Q254" s="45">
        <f t="shared" si="33"/>
        <v>-0.53300000000000003</v>
      </c>
      <c r="R254" s="45">
        <f>VLOOKUP(A254,DistrictDetail_SY202324,'District Detail SY 202324'!$M$1,FALSE)</f>
        <v>6.5000000000000002E-2</v>
      </c>
      <c r="S254" s="45">
        <f>VLOOKUP(A254,DistrictDetail_SY202324,'District Detail SY 202324'!$X$1,FALSE)</f>
        <v>0.14100000000000001</v>
      </c>
      <c r="T254" s="45">
        <f t="shared" si="34"/>
        <v>7.6000000000000012E-2</v>
      </c>
      <c r="U254" s="45">
        <f>VLOOKUP(A254,DistrictDetail_SY202324,'District Detail SY 202324'!$L$1,FALSE)</f>
        <v>0.19500000000000003</v>
      </c>
      <c r="V254" s="45">
        <f>VLOOKUP(A254,DistrictDetail_SY202324,'District Detail SY 202324'!$V$1,FALSE)</f>
        <v>1.7000000000000001E-2</v>
      </c>
      <c r="W254" s="45">
        <f t="shared" si="35"/>
        <v>-0.17800000000000005</v>
      </c>
      <c r="X254" s="50">
        <f>VLOOKUP(A254,DistrictDetail_SY202324,'District Detail SY 202324'!$S$1,FALSE)</f>
        <v>0</v>
      </c>
      <c r="Y254" s="50">
        <f>VLOOKUP(A254,DistrictDetail_SY202324,'District Detail SY 202324'!$U$1,FALSE)</f>
        <v>0.06</v>
      </c>
      <c r="Z254" s="50">
        <f>VLOOKUP(A254,DistrictDetail_SY202324,'District Detail SY 202324'!$W$1,FALSE)</f>
        <v>0.14100000000000001</v>
      </c>
      <c r="AA254" s="50">
        <f>VLOOKUP(A254,DistrictDetail_SY202324,'District Detail SY 202324'!$Z$1,FALSE)</f>
        <v>3.6000000000000004E-2</v>
      </c>
      <c r="AB254" s="50">
        <f>VLOOKUP(A254,DistrictDetail_SY202324,'District Detail SY 202324'!$AA$1,FALSE)</f>
        <v>0.248</v>
      </c>
      <c r="AC254" s="50">
        <f>VLOOKUP(A254,DistrictDetail_SY202324,'District Detail SY 202324'!$AB$1,FALSE)</f>
        <v>0.11699999999999999</v>
      </c>
      <c r="AD254" s="50">
        <f>VLOOKUP(A254,DistrictDetail_SY202324,'District Detail SY 202324'!$AF$1,FALSE)</f>
        <v>0.75900000000000001</v>
      </c>
    </row>
    <row r="255" spans="1:30" x14ac:dyDescent="0.25">
      <c r="A255" s="6" t="s">
        <v>532</v>
      </c>
      <c r="B255" t="s">
        <v>533</v>
      </c>
      <c r="C255" s="48">
        <f t="shared" si="28"/>
        <v>2.3809999999999998</v>
      </c>
      <c r="D255" s="48">
        <f t="shared" si="36"/>
        <v>2.38</v>
      </c>
      <c r="E255" s="48">
        <f t="shared" si="29"/>
        <v>-9.9999999999988987E-4</v>
      </c>
      <c r="F255" s="45">
        <f>VLOOKUP(A255,DistrictDetail_SY202324,'District Detail SY 202324'!$Q$1,FALSE)</f>
        <v>5.8000000000000003E-2</v>
      </c>
      <c r="G255" s="45">
        <f>VLOOKUP(A255,DistrictDetail_SY202324,'District Detail SY 202324'!$AD$1,FALSE)</f>
        <v>0</v>
      </c>
      <c r="H255" s="45">
        <f t="shared" si="30"/>
        <v>-5.8000000000000003E-2</v>
      </c>
      <c r="I255" s="45">
        <f>VLOOKUP(A255,DistrictDetail_SY202324,'District Detail SY 202324'!$P$1,FALSE)</f>
        <v>0.10100000000000001</v>
      </c>
      <c r="J255" s="45">
        <f>VLOOKUP(A255,DistrictDetail_SY202324,'District Detail SY 202324'!$AE$1,FALSE)+VLOOKUP(A255,DistrictDetail_SY202324,'District Detail SY 202324'!$AG$1,FALSE)</f>
        <v>0.30300000000000005</v>
      </c>
      <c r="K255" s="45">
        <f t="shared" si="31"/>
        <v>0.20200000000000004</v>
      </c>
      <c r="L255" s="45">
        <f>VLOOKUP(A255,DistrictDetail_SY202324,'District Detail SY 202324'!$K$1,FALSE)</f>
        <v>1.454</v>
      </c>
      <c r="M255" s="45">
        <f>VLOOKUP(A255,DistrictDetail_SY202324,'District Detail SY 202324'!$T$1,FALSE)</f>
        <v>0.67</v>
      </c>
      <c r="N255" s="45">
        <f t="shared" si="32"/>
        <v>-0.78399999999999992</v>
      </c>
      <c r="O255" s="45">
        <f>VLOOKUP(A255,DistrictDetail_SY202324,'District Detail SY 202324'!$N$1,FALSE)</f>
        <v>0.51899999999999991</v>
      </c>
      <c r="P255" s="45">
        <f>VLOOKUP(A255,DistrictDetail_SY202324,'District Detail SY 202324'!$Y$1,FALSE)</f>
        <v>0.33300000000000007</v>
      </c>
      <c r="Q255" s="45">
        <f t="shared" si="33"/>
        <v>-0.18599999999999983</v>
      </c>
      <c r="R255" s="45">
        <f>VLOOKUP(A255,DistrictDetail_SY202324,'District Detail SY 202324'!$M$1,FALSE)</f>
        <v>6.3E-2</v>
      </c>
      <c r="S255" s="45">
        <f>VLOOKUP(A255,DistrictDetail_SY202324,'District Detail SY 202324'!$X$1,FALSE)</f>
        <v>6.8000000000000005E-2</v>
      </c>
      <c r="T255" s="45">
        <f t="shared" si="34"/>
        <v>5.0000000000000044E-3</v>
      </c>
      <c r="U255" s="45">
        <f>VLOOKUP(A255,DistrictDetail_SY202324,'District Detail SY 202324'!$L$1,FALSE)</f>
        <v>0.186</v>
      </c>
      <c r="V255" s="45">
        <f>VLOOKUP(A255,DistrictDetail_SY202324,'District Detail SY 202324'!$V$1,FALSE)</f>
        <v>0</v>
      </c>
      <c r="W255" s="45">
        <f t="shared" si="35"/>
        <v>-0.186</v>
      </c>
      <c r="X255" s="50">
        <f>VLOOKUP(A255,DistrictDetail_SY202324,'District Detail SY 202324'!$S$1,FALSE)</f>
        <v>0</v>
      </c>
      <c r="Y255" s="50">
        <f>VLOOKUP(A255,DistrictDetail_SY202324,'District Detail SY 202324'!$U$1,FALSE)</f>
        <v>0</v>
      </c>
      <c r="Z255" s="50">
        <f>VLOOKUP(A255,DistrictDetail_SY202324,'District Detail SY 202324'!$W$1,FALSE)</f>
        <v>0.19299999999999998</v>
      </c>
      <c r="AA255" s="50">
        <f>VLOOKUP(A255,DistrictDetail_SY202324,'District Detail SY 202324'!$Z$1,FALSE)</f>
        <v>8.3000000000000018E-2</v>
      </c>
      <c r="AB255" s="50">
        <f>VLOOKUP(A255,DistrictDetail_SY202324,'District Detail SY 202324'!$AA$1,FALSE)</f>
        <v>0</v>
      </c>
      <c r="AC255" s="50">
        <f>VLOOKUP(A255,DistrictDetail_SY202324,'District Detail SY 202324'!$AB$1,FALSE)</f>
        <v>0</v>
      </c>
      <c r="AD255" s="50">
        <f>VLOOKUP(A255,DistrictDetail_SY202324,'District Detail SY 202324'!$AF$1,FALSE)</f>
        <v>0.73</v>
      </c>
    </row>
    <row r="256" spans="1:30" x14ac:dyDescent="0.25">
      <c r="A256" s="6" t="s">
        <v>534</v>
      </c>
      <c r="B256" t="s">
        <v>535</v>
      </c>
      <c r="C256" s="48">
        <f t="shared" si="28"/>
        <v>35.568999999999996</v>
      </c>
      <c r="D256" s="48">
        <f t="shared" si="36"/>
        <v>64.308000000000007</v>
      </c>
      <c r="E256" s="48">
        <f t="shared" si="29"/>
        <v>28.739000000000011</v>
      </c>
      <c r="F256" s="45">
        <f>VLOOKUP(A256,DistrictDetail_SY202324,'District Detail SY 202324'!$Q$1,FALSE)</f>
        <v>1.016</v>
      </c>
      <c r="G256" s="45">
        <f>VLOOKUP(A256,DistrictDetail_SY202324,'District Detail SY 202324'!$AD$1,FALSE)</f>
        <v>0</v>
      </c>
      <c r="H256" s="45">
        <f t="shared" si="30"/>
        <v>-1.016</v>
      </c>
      <c r="I256" s="45">
        <f>VLOOKUP(A256,DistrictDetail_SY202324,'District Detail SY 202324'!$P$1,FALSE)</f>
        <v>1.534</v>
      </c>
      <c r="J256" s="45">
        <f>VLOOKUP(A256,DistrictDetail_SY202324,'District Detail SY 202324'!$AE$1,FALSE)+VLOOKUP(A256,DistrictDetail_SY202324,'District Detail SY 202324'!$AG$1,FALSE)</f>
        <v>21.082000000000001</v>
      </c>
      <c r="K256" s="45">
        <f t="shared" si="31"/>
        <v>19.548000000000002</v>
      </c>
      <c r="L256" s="45">
        <f>VLOOKUP(A256,DistrictDetail_SY202324,'District Detail SY 202324'!$K$1,FALSE)</f>
        <v>20.890999999999998</v>
      </c>
      <c r="M256" s="45">
        <f>VLOOKUP(A256,DistrictDetail_SY202324,'District Detail SY 202324'!$T$1,FALSE)</f>
        <v>23</v>
      </c>
      <c r="N256" s="45">
        <f t="shared" si="32"/>
        <v>2.1090000000000018</v>
      </c>
      <c r="O256" s="45">
        <f>VLOOKUP(A256,DistrictDetail_SY202324,'District Detail SY 202324'!$N$1,FALSE)</f>
        <v>7.9890000000000008</v>
      </c>
      <c r="P256" s="45">
        <f>VLOOKUP(A256,DistrictDetail_SY202324,'District Detail SY 202324'!$Y$1,FALSE)</f>
        <v>10</v>
      </c>
      <c r="Q256" s="45">
        <f t="shared" si="33"/>
        <v>2.0109999999999992</v>
      </c>
      <c r="R256" s="45">
        <f>VLOOKUP(A256,DistrictDetail_SY202324,'District Detail SY 202324'!$M$1,FALSE)</f>
        <v>1.0470000000000002</v>
      </c>
      <c r="S256" s="45">
        <f>VLOOKUP(A256,DistrictDetail_SY202324,'District Detail SY 202324'!$X$1,FALSE)</f>
        <v>0</v>
      </c>
      <c r="T256" s="45">
        <f t="shared" si="34"/>
        <v>-1.0470000000000002</v>
      </c>
      <c r="U256" s="45">
        <f>VLOOKUP(A256,DistrictDetail_SY202324,'District Detail SY 202324'!$L$1,FALSE)</f>
        <v>3.0920000000000001</v>
      </c>
      <c r="V256" s="45">
        <f>VLOOKUP(A256,DistrictDetail_SY202324,'District Detail SY 202324'!$V$1,FALSE)</f>
        <v>3</v>
      </c>
      <c r="W256" s="45">
        <f t="shared" si="35"/>
        <v>-9.2000000000000082E-2</v>
      </c>
      <c r="X256" s="50">
        <f>VLOOKUP(A256,DistrictDetail_SY202324,'District Detail SY 202324'!$S$1,FALSE)</f>
        <v>0</v>
      </c>
      <c r="Y256" s="50">
        <f>VLOOKUP(A256,DistrictDetail_SY202324,'District Detail SY 202324'!$U$1,FALSE)</f>
        <v>0</v>
      </c>
      <c r="Z256" s="50">
        <f>VLOOKUP(A256,DistrictDetail_SY202324,'District Detail SY 202324'!$W$1,FALSE)</f>
        <v>0</v>
      </c>
      <c r="AA256" s="50">
        <f>VLOOKUP(A256,DistrictDetail_SY202324,'District Detail SY 202324'!$Z$1,FALSE)</f>
        <v>0</v>
      </c>
      <c r="AB256" s="50">
        <f>VLOOKUP(A256,DistrictDetail_SY202324,'District Detail SY 202324'!$AA$1,FALSE)</f>
        <v>0</v>
      </c>
      <c r="AC256" s="50">
        <f>VLOOKUP(A256,DistrictDetail_SY202324,'District Detail SY 202324'!$AB$1,FALSE)</f>
        <v>0</v>
      </c>
      <c r="AD256" s="50">
        <f>VLOOKUP(A256,DistrictDetail_SY202324,'District Detail SY 202324'!$AF$1,FALSE)</f>
        <v>7.226</v>
      </c>
    </row>
    <row r="257" spans="1:30" x14ac:dyDescent="0.25">
      <c r="A257" s="6" t="s">
        <v>536</v>
      </c>
      <c r="B257" t="s">
        <v>537</v>
      </c>
      <c r="C257" s="48">
        <f t="shared" si="28"/>
        <v>5.0259999999999998</v>
      </c>
      <c r="D257" s="48">
        <f t="shared" si="36"/>
        <v>5.1710000000000003</v>
      </c>
      <c r="E257" s="48">
        <f t="shared" si="29"/>
        <v>0.14500000000000046</v>
      </c>
      <c r="F257" s="45">
        <f>VLOOKUP(A257,DistrictDetail_SY202324,'District Detail SY 202324'!$Q$1,FALSE)</f>
        <v>0.107</v>
      </c>
      <c r="G257" s="45">
        <f>VLOOKUP(A257,DistrictDetail_SY202324,'District Detail SY 202324'!$AD$1,FALSE)</f>
        <v>0</v>
      </c>
      <c r="H257" s="45">
        <f t="shared" si="30"/>
        <v>-0.107</v>
      </c>
      <c r="I257" s="45">
        <f>VLOOKUP(A257,DistrictDetail_SY202324,'District Detail SY 202324'!$P$1,FALSE)</f>
        <v>0.21099999999999999</v>
      </c>
      <c r="J257" s="45">
        <f>VLOOKUP(A257,DistrictDetail_SY202324,'District Detail SY 202324'!$AE$1,FALSE)+VLOOKUP(A257,DistrictDetail_SY202324,'District Detail SY 202324'!$AG$1,FALSE)</f>
        <v>0</v>
      </c>
      <c r="K257" s="45">
        <f t="shared" si="31"/>
        <v>-0.21099999999999999</v>
      </c>
      <c r="L257" s="45">
        <f>VLOOKUP(A257,DistrictDetail_SY202324,'District Detail SY 202324'!$K$1,FALSE)</f>
        <v>3.1449999999999996</v>
      </c>
      <c r="M257" s="45">
        <f>VLOOKUP(A257,DistrictDetail_SY202324,'District Detail SY 202324'!$T$1,FALSE)</f>
        <v>3</v>
      </c>
      <c r="N257" s="45">
        <f t="shared" si="32"/>
        <v>-0.14499999999999957</v>
      </c>
      <c r="O257" s="45">
        <f>VLOOKUP(A257,DistrictDetail_SY202324,'District Detail SY 202324'!$N$1,FALSE)</f>
        <v>1.083</v>
      </c>
      <c r="P257" s="45">
        <f>VLOOKUP(A257,DistrictDetail_SY202324,'District Detail SY 202324'!$Y$1,FALSE)</f>
        <v>1</v>
      </c>
      <c r="Q257" s="45">
        <f t="shared" si="33"/>
        <v>-8.2999999999999963E-2</v>
      </c>
      <c r="R257" s="45">
        <f>VLOOKUP(A257,DistrictDetail_SY202324,'District Detail SY 202324'!$M$1,FALSE)</f>
        <v>0.12200000000000001</v>
      </c>
      <c r="S257" s="45">
        <f>VLOOKUP(A257,DistrictDetail_SY202324,'District Detail SY 202324'!$X$1,FALSE)</f>
        <v>0.38500000000000001</v>
      </c>
      <c r="T257" s="45">
        <f t="shared" si="34"/>
        <v>0.26300000000000001</v>
      </c>
      <c r="U257" s="45">
        <f>VLOOKUP(A257,DistrictDetail_SY202324,'District Detail SY 202324'!$L$1,FALSE)</f>
        <v>0.35799999999999998</v>
      </c>
      <c r="V257" s="45">
        <f>VLOOKUP(A257,DistrictDetail_SY202324,'District Detail SY 202324'!$V$1,FALSE)</f>
        <v>0</v>
      </c>
      <c r="W257" s="45">
        <f t="shared" si="35"/>
        <v>-0.35799999999999998</v>
      </c>
      <c r="X257" s="50">
        <f>VLOOKUP(A257,DistrictDetail_SY202324,'District Detail SY 202324'!$S$1,FALSE)</f>
        <v>0</v>
      </c>
      <c r="Y257" s="50">
        <f>VLOOKUP(A257,DistrictDetail_SY202324,'District Detail SY 202324'!$U$1,FALSE)</f>
        <v>0.13600000000000001</v>
      </c>
      <c r="Z257" s="50">
        <f>VLOOKUP(A257,DistrictDetail_SY202324,'District Detail SY 202324'!$W$1,FALSE)</f>
        <v>0</v>
      </c>
      <c r="AA257" s="50">
        <f>VLOOKUP(A257,DistrictDetail_SY202324,'District Detail SY 202324'!$Z$1,FALSE)</f>
        <v>0</v>
      </c>
      <c r="AB257" s="50">
        <f>VLOOKUP(A257,DistrictDetail_SY202324,'District Detail SY 202324'!$AA$1,FALSE)</f>
        <v>0</v>
      </c>
      <c r="AC257" s="50">
        <f>VLOOKUP(A257,DistrictDetail_SY202324,'District Detail SY 202324'!$AB$1,FALSE)</f>
        <v>0</v>
      </c>
      <c r="AD257" s="50">
        <f>VLOOKUP(A257,DistrictDetail_SY202324,'District Detail SY 202324'!$AF$1,FALSE)</f>
        <v>0.65</v>
      </c>
    </row>
    <row r="258" spans="1:30" x14ac:dyDescent="0.25">
      <c r="A258" s="6" t="s">
        <v>538</v>
      </c>
      <c r="B258" t="s">
        <v>539</v>
      </c>
      <c r="C258" s="48">
        <f t="shared" si="28"/>
        <v>0.94000000000000006</v>
      </c>
      <c r="D258" s="48">
        <f t="shared" si="36"/>
        <v>0.31899999999999995</v>
      </c>
      <c r="E258" s="48">
        <f t="shared" si="29"/>
        <v>-0.62100000000000011</v>
      </c>
      <c r="F258" s="45">
        <f>VLOOKUP(A258,DistrictDetail_SY202324,'District Detail SY 202324'!$Q$1,FALSE)</f>
        <v>3.7999999999999999E-2</v>
      </c>
      <c r="G258" s="45">
        <f>VLOOKUP(A258,DistrictDetail_SY202324,'District Detail SY 202324'!$AD$1,FALSE)</f>
        <v>0</v>
      </c>
      <c r="H258" s="45">
        <f t="shared" si="30"/>
        <v>-3.7999999999999999E-2</v>
      </c>
      <c r="I258" s="45">
        <f>VLOOKUP(A258,DistrictDetail_SY202324,'District Detail SY 202324'!$P$1,FALSE)</f>
        <v>4.1999999999999996E-2</v>
      </c>
      <c r="J258" s="45">
        <f>VLOOKUP(A258,DistrictDetail_SY202324,'District Detail SY 202324'!$AE$1,FALSE)+VLOOKUP(A258,DistrictDetail_SY202324,'District Detail SY 202324'!$AG$1,FALSE)</f>
        <v>0</v>
      </c>
      <c r="K258" s="45">
        <f t="shared" si="31"/>
        <v>-4.1999999999999996E-2</v>
      </c>
      <c r="L258" s="45">
        <f>VLOOKUP(A258,DistrictDetail_SY202324,'District Detail SY 202324'!$K$1,FALSE)</f>
        <v>0.48499999999999999</v>
      </c>
      <c r="M258" s="45">
        <f>VLOOKUP(A258,DistrictDetail_SY202324,'District Detail SY 202324'!$T$1,FALSE)</f>
        <v>0.14299999999999999</v>
      </c>
      <c r="N258" s="45">
        <f t="shared" si="32"/>
        <v>-0.34199999999999997</v>
      </c>
      <c r="O258" s="45">
        <f>VLOOKUP(A258,DistrictDetail_SY202324,'District Detail SY 202324'!$N$1,FALSE)</f>
        <v>0.23300000000000001</v>
      </c>
      <c r="P258" s="45">
        <f>VLOOKUP(A258,DistrictDetail_SY202324,'District Detail SY 202324'!$Y$1,FALSE)</f>
        <v>0</v>
      </c>
      <c r="Q258" s="45">
        <f t="shared" si="33"/>
        <v>-0.23300000000000001</v>
      </c>
      <c r="R258" s="45">
        <f>VLOOKUP(A258,DistrictDetail_SY202324,'District Detail SY 202324'!$M$1,FALSE)</f>
        <v>3.6000000000000004E-2</v>
      </c>
      <c r="S258" s="45">
        <f>VLOOKUP(A258,DistrictDetail_SY202324,'District Detail SY 202324'!$X$1,FALSE)</f>
        <v>0</v>
      </c>
      <c r="T258" s="45">
        <f t="shared" si="34"/>
        <v>-3.6000000000000004E-2</v>
      </c>
      <c r="U258" s="45">
        <f>VLOOKUP(A258,DistrictDetail_SY202324,'District Detail SY 202324'!$L$1,FALSE)</f>
        <v>0.106</v>
      </c>
      <c r="V258" s="45">
        <f>VLOOKUP(A258,DistrictDetail_SY202324,'District Detail SY 202324'!$V$1,FALSE)</f>
        <v>0</v>
      </c>
      <c r="W258" s="45">
        <f t="shared" si="35"/>
        <v>-0.106</v>
      </c>
      <c r="X258" s="50">
        <f>VLOOKUP(A258,DistrictDetail_SY202324,'District Detail SY 202324'!$S$1,FALSE)</f>
        <v>0</v>
      </c>
      <c r="Y258" s="50">
        <f>VLOOKUP(A258,DistrictDetail_SY202324,'District Detail SY 202324'!$U$1,FALSE)</f>
        <v>0</v>
      </c>
      <c r="Z258" s="50">
        <f>VLOOKUP(A258,DistrictDetail_SY202324,'District Detail SY 202324'!$W$1,FALSE)</f>
        <v>0</v>
      </c>
      <c r="AA258" s="50">
        <f>VLOOKUP(A258,DistrictDetail_SY202324,'District Detail SY 202324'!$Z$1,FALSE)</f>
        <v>0</v>
      </c>
      <c r="AB258" s="50">
        <f>VLOOKUP(A258,DistrictDetail_SY202324,'District Detail SY 202324'!$AA$1,FALSE)</f>
        <v>0</v>
      </c>
      <c r="AC258" s="50">
        <f>VLOOKUP(A258,DistrictDetail_SY202324,'District Detail SY 202324'!$AB$1,FALSE)</f>
        <v>0</v>
      </c>
      <c r="AD258" s="50">
        <f>VLOOKUP(A258,DistrictDetail_SY202324,'District Detail SY 202324'!$AF$1,FALSE)</f>
        <v>0.17599999999999999</v>
      </c>
    </row>
    <row r="259" spans="1:30" x14ac:dyDescent="0.25">
      <c r="A259" s="6" t="s">
        <v>540</v>
      </c>
      <c r="B259" t="s">
        <v>718</v>
      </c>
      <c r="C259" s="48">
        <f t="shared" si="28"/>
        <v>3.4669999999999996</v>
      </c>
      <c r="D259" s="48">
        <f t="shared" si="36"/>
        <v>5.8519999999999994</v>
      </c>
      <c r="E259" s="48">
        <f t="shared" si="29"/>
        <v>2.3849999999999998</v>
      </c>
      <c r="F259" s="45">
        <f>VLOOKUP(A259,DistrictDetail_SY202324,'District Detail SY 202324'!$Q$1,FALSE)</f>
        <v>0.12</v>
      </c>
      <c r="G259" s="45">
        <f>VLOOKUP(A259,DistrictDetail_SY202324,'District Detail SY 202324'!$AD$1,FALSE)</f>
        <v>0</v>
      </c>
      <c r="H259" s="45">
        <f t="shared" si="30"/>
        <v>-0.12</v>
      </c>
      <c r="I259" s="45">
        <f>VLOOKUP(A259,DistrictDetail_SY202324,'District Detail SY 202324'!$P$1,FALSE)</f>
        <v>0.15400000000000003</v>
      </c>
      <c r="J259" s="45">
        <f>VLOOKUP(A259,DistrictDetail_SY202324,'District Detail SY 202324'!$AE$1,FALSE)+VLOOKUP(A259,DistrictDetail_SY202324,'District Detail SY 202324'!$AG$1,FALSE)</f>
        <v>2.4689999999999999</v>
      </c>
      <c r="K259" s="45">
        <f t="shared" si="31"/>
        <v>2.3149999999999999</v>
      </c>
      <c r="L259" s="45">
        <f>VLOOKUP(A259,DistrictDetail_SY202324,'District Detail SY 202324'!$K$1,FALSE)</f>
        <v>1.8969999999999998</v>
      </c>
      <c r="M259" s="45">
        <f>VLOOKUP(A259,DistrictDetail_SY202324,'District Detail SY 202324'!$T$1,FALSE)</f>
        <v>3</v>
      </c>
      <c r="N259" s="45">
        <f t="shared" si="32"/>
        <v>1.1030000000000002</v>
      </c>
      <c r="O259" s="45">
        <f>VLOOKUP(A259,DistrictDetail_SY202324,'District Detail SY 202324'!$N$1,FALSE)</f>
        <v>0.83199999999999996</v>
      </c>
      <c r="P259" s="45">
        <f>VLOOKUP(A259,DistrictDetail_SY202324,'District Detail SY 202324'!$Y$1,FALSE)</f>
        <v>0</v>
      </c>
      <c r="Q259" s="45">
        <f t="shared" si="33"/>
        <v>-0.83199999999999996</v>
      </c>
      <c r="R259" s="45">
        <f>VLOOKUP(A259,DistrictDetail_SY202324,'District Detail SY 202324'!$M$1,FALSE)</f>
        <v>0.11700000000000001</v>
      </c>
      <c r="S259" s="45">
        <f>VLOOKUP(A259,DistrictDetail_SY202324,'District Detail SY 202324'!$X$1,FALSE)</f>
        <v>0</v>
      </c>
      <c r="T259" s="45">
        <f t="shared" si="34"/>
        <v>-0.11700000000000001</v>
      </c>
      <c r="U259" s="45">
        <f>VLOOKUP(A259,DistrictDetail_SY202324,'District Detail SY 202324'!$L$1,FALSE)</f>
        <v>0.34700000000000003</v>
      </c>
      <c r="V259" s="45">
        <f>VLOOKUP(A259,DistrictDetail_SY202324,'District Detail SY 202324'!$V$1,FALSE)</f>
        <v>0</v>
      </c>
      <c r="W259" s="45">
        <f t="shared" si="35"/>
        <v>-0.34700000000000003</v>
      </c>
      <c r="X259" s="50">
        <f>VLOOKUP(A259,DistrictDetail_SY202324,'District Detail SY 202324'!$S$1,FALSE)</f>
        <v>0</v>
      </c>
      <c r="Y259" s="50">
        <f>VLOOKUP(A259,DistrictDetail_SY202324,'District Detail SY 202324'!$U$1,FALSE)</f>
        <v>0</v>
      </c>
      <c r="Z259" s="50">
        <f>VLOOKUP(A259,DistrictDetail_SY202324,'District Detail SY 202324'!$W$1,FALSE)</f>
        <v>0</v>
      </c>
      <c r="AA259" s="50">
        <f>VLOOKUP(A259,DistrictDetail_SY202324,'District Detail SY 202324'!$Z$1,FALSE)</f>
        <v>0</v>
      </c>
      <c r="AB259" s="50">
        <f>VLOOKUP(A259,DistrictDetail_SY202324,'District Detail SY 202324'!$AA$1,FALSE)</f>
        <v>0</v>
      </c>
      <c r="AC259" s="50">
        <f>VLOOKUP(A259,DistrictDetail_SY202324,'District Detail SY 202324'!$AB$1,FALSE)</f>
        <v>0</v>
      </c>
      <c r="AD259" s="50">
        <f>VLOOKUP(A259,DistrictDetail_SY202324,'District Detail SY 202324'!$AF$1,FALSE)</f>
        <v>0.38300000000000001</v>
      </c>
    </row>
    <row r="260" spans="1:30" x14ac:dyDescent="0.25">
      <c r="A260" s="6" t="s">
        <v>542</v>
      </c>
      <c r="B260" t="s">
        <v>543</v>
      </c>
      <c r="C260" s="48">
        <f t="shared" si="28"/>
        <v>119.76900000000001</v>
      </c>
      <c r="D260" s="48">
        <f t="shared" si="36"/>
        <v>173.36200000000002</v>
      </c>
      <c r="E260" s="48">
        <f t="shared" si="29"/>
        <v>53.593000000000018</v>
      </c>
      <c r="F260" s="45">
        <f>VLOOKUP(A260,DistrictDetail_SY202324,'District Detail SY 202324'!$Q$1,FALSE)</f>
        <v>3.0640000000000001</v>
      </c>
      <c r="G260" s="45">
        <f>VLOOKUP(A260,DistrictDetail_SY202324,'District Detail SY 202324'!$AD$1,FALSE)</f>
        <v>1.7410000000000001</v>
      </c>
      <c r="H260" s="45">
        <f t="shared" si="30"/>
        <v>-1.323</v>
      </c>
      <c r="I260" s="45">
        <f>VLOOKUP(A260,DistrictDetail_SY202324,'District Detail SY 202324'!$P$1,FALSE)</f>
        <v>5.1070000000000002</v>
      </c>
      <c r="J260" s="45">
        <f>VLOOKUP(A260,DistrictDetail_SY202324,'District Detail SY 202324'!$AE$1,FALSE)+VLOOKUP(A260,DistrictDetail_SY202324,'District Detail SY 202324'!$AG$1,FALSE)</f>
        <v>27.999000000000002</v>
      </c>
      <c r="K260" s="45">
        <f t="shared" si="31"/>
        <v>22.892000000000003</v>
      </c>
      <c r="L260" s="45">
        <f>VLOOKUP(A260,DistrictDetail_SY202324,'District Detail SY 202324'!$K$1,FALSE)</f>
        <v>72.284000000000006</v>
      </c>
      <c r="M260" s="45">
        <f>VLOOKUP(A260,DistrictDetail_SY202324,'District Detail SY 202324'!$T$1,FALSE)</f>
        <v>87.004999999999995</v>
      </c>
      <c r="N260" s="45">
        <f t="shared" si="32"/>
        <v>14.720999999999989</v>
      </c>
      <c r="O260" s="45">
        <f>VLOOKUP(A260,DistrictDetail_SY202324,'District Detail SY 202324'!$N$1,FALSE)</f>
        <v>26.416</v>
      </c>
      <c r="P260" s="45">
        <f>VLOOKUP(A260,DistrictDetail_SY202324,'District Detail SY 202324'!$Y$1,FALSE)</f>
        <v>10.528</v>
      </c>
      <c r="Q260" s="45">
        <f t="shared" si="33"/>
        <v>-15.888</v>
      </c>
      <c r="R260" s="45">
        <f>VLOOKUP(A260,DistrictDetail_SY202324,'District Detail SY 202324'!$M$1,FALSE)</f>
        <v>3.266</v>
      </c>
      <c r="S260" s="45">
        <f>VLOOKUP(A260,DistrictDetail_SY202324,'District Detail SY 202324'!$X$1,FALSE)</f>
        <v>6.4290000000000003</v>
      </c>
      <c r="T260" s="45">
        <f t="shared" si="34"/>
        <v>3.1630000000000003</v>
      </c>
      <c r="U260" s="45">
        <f>VLOOKUP(A260,DistrictDetail_SY202324,'District Detail SY 202324'!$L$1,FALSE)</f>
        <v>9.6319999999999997</v>
      </c>
      <c r="V260" s="45">
        <f>VLOOKUP(A260,DistrictDetail_SY202324,'District Detail SY 202324'!$V$1,FALSE)</f>
        <v>0</v>
      </c>
      <c r="W260" s="45">
        <f t="shared" si="35"/>
        <v>-9.6319999999999997</v>
      </c>
      <c r="X260" s="50">
        <f>VLOOKUP(A260,DistrictDetail_SY202324,'District Detail SY 202324'!$S$1,FALSE)</f>
        <v>0.91900000000000004</v>
      </c>
      <c r="Y260" s="50">
        <f>VLOOKUP(A260,DistrictDetail_SY202324,'District Detail SY 202324'!$U$1,FALSE)</f>
        <v>3.7149999999999999</v>
      </c>
      <c r="Z260" s="50">
        <f>VLOOKUP(A260,DistrictDetail_SY202324,'District Detail SY 202324'!$W$1,FALSE)</f>
        <v>12.8</v>
      </c>
      <c r="AA260" s="50">
        <f>VLOOKUP(A260,DistrictDetail_SY202324,'District Detail SY 202324'!$Z$1,FALSE)</f>
        <v>2.0499999999999998</v>
      </c>
      <c r="AB260" s="50">
        <f>VLOOKUP(A260,DistrictDetail_SY202324,'District Detail SY 202324'!$AA$1,FALSE)</f>
        <v>0</v>
      </c>
      <c r="AC260" s="50">
        <f>VLOOKUP(A260,DistrictDetail_SY202324,'District Detail SY 202324'!$AB$1,FALSE)</f>
        <v>0</v>
      </c>
      <c r="AD260" s="50">
        <f>VLOOKUP(A260,DistrictDetail_SY202324,'District Detail SY 202324'!$AF$1,FALSE)</f>
        <v>20.176000000000002</v>
      </c>
    </row>
    <row r="261" spans="1:30" x14ac:dyDescent="0.25">
      <c r="A261" s="6" t="s">
        <v>544</v>
      </c>
      <c r="B261" t="s">
        <v>545</v>
      </c>
      <c r="C261" s="48">
        <f t="shared" ref="C261:C318" si="37">U261+R261+O261+L261+F261+I261</f>
        <v>0.26900000000000002</v>
      </c>
      <c r="D261" s="48">
        <f t="shared" si="36"/>
        <v>0.77500000000000002</v>
      </c>
      <c r="E261" s="48">
        <f t="shared" ref="E261:E318" si="38">D261-C261</f>
        <v>0.50600000000000001</v>
      </c>
      <c r="F261" s="45">
        <f>VLOOKUP(A261,DistrictDetail_SY202324,'District Detail SY 202324'!$Q$1,FALSE)</f>
        <v>7.0000000000000001E-3</v>
      </c>
      <c r="G261" s="45">
        <f>VLOOKUP(A261,DistrictDetail_SY202324,'District Detail SY 202324'!$AD$1,FALSE)</f>
        <v>0</v>
      </c>
      <c r="H261" s="45">
        <f t="shared" ref="H261:H318" si="39">G261-F261</f>
        <v>-7.0000000000000001E-3</v>
      </c>
      <c r="I261" s="45">
        <f>VLOOKUP(A261,DistrictDetail_SY202324,'District Detail SY 202324'!$P$1,FALSE)</f>
        <v>1.0999999999999999E-2</v>
      </c>
      <c r="J261" s="45">
        <f>VLOOKUP(A261,DistrictDetail_SY202324,'District Detail SY 202324'!$AE$1,FALSE)+VLOOKUP(A261,DistrictDetail_SY202324,'District Detail SY 202324'!$AG$1,FALSE)</f>
        <v>0.155</v>
      </c>
      <c r="K261" s="45">
        <f t="shared" ref="K261:K318" si="40">J261-I261</f>
        <v>0.14399999999999999</v>
      </c>
      <c r="L261" s="45">
        <f>VLOOKUP(A261,DistrictDetail_SY202324,'District Detail SY 202324'!$K$1,FALSE)</f>
        <v>0.16499999999999998</v>
      </c>
      <c r="M261" s="45">
        <f>VLOOKUP(A261,DistrictDetail_SY202324,'District Detail SY 202324'!$T$1,FALSE)</f>
        <v>0.45</v>
      </c>
      <c r="N261" s="45">
        <f t="shared" ref="N261:N318" si="41">M261-L261</f>
        <v>0.28500000000000003</v>
      </c>
      <c r="O261" s="45">
        <f>VLOOKUP(A261,DistrictDetail_SY202324,'District Detail SY 202324'!$N$1,FALSE)</f>
        <v>5.4999999999999993E-2</v>
      </c>
      <c r="P261" s="45">
        <f>VLOOKUP(A261,DistrictDetail_SY202324,'District Detail SY 202324'!$Y$1,FALSE)</f>
        <v>0.15</v>
      </c>
      <c r="Q261" s="45">
        <f t="shared" ref="Q261:Q318" si="42">P261-O261</f>
        <v>9.5000000000000001E-2</v>
      </c>
      <c r="R261" s="45">
        <f>VLOOKUP(A261,DistrictDetail_SY202324,'District Detail SY 202324'!$M$1,FALSE)</f>
        <v>8.0000000000000002E-3</v>
      </c>
      <c r="S261" s="45">
        <f>VLOOKUP(A261,DistrictDetail_SY202324,'District Detail SY 202324'!$X$1,FALSE)</f>
        <v>4.0000000000000001E-3</v>
      </c>
      <c r="T261" s="45">
        <f t="shared" ref="T261:T318" si="43">S261-R261</f>
        <v>-4.0000000000000001E-3</v>
      </c>
      <c r="U261" s="45">
        <f>VLOOKUP(A261,DistrictDetail_SY202324,'District Detail SY 202324'!$L$1,FALSE)</f>
        <v>2.3E-2</v>
      </c>
      <c r="V261" s="45">
        <f>VLOOKUP(A261,DistrictDetail_SY202324,'District Detail SY 202324'!$V$1,FALSE)</f>
        <v>0</v>
      </c>
      <c r="W261" s="45">
        <f t="shared" ref="W261:W318" si="44">V261-U261</f>
        <v>-2.3E-2</v>
      </c>
      <c r="X261" s="50">
        <f>VLOOKUP(A261,DistrictDetail_SY202324,'District Detail SY 202324'!$S$1,FALSE)</f>
        <v>0</v>
      </c>
      <c r="Y261" s="50">
        <f>VLOOKUP(A261,DistrictDetail_SY202324,'District Detail SY 202324'!$U$1,FALSE)</f>
        <v>4.0000000000000001E-3</v>
      </c>
      <c r="Z261" s="50">
        <f>VLOOKUP(A261,DistrictDetail_SY202324,'District Detail SY 202324'!$W$1,FALSE)</f>
        <v>1.2E-2</v>
      </c>
      <c r="AA261" s="50">
        <f>VLOOKUP(A261,DistrictDetail_SY202324,'District Detail SY 202324'!$Z$1,FALSE)</f>
        <v>0</v>
      </c>
      <c r="AB261" s="50">
        <f>VLOOKUP(A261,DistrictDetail_SY202324,'District Detail SY 202324'!$AA$1,FALSE)</f>
        <v>0</v>
      </c>
      <c r="AC261" s="50">
        <f>VLOOKUP(A261,DistrictDetail_SY202324,'District Detail SY 202324'!$AB$1,FALSE)</f>
        <v>0</v>
      </c>
      <c r="AD261" s="50">
        <f>VLOOKUP(A261,DistrictDetail_SY202324,'District Detail SY 202324'!$AF$1,FALSE)</f>
        <v>0</v>
      </c>
    </row>
    <row r="262" spans="1:30" x14ac:dyDescent="0.25">
      <c r="A262" s="6" t="s">
        <v>546</v>
      </c>
      <c r="B262" t="s">
        <v>547</v>
      </c>
      <c r="C262" s="48">
        <f t="shared" si="37"/>
        <v>0.57700000000000007</v>
      </c>
      <c r="D262" s="48">
        <f t="shared" ref="D262:D318" si="45">V262+S262+P262+M262+G262+J262+X262+Y262+Z262+AA262+AB262+AC262+AD262</f>
        <v>1.4139999999999999</v>
      </c>
      <c r="E262" s="48">
        <f t="shared" si="38"/>
        <v>0.83699999999999986</v>
      </c>
      <c r="F262" s="45">
        <f>VLOOKUP(A262,DistrictDetail_SY202324,'District Detail SY 202324'!$Q$1,FALSE)</f>
        <v>1.4999999999999999E-2</v>
      </c>
      <c r="G262" s="45">
        <f>VLOOKUP(A262,DistrictDetail_SY202324,'District Detail SY 202324'!$AD$1,FALSE)</f>
        <v>0</v>
      </c>
      <c r="H262" s="45">
        <f t="shared" si="39"/>
        <v>-1.4999999999999999E-2</v>
      </c>
      <c r="I262" s="45">
        <f>VLOOKUP(A262,DistrictDetail_SY202324,'District Detail SY 202324'!$P$1,FALSE)</f>
        <v>2.4E-2</v>
      </c>
      <c r="J262" s="45">
        <f>VLOOKUP(A262,DistrictDetail_SY202324,'District Detail SY 202324'!$AE$1,FALSE)+VLOOKUP(A262,DistrictDetail_SY202324,'District Detail SY 202324'!$AG$1,FALSE)</f>
        <v>0.41399999999999998</v>
      </c>
      <c r="K262" s="45">
        <f t="shared" si="40"/>
        <v>0.38999999999999996</v>
      </c>
      <c r="L262" s="45">
        <f>VLOOKUP(A262,DistrictDetail_SY202324,'District Detail SY 202324'!$K$1,FALSE)</f>
        <v>0.34699999999999998</v>
      </c>
      <c r="M262" s="45">
        <f>VLOOKUP(A262,DistrictDetail_SY202324,'District Detail SY 202324'!$T$1,FALSE)</f>
        <v>1</v>
      </c>
      <c r="N262" s="45">
        <f t="shared" si="41"/>
        <v>0.65300000000000002</v>
      </c>
      <c r="O262" s="45">
        <f>VLOOKUP(A262,DistrictDetail_SY202324,'District Detail SY 202324'!$N$1,FALSE)</f>
        <v>0.128</v>
      </c>
      <c r="P262" s="45">
        <f>VLOOKUP(A262,DistrictDetail_SY202324,'District Detail SY 202324'!$Y$1,FALSE)</f>
        <v>0</v>
      </c>
      <c r="Q262" s="45">
        <f t="shared" si="42"/>
        <v>-0.128</v>
      </c>
      <c r="R262" s="45">
        <f>VLOOKUP(A262,DistrictDetail_SY202324,'District Detail SY 202324'!$M$1,FALSE)</f>
        <v>1.6E-2</v>
      </c>
      <c r="S262" s="45">
        <f>VLOOKUP(A262,DistrictDetail_SY202324,'District Detail SY 202324'!$X$1,FALSE)</f>
        <v>0</v>
      </c>
      <c r="T262" s="45">
        <f t="shared" si="43"/>
        <v>-1.6E-2</v>
      </c>
      <c r="U262" s="45">
        <f>VLOOKUP(A262,DistrictDetail_SY202324,'District Detail SY 202324'!$L$1,FALSE)</f>
        <v>4.7E-2</v>
      </c>
      <c r="V262" s="45">
        <f>VLOOKUP(A262,DistrictDetail_SY202324,'District Detail SY 202324'!$V$1,FALSE)</f>
        <v>0</v>
      </c>
      <c r="W262" s="45">
        <f t="shared" si="44"/>
        <v>-4.7E-2</v>
      </c>
      <c r="X262" s="50">
        <f>VLOOKUP(A262,DistrictDetail_SY202324,'District Detail SY 202324'!$S$1,FALSE)</f>
        <v>0</v>
      </c>
      <c r="Y262" s="50">
        <f>VLOOKUP(A262,DistrictDetail_SY202324,'District Detail SY 202324'!$U$1,FALSE)</f>
        <v>0</v>
      </c>
      <c r="Z262" s="50">
        <f>VLOOKUP(A262,DistrictDetail_SY202324,'District Detail SY 202324'!$W$1,FALSE)</f>
        <v>0</v>
      </c>
      <c r="AA262" s="50">
        <f>VLOOKUP(A262,DistrictDetail_SY202324,'District Detail SY 202324'!$Z$1,FALSE)</f>
        <v>0</v>
      </c>
      <c r="AB262" s="50">
        <f>VLOOKUP(A262,DistrictDetail_SY202324,'District Detail SY 202324'!$AA$1,FALSE)</f>
        <v>0</v>
      </c>
      <c r="AC262" s="50">
        <f>VLOOKUP(A262,DistrictDetail_SY202324,'District Detail SY 202324'!$AB$1,FALSE)</f>
        <v>0</v>
      </c>
      <c r="AD262" s="50">
        <f>VLOOKUP(A262,DistrictDetail_SY202324,'District Detail SY 202324'!$AF$1,FALSE)</f>
        <v>0</v>
      </c>
    </row>
    <row r="263" spans="1:30" x14ac:dyDescent="0.25">
      <c r="A263" s="6" t="s">
        <v>548</v>
      </c>
      <c r="B263" t="s">
        <v>549</v>
      </c>
      <c r="C263" s="48">
        <f t="shared" si="37"/>
        <v>19.406000000000002</v>
      </c>
      <c r="D263" s="48">
        <f t="shared" si="45"/>
        <v>32.294000000000004</v>
      </c>
      <c r="E263" s="48">
        <f t="shared" si="38"/>
        <v>12.888000000000002</v>
      </c>
      <c r="F263" s="45">
        <f>VLOOKUP(A263,DistrictDetail_SY202324,'District Detail SY 202324'!$Q$1,FALSE)</f>
        <v>0.501</v>
      </c>
      <c r="G263" s="45">
        <f>VLOOKUP(A263,DistrictDetail_SY202324,'District Detail SY 202324'!$AD$1,FALSE)</f>
        <v>0</v>
      </c>
      <c r="H263" s="45">
        <f t="shared" si="39"/>
        <v>-0.501</v>
      </c>
      <c r="I263" s="45">
        <f>VLOOKUP(A263,DistrictDetail_SY202324,'District Detail SY 202324'!$P$1,FALSE)</f>
        <v>0.82899999999999996</v>
      </c>
      <c r="J263" s="45">
        <f>VLOOKUP(A263,DistrictDetail_SY202324,'District Detail SY 202324'!$AE$1,FALSE)+VLOOKUP(A263,DistrictDetail_SY202324,'District Detail SY 202324'!$AG$1,FALSE)</f>
        <v>7.7319999999999993</v>
      </c>
      <c r="K263" s="45">
        <f t="shared" si="40"/>
        <v>6.9029999999999996</v>
      </c>
      <c r="L263" s="45">
        <f>VLOOKUP(A263,DistrictDetail_SY202324,'District Detail SY 202324'!$K$1,FALSE)</f>
        <v>11.689</v>
      </c>
      <c r="M263" s="45">
        <f>VLOOKUP(A263,DistrictDetail_SY202324,'District Detail SY 202324'!$T$1,FALSE)</f>
        <v>9.6</v>
      </c>
      <c r="N263" s="45">
        <f t="shared" si="41"/>
        <v>-2.0890000000000004</v>
      </c>
      <c r="O263" s="45">
        <f>VLOOKUP(A263,DistrictDetail_SY202324,'District Detail SY 202324'!$N$1,FALSE)</f>
        <v>4.2839999999999998</v>
      </c>
      <c r="P263" s="45">
        <f>VLOOKUP(A263,DistrictDetail_SY202324,'District Detail SY 202324'!$Y$1,FALSE)</f>
        <v>5.75</v>
      </c>
      <c r="Q263" s="45">
        <f t="shared" si="42"/>
        <v>1.4660000000000002</v>
      </c>
      <c r="R263" s="45">
        <f>VLOOKUP(A263,DistrictDetail_SY202324,'District Detail SY 202324'!$M$1,FALSE)</f>
        <v>0.53200000000000003</v>
      </c>
      <c r="S263" s="45">
        <f>VLOOKUP(A263,DistrictDetail_SY202324,'District Detail SY 202324'!$X$1,FALSE)</f>
        <v>1.9609999999999999</v>
      </c>
      <c r="T263" s="45">
        <f t="shared" si="43"/>
        <v>1.4289999999999998</v>
      </c>
      <c r="U263" s="45">
        <f>VLOOKUP(A263,DistrictDetail_SY202324,'District Detail SY 202324'!$L$1,FALSE)</f>
        <v>1.5710000000000002</v>
      </c>
      <c r="V263" s="45">
        <f>VLOOKUP(A263,DistrictDetail_SY202324,'District Detail SY 202324'!$V$1,FALSE)</f>
        <v>1</v>
      </c>
      <c r="W263" s="45">
        <f t="shared" si="44"/>
        <v>-0.57100000000000017</v>
      </c>
      <c r="X263" s="50">
        <f>VLOOKUP(A263,DistrictDetail_SY202324,'District Detail SY 202324'!$S$1,FALSE)</f>
        <v>0</v>
      </c>
      <c r="Y263" s="50">
        <f>VLOOKUP(A263,DistrictDetail_SY202324,'District Detail SY 202324'!$U$1,FALSE)</f>
        <v>0.39800000000000002</v>
      </c>
      <c r="Z263" s="50">
        <f>VLOOKUP(A263,DistrictDetail_SY202324,'District Detail SY 202324'!$W$1,FALSE)</f>
        <v>1.2770000000000001</v>
      </c>
      <c r="AA263" s="50">
        <f>VLOOKUP(A263,DistrictDetail_SY202324,'District Detail SY 202324'!$Z$1,FALSE)</f>
        <v>0</v>
      </c>
      <c r="AB263" s="50">
        <f>VLOOKUP(A263,DistrictDetail_SY202324,'District Detail SY 202324'!$AA$1,FALSE)</f>
        <v>0</v>
      </c>
      <c r="AC263" s="50">
        <f>VLOOKUP(A263,DistrictDetail_SY202324,'District Detail SY 202324'!$AB$1,FALSE)</f>
        <v>0.106</v>
      </c>
      <c r="AD263" s="50">
        <f>VLOOKUP(A263,DistrictDetail_SY202324,'District Detail SY 202324'!$AF$1,FALSE)</f>
        <v>4.47</v>
      </c>
    </row>
    <row r="264" spans="1:30" x14ac:dyDescent="0.25">
      <c r="A264" s="6" t="s">
        <v>550</v>
      </c>
      <c r="B264" t="s">
        <v>551</v>
      </c>
      <c r="C264" s="48">
        <f t="shared" si="37"/>
        <v>4.4999999999999998E-2</v>
      </c>
      <c r="D264" s="48">
        <f t="shared" si="45"/>
        <v>0</v>
      </c>
      <c r="E264" s="48">
        <f t="shared" si="38"/>
        <v>-4.4999999999999998E-2</v>
      </c>
      <c r="F264" s="45">
        <f>VLOOKUP(A264,DistrictDetail_SY202324,'District Detail SY 202324'!$Q$1,FALSE)</f>
        <v>2E-3</v>
      </c>
      <c r="G264" s="45">
        <f>VLOOKUP(A264,DistrictDetail_SY202324,'District Detail SY 202324'!$AD$1,FALSE)</f>
        <v>0</v>
      </c>
      <c r="H264" s="45">
        <f t="shared" si="39"/>
        <v>-2E-3</v>
      </c>
      <c r="I264" s="45">
        <f>VLOOKUP(A264,DistrictDetail_SY202324,'District Detail SY 202324'!$P$1,FALSE)</f>
        <v>2E-3</v>
      </c>
      <c r="J264" s="45">
        <f>VLOOKUP(A264,DistrictDetail_SY202324,'District Detail SY 202324'!$AE$1,FALSE)+VLOOKUP(A264,DistrictDetail_SY202324,'District Detail SY 202324'!$AG$1,FALSE)</f>
        <v>0</v>
      </c>
      <c r="K264" s="45">
        <f t="shared" si="40"/>
        <v>-2E-3</v>
      </c>
      <c r="L264" s="45">
        <f>VLOOKUP(A264,DistrictDetail_SY202324,'District Detail SY 202324'!$K$1,FALSE)</f>
        <v>2.1999999999999999E-2</v>
      </c>
      <c r="M264" s="45">
        <f>VLOOKUP(A264,DistrictDetail_SY202324,'District Detail SY 202324'!$T$1,FALSE)</f>
        <v>0</v>
      </c>
      <c r="N264" s="45">
        <f t="shared" si="41"/>
        <v>-2.1999999999999999E-2</v>
      </c>
      <c r="O264" s="45">
        <f>VLOOKUP(A264,DistrictDetail_SY202324,'District Detail SY 202324'!$N$1,FALSE)</f>
        <v>1.0999999999999999E-2</v>
      </c>
      <c r="P264" s="45">
        <f>VLOOKUP(A264,DistrictDetail_SY202324,'District Detail SY 202324'!$Y$1,FALSE)</f>
        <v>0</v>
      </c>
      <c r="Q264" s="45">
        <f t="shared" si="42"/>
        <v>-1.0999999999999999E-2</v>
      </c>
      <c r="R264" s="45">
        <f>VLOOKUP(A264,DistrictDetail_SY202324,'District Detail SY 202324'!$M$1,FALSE)</f>
        <v>2E-3</v>
      </c>
      <c r="S264" s="45">
        <f>VLOOKUP(A264,DistrictDetail_SY202324,'District Detail SY 202324'!$X$1,FALSE)</f>
        <v>0</v>
      </c>
      <c r="T264" s="45">
        <f t="shared" si="43"/>
        <v>-2E-3</v>
      </c>
      <c r="U264" s="45">
        <f>VLOOKUP(A264,DistrictDetail_SY202324,'District Detail SY 202324'!$L$1,FALSE)</f>
        <v>6.0000000000000001E-3</v>
      </c>
      <c r="V264" s="45">
        <f>VLOOKUP(A264,DistrictDetail_SY202324,'District Detail SY 202324'!$V$1,FALSE)</f>
        <v>0</v>
      </c>
      <c r="W264" s="45">
        <f t="shared" si="44"/>
        <v>-6.0000000000000001E-3</v>
      </c>
      <c r="X264" s="50">
        <f>VLOOKUP(A264,DistrictDetail_SY202324,'District Detail SY 202324'!$S$1,FALSE)</f>
        <v>0</v>
      </c>
      <c r="Y264" s="50">
        <f>VLOOKUP(A264,DistrictDetail_SY202324,'District Detail SY 202324'!$U$1,FALSE)</f>
        <v>0</v>
      </c>
      <c r="Z264" s="50">
        <f>VLOOKUP(A264,DistrictDetail_SY202324,'District Detail SY 202324'!$W$1,FALSE)</f>
        <v>0</v>
      </c>
      <c r="AA264" s="50">
        <f>VLOOKUP(A264,DistrictDetail_SY202324,'District Detail SY 202324'!$Z$1,FALSE)</f>
        <v>0</v>
      </c>
      <c r="AB264" s="50">
        <f>VLOOKUP(A264,DistrictDetail_SY202324,'District Detail SY 202324'!$AA$1,FALSE)</f>
        <v>0</v>
      </c>
      <c r="AC264" s="50">
        <f>VLOOKUP(A264,DistrictDetail_SY202324,'District Detail SY 202324'!$AB$1,FALSE)</f>
        <v>0</v>
      </c>
      <c r="AD264" s="50">
        <f>VLOOKUP(A264,DistrictDetail_SY202324,'District Detail SY 202324'!$AF$1,FALSE)</f>
        <v>0</v>
      </c>
    </row>
    <row r="265" spans="1:30" x14ac:dyDescent="0.25">
      <c r="A265" s="6" t="s">
        <v>552</v>
      </c>
      <c r="B265" t="s">
        <v>553</v>
      </c>
      <c r="C265" s="48">
        <f t="shared" si="37"/>
        <v>0.10700000000000001</v>
      </c>
      <c r="D265" s="48">
        <f t="shared" si="45"/>
        <v>0</v>
      </c>
      <c r="E265" s="48">
        <f t="shared" si="38"/>
        <v>-0.10700000000000001</v>
      </c>
      <c r="F265" s="45">
        <f>VLOOKUP(A265,DistrictDetail_SY202324,'District Detail SY 202324'!$Q$1,FALSE)</f>
        <v>5.0000000000000001E-3</v>
      </c>
      <c r="G265" s="45">
        <f>VLOOKUP(A265,DistrictDetail_SY202324,'District Detail SY 202324'!$AD$1,FALSE)</f>
        <v>0</v>
      </c>
      <c r="H265" s="45">
        <f t="shared" si="39"/>
        <v>-5.0000000000000001E-3</v>
      </c>
      <c r="I265" s="45">
        <f>VLOOKUP(A265,DistrictDetail_SY202324,'District Detail SY 202324'!$P$1,FALSE)</f>
        <v>5.0000000000000001E-3</v>
      </c>
      <c r="J265" s="45">
        <f>VLOOKUP(A265,DistrictDetail_SY202324,'District Detail SY 202324'!$AE$1,FALSE)+VLOOKUP(A265,DistrictDetail_SY202324,'District Detail SY 202324'!$AG$1,FALSE)</f>
        <v>0</v>
      </c>
      <c r="K265" s="45">
        <f t="shared" si="40"/>
        <v>-5.0000000000000001E-3</v>
      </c>
      <c r="L265" s="45">
        <f>VLOOKUP(A265,DistrictDetail_SY202324,'District Detail SY 202324'!$K$1,FALSE)</f>
        <v>5.5E-2</v>
      </c>
      <c r="M265" s="45">
        <f>VLOOKUP(A265,DistrictDetail_SY202324,'District Detail SY 202324'!$T$1,FALSE)</f>
        <v>0</v>
      </c>
      <c r="N265" s="45">
        <f t="shared" si="41"/>
        <v>-5.5E-2</v>
      </c>
      <c r="O265" s="45">
        <f>VLOOKUP(A265,DistrictDetail_SY202324,'District Detail SY 202324'!$N$1,FALSE)</f>
        <v>2.5999999999999999E-2</v>
      </c>
      <c r="P265" s="45">
        <f>VLOOKUP(A265,DistrictDetail_SY202324,'District Detail SY 202324'!$Y$1,FALSE)</f>
        <v>0</v>
      </c>
      <c r="Q265" s="45">
        <f t="shared" si="42"/>
        <v>-2.5999999999999999E-2</v>
      </c>
      <c r="R265" s="45">
        <f>VLOOKUP(A265,DistrictDetail_SY202324,'District Detail SY 202324'!$M$1,FALSE)</f>
        <v>4.0000000000000001E-3</v>
      </c>
      <c r="S265" s="45">
        <f>VLOOKUP(A265,DistrictDetail_SY202324,'District Detail SY 202324'!$X$1,FALSE)</f>
        <v>0</v>
      </c>
      <c r="T265" s="45">
        <f t="shared" si="43"/>
        <v>-4.0000000000000001E-3</v>
      </c>
      <c r="U265" s="45">
        <f>VLOOKUP(A265,DistrictDetail_SY202324,'District Detail SY 202324'!$L$1,FALSE)</f>
        <v>1.2E-2</v>
      </c>
      <c r="V265" s="45">
        <f>VLOOKUP(A265,DistrictDetail_SY202324,'District Detail SY 202324'!$V$1,FALSE)</f>
        <v>0</v>
      </c>
      <c r="W265" s="45">
        <f t="shared" si="44"/>
        <v>-1.2E-2</v>
      </c>
      <c r="X265" s="50">
        <f>VLOOKUP(A265,DistrictDetail_SY202324,'District Detail SY 202324'!$S$1,FALSE)</f>
        <v>0</v>
      </c>
      <c r="Y265" s="50">
        <f>VLOOKUP(A265,DistrictDetail_SY202324,'District Detail SY 202324'!$U$1,FALSE)</f>
        <v>0</v>
      </c>
      <c r="Z265" s="50">
        <f>VLOOKUP(A265,DistrictDetail_SY202324,'District Detail SY 202324'!$W$1,FALSE)</f>
        <v>0</v>
      </c>
      <c r="AA265" s="50">
        <f>VLOOKUP(A265,DistrictDetail_SY202324,'District Detail SY 202324'!$Z$1,FALSE)</f>
        <v>0</v>
      </c>
      <c r="AB265" s="50">
        <f>VLOOKUP(A265,DistrictDetail_SY202324,'District Detail SY 202324'!$AA$1,FALSE)</f>
        <v>0</v>
      </c>
      <c r="AC265" s="50">
        <f>VLOOKUP(A265,DistrictDetail_SY202324,'District Detail SY 202324'!$AB$1,FALSE)</f>
        <v>0</v>
      </c>
      <c r="AD265" s="50">
        <f>VLOOKUP(A265,DistrictDetail_SY202324,'District Detail SY 202324'!$AF$1,FALSE)</f>
        <v>0</v>
      </c>
    </row>
    <row r="266" spans="1:30" x14ac:dyDescent="0.25">
      <c r="A266" s="6" t="s">
        <v>554</v>
      </c>
      <c r="B266" t="s">
        <v>555</v>
      </c>
      <c r="C266" s="48">
        <f t="shared" si="37"/>
        <v>4.9000000000000002E-2</v>
      </c>
      <c r="D266" s="48">
        <f t="shared" si="45"/>
        <v>0</v>
      </c>
      <c r="E266" s="48">
        <f t="shared" si="38"/>
        <v>-4.9000000000000002E-2</v>
      </c>
      <c r="F266" s="45">
        <f>VLOOKUP(A266,DistrictDetail_SY202324,'District Detail SY 202324'!$Q$1,FALSE)</f>
        <v>1E-3</v>
      </c>
      <c r="G266" s="45">
        <f>VLOOKUP(A266,DistrictDetail_SY202324,'District Detail SY 202324'!$AD$1,FALSE)</f>
        <v>0</v>
      </c>
      <c r="H266" s="45">
        <f t="shared" si="39"/>
        <v>-1E-3</v>
      </c>
      <c r="I266" s="45">
        <f>VLOOKUP(A266,DistrictDetail_SY202324,'District Detail SY 202324'!$P$1,FALSE)</f>
        <v>2E-3</v>
      </c>
      <c r="J266" s="45">
        <f>VLOOKUP(A266,DistrictDetail_SY202324,'District Detail SY 202324'!$AE$1,FALSE)+VLOOKUP(A266,DistrictDetail_SY202324,'District Detail SY 202324'!$AG$1,FALSE)</f>
        <v>0</v>
      </c>
      <c r="K266" s="45">
        <f t="shared" si="40"/>
        <v>-2E-3</v>
      </c>
      <c r="L266" s="45">
        <f>VLOOKUP(A266,DistrictDetail_SY202324,'District Detail SY 202324'!$K$1,FALSE)</f>
        <v>2.7E-2</v>
      </c>
      <c r="M266" s="45">
        <f>VLOOKUP(A266,DistrictDetail_SY202324,'District Detail SY 202324'!$T$1,FALSE)</f>
        <v>0</v>
      </c>
      <c r="N266" s="45">
        <f t="shared" si="41"/>
        <v>-2.7E-2</v>
      </c>
      <c r="O266" s="45">
        <f>VLOOKUP(A266,DistrictDetail_SY202324,'District Detail SY 202324'!$N$1,FALSE)</f>
        <v>1.3000000000000001E-2</v>
      </c>
      <c r="P266" s="45">
        <f>VLOOKUP(A266,DistrictDetail_SY202324,'District Detail SY 202324'!$Y$1,FALSE)</f>
        <v>0</v>
      </c>
      <c r="Q266" s="45">
        <f t="shared" si="42"/>
        <v>-1.3000000000000001E-2</v>
      </c>
      <c r="R266" s="45">
        <f>VLOOKUP(A266,DistrictDetail_SY202324,'District Detail SY 202324'!$M$1,FALSE)</f>
        <v>1E-3</v>
      </c>
      <c r="S266" s="45">
        <f>VLOOKUP(A266,DistrictDetail_SY202324,'District Detail SY 202324'!$X$1,FALSE)</f>
        <v>0</v>
      </c>
      <c r="T266" s="45">
        <f t="shared" si="43"/>
        <v>-1E-3</v>
      </c>
      <c r="U266" s="45">
        <f>VLOOKUP(A266,DistrictDetail_SY202324,'District Detail SY 202324'!$L$1,FALSE)</f>
        <v>5.0000000000000001E-3</v>
      </c>
      <c r="V266" s="45">
        <f>VLOOKUP(A266,DistrictDetail_SY202324,'District Detail SY 202324'!$V$1,FALSE)</f>
        <v>0</v>
      </c>
      <c r="W266" s="45">
        <f t="shared" si="44"/>
        <v>-5.0000000000000001E-3</v>
      </c>
      <c r="X266" s="50">
        <f>VLOOKUP(A266,DistrictDetail_SY202324,'District Detail SY 202324'!$S$1,FALSE)</f>
        <v>0</v>
      </c>
      <c r="Y266" s="50">
        <f>VLOOKUP(A266,DistrictDetail_SY202324,'District Detail SY 202324'!$U$1,FALSE)</f>
        <v>0</v>
      </c>
      <c r="Z266" s="50">
        <f>VLOOKUP(A266,DistrictDetail_SY202324,'District Detail SY 202324'!$W$1,FALSE)</f>
        <v>0</v>
      </c>
      <c r="AA266" s="50">
        <f>VLOOKUP(A266,DistrictDetail_SY202324,'District Detail SY 202324'!$Z$1,FALSE)</f>
        <v>0</v>
      </c>
      <c r="AB266" s="50">
        <f>VLOOKUP(A266,DistrictDetail_SY202324,'District Detail SY 202324'!$AA$1,FALSE)</f>
        <v>0</v>
      </c>
      <c r="AC266" s="50">
        <f>VLOOKUP(A266,DistrictDetail_SY202324,'District Detail SY 202324'!$AB$1,FALSE)</f>
        <v>0</v>
      </c>
      <c r="AD266" s="50">
        <f>VLOOKUP(A266,DistrictDetail_SY202324,'District Detail SY 202324'!$AF$1,FALSE)</f>
        <v>0</v>
      </c>
    </row>
    <row r="267" spans="1:30" x14ac:dyDescent="0.25">
      <c r="A267" s="6" t="s">
        <v>556</v>
      </c>
      <c r="B267" t="s">
        <v>557</v>
      </c>
      <c r="C267" s="48">
        <f t="shared" si="37"/>
        <v>12.462999999999999</v>
      </c>
      <c r="D267" s="48">
        <f t="shared" si="45"/>
        <v>16.478999999999999</v>
      </c>
      <c r="E267" s="48">
        <f t="shared" si="38"/>
        <v>4.016</v>
      </c>
      <c r="F267" s="45">
        <f>VLOOKUP(A267,DistrictDetail_SY202324,'District Detail SY 202324'!$Q$1,FALSE)</f>
        <v>0.318</v>
      </c>
      <c r="G267" s="45">
        <f>VLOOKUP(A267,DistrictDetail_SY202324,'District Detail SY 202324'!$AD$1,FALSE)</f>
        <v>0</v>
      </c>
      <c r="H267" s="45">
        <f t="shared" si="39"/>
        <v>-0.318</v>
      </c>
      <c r="I267" s="45">
        <f>VLOOKUP(A267,DistrictDetail_SY202324,'District Detail SY 202324'!$P$1,FALSE)</f>
        <v>0.53300000000000003</v>
      </c>
      <c r="J267" s="45">
        <f>VLOOKUP(A267,DistrictDetail_SY202324,'District Detail SY 202324'!$AE$1,FALSE)+VLOOKUP(A267,DistrictDetail_SY202324,'District Detail SY 202324'!$AG$1,FALSE)</f>
        <v>1.655</v>
      </c>
      <c r="K267" s="45">
        <f t="shared" si="40"/>
        <v>1.1219999999999999</v>
      </c>
      <c r="L267" s="45">
        <f>VLOOKUP(A267,DistrictDetail_SY202324,'District Detail SY 202324'!$K$1,FALSE)</f>
        <v>7.476</v>
      </c>
      <c r="M267" s="45">
        <f>VLOOKUP(A267,DistrictDetail_SY202324,'District Detail SY 202324'!$T$1,FALSE)</f>
        <v>7</v>
      </c>
      <c r="N267" s="45">
        <f t="shared" si="41"/>
        <v>-0.47599999999999998</v>
      </c>
      <c r="O267" s="45">
        <f>VLOOKUP(A267,DistrictDetail_SY202324,'District Detail SY 202324'!$N$1,FALSE)</f>
        <v>2.7970000000000002</v>
      </c>
      <c r="P267" s="45">
        <f>VLOOKUP(A267,DistrictDetail_SY202324,'District Detail SY 202324'!$Y$1,FALSE)</f>
        <v>0.96500000000000008</v>
      </c>
      <c r="Q267" s="45">
        <f t="shared" si="42"/>
        <v>-1.8320000000000001</v>
      </c>
      <c r="R267" s="45">
        <f>VLOOKUP(A267,DistrictDetail_SY202324,'District Detail SY 202324'!$M$1,FALSE)</f>
        <v>0.33699999999999997</v>
      </c>
      <c r="S267" s="45">
        <f>VLOOKUP(A267,DistrictDetail_SY202324,'District Detail SY 202324'!$X$1,FALSE)</f>
        <v>0.56300000000000006</v>
      </c>
      <c r="T267" s="45">
        <f t="shared" si="43"/>
        <v>0.22600000000000009</v>
      </c>
      <c r="U267" s="45">
        <f>VLOOKUP(A267,DistrictDetail_SY202324,'District Detail SY 202324'!$L$1,FALSE)</f>
        <v>1.002</v>
      </c>
      <c r="V267" s="45">
        <f>VLOOKUP(A267,DistrictDetail_SY202324,'District Detail SY 202324'!$V$1,FALSE)</f>
        <v>1</v>
      </c>
      <c r="W267" s="45">
        <f t="shared" si="44"/>
        <v>-2.0000000000000018E-3</v>
      </c>
      <c r="X267" s="50">
        <f>VLOOKUP(A267,DistrictDetail_SY202324,'District Detail SY 202324'!$S$1,FALSE)</f>
        <v>0</v>
      </c>
      <c r="Y267" s="50">
        <f>VLOOKUP(A267,DistrictDetail_SY202324,'District Detail SY 202324'!$U$1,FALSE)</f>
        <v>0.46299999999999997</v>
      </c>
      <c r="Z267" s="50">
        <f>VLOOKUP(A267,DistrictDetail_SY202324,'District Detail SY 202324'!$W$1,FALSE)</f>
        <v>0.97299999999999998</v>
      </c>
      <c r="AA267" s="50">
        <f>VLOOKUP(A267,DistrictDetail_SY202324,'District Detail SY 202324'!$Z$1,FALSE)</f>
        <v>0.11600000000000001</v>
      </c>
      <c r="AB267" s="50">
        <f>VLOOKUP(A267,DistrictDetail_SY202324,'District Detail SY 202324'!$AA$1,FALSE)</f>
        <v>0</v>
      </c>
      <c r="AC267" s="50">
        <f>VLOOKUP(A267,DistrictDetail_SY202324,'District Detail SY 202324'!$AB$1,FALSE)</f>
        <v>0.23199999999999998</v>
      </c>
      <c r="AD267" s="50">
        <f>VLOOKUP(A267,DistrictDetail_SY202324,'District Detail SY 202324'!$AF$1,FALSE)</f>
        <v>3.512</v>
      </c>
    </row>
    <row r="268" spans="1:30" x14ac:dyDescent="0.25">
      <c r="A268" s="6" t="s">
        <v>558</v>
      </c>
      <c r="B268" t="s">
        <v>559</v>
      </c>
      <c r="C268" s="48">
        <f t="shared" si="37"/>
        <v>0.13600000000000001</v>
      </c>
      <c r="D268" s="48">
        <f t="shared" si="45"/>
        <v>0.13600000000000001</v>
      </c>
      <c r="E268" s="48">
        <f t="shared" si="38"/>
        <v>0</v>
      </c>
      <c r="F268" s="45">
        <f>VLOOKUP(A268,DistrictDetail_SY202324,'District Detail SY 202324'!$Q$1,FALSE)</f>
        <v>5.0000000000000001E-3</v>
      </c>
      <c r="G268" s="45">
        <f>VLOOKUP(A268,DistrictDetail_SY202324,'District Detail SY 202324'!$AD$1,FALSE)</f>
        <v>0</v>
      </c>
      <c r="H268" s="45">
        <f t="shared" si="39"/>
        <v>-5.0000000000000001E-3</v>
      </c>
      <c r="I268" s="45">
        <f>VLOOKUP(A268,DistrictDetail_SY202324,'District Detail SY 202324'!$P$1,FALSE)</f>
        <v>6.0000000000000001E-3</v>
      </c>
      <c r="J268" s="45">
        <f>VLOOKUP(A268,DistrictDetail_SY202324,'District Detail SY 202324'!$AE$1,FALSE)+VLOOKUP(A268,DistrictDetail_SY202324,'District Detail SY 202324'!$AG$1,FALSE)</f>
        <v>0</v>
      </c>
      <c r="K268" s="45">
        <f t="shared" si="40"/>
        <v>-6.0000000000000001E-3</v>
      </c>
      <c r="L268" s="45">
        <f>VLOOKUP(A268,DistrictDetail_SY202324,'District Detail SY 202324'!$K$1,FALSE)</f>
        <v>7.3000000000000009E-2</v>
      </c>
      <c r="M268" s="45">
        <f>VLOOKUP(A268,DistrictDetail_SY202324,'District Detail SY 202324'!$T$1,FALSE)</f>
        <v>0</v>
      </c>
      <c r="N268" s="45">
        <f t="shared" si="41"/>
        <v>-7.3000000000000009E-2</v>
      </c>
      <c r="O268" s="45">
        <f>VLOOKUP(A268,DistrictDetail_SY202324,'District Detail SY 202324'!$N$1,FALSE)</f>
        <v>3.4000000000000002E-2</v>
      </c>
      <c r="P268" s="45">
        <f>VLOOKUP(A268,DistrictDetail_SY202324,'District Detail SY 202324'!$Y$1,FALSE)</f>
        <v>0</v>
      </c>
      <c r="Q268" s="45">
        <f t="shared" si="42"/>
        <v>-3.4000000000000002E-2</v>
      </c>
      <c r="R268" s="45">
        <f>VLOOKUP(A268,DistrictDetail_SY202324,'District Detail SY 202324'!$M$1,FALSE)</f>
        <v>4.0000000000000001E-3</v>
      </c>
      <c r="S268" s="45">
        <f>VLOOKUP(A268,DistrictDetail_SY202324,'District Detail SY 202324'!$X$1,FALSE)</f>
        <v>0</v>
      </c>
      <c r="T268" s="45">
        <f t="shared" si="43"/>
        <v>-4.0000000000000001E-3</v>
      </c>
      <c r="U268" s="45">
        <f>VLOOKUP(A268,DistrictDetail_SY202324,'District Detail SY 202324'!$L$1,FALSE)</f>
        <v>1.3999999999999999E-2</v>
      </c>
      <c r="V268" s="45">
        <f>VLOOKUP(A268,DistrictDetail_SY202324,'District Detail SY 202324'!$V$1,FALSE)</f>
        <v>0</v>
      </c>
      <c r="W268" s="45">
        <f t="shared" si="44"/>
        <v>-1.3999999999999999E-2</v>
      </c>
      <c r="X268" s="50">
        <f>VLOOKUP(A268,DistrictDetail_SY202324,'District Detail SY 202324'!$S$1,FALSE)</f>
        <v>0</v>
      </c>
      <c r="Y268" s="50">
        <f>VLOOKUP(A268,DistrictDetail_SY202324,'District Detail SY 202324'!$U$1,FALSE)</f>
        <v>0</v>
      </c>
      <c r="Z268" s="50">
        <f>VLOOKUP(A268,DistrictDetail_SY202324,'District Detail SY 202324'!$W$1,FALSE)</f>
        <v>0</v>
      </c>
      <c r="AA268" s="50">
        <f>VLOOKUP(A268,DistrictDetail_SY202324,'District Detail SY 202324'!$Z$1,FALSE)</f>
        <v>0</v>
      </c>
      <c r="AB268" s="50">
        <f>VLOOKUP(A268,DistrictDetail_SY202324,'District Detail SY 202324'!$AA$1,FALSE)</f>
        <v>0</v>
      </c>
      <c r="AC268" s="50">
        <f>VLOOKUP(A268,DistrictDetail_SY202324,'District Detail SY 202324'!$AB$1,FALSE)</f>
        <v>0</v>
      </c>
      <c r="AD268" s="50">
        <f>VLOOKUP(A268,DistrictDetail_SY202324,'District Detail SY 202324'!$AF$1,FALSE)</f>
        <v>0.13600000000000001</v>
      </c>
    </row>
    <row r="269" spans="1:30" x14ac:dyDescent="0.25">
      <c r="A269" s="6" t="s">
        <v>560</v>
      </c>
      <c r="B269" t="s">
        <v>561</v>
      </c>
      <c r="C269" s="48">
        <f t="shared" si="37"/>
        <v>3.7049999999999996</v>
      </c>
      <c r="D269" s="48">
        <f t="shared" si="45"/>
        <v>5.048</v>
      </c>
      <c r="E269" s="48">
        <f t="shared" si="38"/>
        <v>1.3430000000000004</v>
      </c>
      <c r="F269" s="45">
        <f>VLOOKUP(A269,DistrictDetail_SY202324,'District Detail SY 202324'!$Q$1,FALSE)</f>
        <v>8.3000000000000004E-2</v>
      </c>
      <c r="G269" s="45">
        <f>VLOOKUP(A269,DistrictDetail_SY202324,'District Detail SY 202324'!$AD$1,FALSE)</f>
        <v>0</v>
      </c>
      <c r="H269" s="45">
        <f t="shared" si="39"/>
        <v>-8.3000000000000004E-2</v>
      </c>
      <c r="I269" s="45">
        <f>VLOOKUP(A269,DistrictDetail_SY202324,'District Detail SY 202324'!$P$1,FALSE)</f>
        <v>0.155</v>
      </c>
      <c r="J269" s="45">
        <f>VLOOKUP(A269,DistrictDetail_SY202324,'District Detail SY 202324'!$AE$1,FALSE)+VLOOKUP(A269,DistrictDetail_SY202324,'District Detail SY 202324'!$AG$1,FALSE)</f>
        <v>1.5</v>
      </c>
      <c r="K269" s="45">
        <f t="shared" si="40"/>
        <v>1.345</v>
      </c>
      <c r="L269" s="45">
        <f>VLOOKUP(A269,DistrictDetail_SY202324,'District Detail SY 202324'!$K$1,FALSE)</f>
        <v>2.3099999999999996</v>
      </c>
      <c r="M269" s="45">
        <f>VLOOKUP(A269,DistrictDetail_SY202324,'District Detail SY 202324'!$T$1,FALSE)</f>
        <v>2.8780000000000001</v>
      </c>
      <c r="N269" s="45">
        <f t="shared" si="41"/>
        <v>0.5680000000000005</v>
      </c>
      <c r="O269" s="45">
        <f>VLOOKUP(A269,DistrictDetail_SY202324,'District Detail SY 202324'!$N$1,FALSE)</f>
        <v>0.79399999999999993</v>
      </c>
      <c r="P269" s="45">
        <f>VLOOKUP(A269,DistrictDetail_SY202324,'District Detail SY 202324'!$Y$1,FALSE)</f>
        <v>0</v>
      </c>
      <c r="Q269" s="45">
        <f t="shared" si="42"/>
        <v>-0.79399999999999993</v>
      </c>
      <c r="R269" s="45">
        <f>VLOOKUP(A269,DistrictDetail_SY202324,'District Detail SY 202324'!$M$1,FALSE)</f>
        <v>9.1999999999999998E-2</v>
      </c>
      <c r="S269" s="45">
        <f>VLOOKUP(A269,DistrictDetail_SY202324,'District Detail SY 202324'!$X$1,FALSE)</f>
        <v>0.20599999999999999</v>
      </c>
      <c r="T269" s="45">
        <f t="shared" si="43"/>
        <v>0.11399999999999999</v>
      </c>
      <c r="U269" s="45">
        <f>VLOOKUP(A269,DistrictDetail_SY202324,'District Detail SY 202324'!$L$1,FALSE)</f>
        <v>0.27100000000000002</v>
      </c>
      <c r="V269" s="45">
        <f>VLOOKUP(A269,DistrictDetail_SY202324,'District Detail SY 202324'!$V$1,FALSE)</f>
        <v>0</v>
      </c>
      <c r="W269" s="45">
        <f t="shared" si="44"/>
        <v>-0.27100000000000002</v>
      </c>
      <c r="X269" s="50">
        <f>VLOOKUP(A269,DistrictDetail_SY202324,'District Detail SY 202324'!$S$1,FALSE)</f>
        <v>0</v>
      </c>
      <c r="Y269" s="50">
        <f>VLOOKUP(A269,DistrictDetail_SY202324,'District Detail SY 202324'!$U$1,FALSE)</f>
        <v>0.14399999999999999</v>
      </c>
      <c r="Z269" s="50">
        <f>VLOOKUP(A269,DistrictDetail_SY202324,'District Detail SY 202324'!$W$1,FALSE)</f>
        <v>0.20599999999999999</v>
      </c>
      <c r="AA269" s="50">
        <f>VLOOKUP(A269,DistrictDetail_SY202324,'District Detail SY 202324'!$Z$1,FALSE)</f>
        <v>0.10400000000000001</v>
      </c>
      <c r="AB269" s="50">
        <f>VLOOKUP(A269,DistrictDetail_SY202324,'District Detail SY 202324'!$AA$1,FALSE)</f>
        <v>0.01</v>
      </c>
      <c r="AC269" s="50">
        <f>VLOOKUP(A269,DistrictDetail_SY202324,'District Detail SY 202324'!$AB$1,FALSE)</f>
        <v>0</v>
      </c>
      <c r="AD269" s="50">
        <f>VLOOKUP(A269,DistrictDetail_SY202324,'District Detail SY 202324'!$AF$1,FALSE)</f>
        <v>0</v>
      </c>
    </row>
    <row r="270" spans="1:30" x14ac:dyDescent="0.25">
      <c r="A270" s="6" t="s">
        <v>562</v>
      </c>
      <c r="B270" t="s">
        <v>563</v>
      </c>
      <c r="C270" s="48">
        <f t="shared" si="37"/>
        <v>8.384999999999998</v>
      </c>
      <c r="D270" s="48">
        <f t="shared" si="45"/>
        <v>9.3620000000000001</v>
      </c>
      <c r="E270" s="48">
        <f t="shared" si="38"/>
        <v>0.97700000000000209</v>
      </c>
      <c r="F270" s="45">
        <f>VLOOKUP(A270,DistrictDetail_SY202324,'District Detail SY 202324'!$Q$1,FALSE)</f>
        <v>0.23200000000000001</v>
      </c>
      <c r="G270" s="45">
        <f>VLOOKUP(A270,DistrictDetail_SY202324,'District Detail SY 202324'!$AD$1,FALSE)</f>
        <v>2.4449999999999998</v>
      </c>
      <c r="H270" s="45">
        <f t="shared" si="39"/>
        <v>2.2129999999999996</v>
      </c>
      <c r="I270" s="45">
        <f>VLOOKUP(A270,DistrictDetail_SY202324,'District Detail SY 202324'!$P$1,FALSE)</f>
        <v>0.36000000000000004</v>
      </c>
      <c r="J270" s="45">
        <f>VLOOKUP(A270,DistrictDetail_SY202324,'District Detail SY 202324'!$AE$1,FALSE)+VLOOKUP(A270,DistrictDetail_SY202324,'District Detail SY 202324'!$AG$1,FALSE)</f>
        <v>0.32300000000000001</v>
      </c>
      <c r="K270" s="45">
        <f t="shared" si="40"/>
        <v>-3.7000000000000033E-2</v>
      </c>
      <c r="L270" s="45">
        <f>VLOOKUP(A270,DistrictDetail_SY202324,'District Detail SY 202324'!$K$1,FALSE)</f>
        <v>4.9639999999999995</v>
      </c>
      <c r="M270" s="45">
        <f>VLOOKUP(A270,DistrictDetail_SY202324,'District Detail SY 202324'!$T$1,FALSE)</f>
        <v>3.9</v>
      </c>
      <c r="N270" s="45">
        <f t="shared" si="41"/>
        <v>-1.0639999999999996</v>
      </c>
      <c r="O270" s="45">
        <f>VLOOKUP(A270,DistrictDetail_SY202324,'District Detail SY 202324'!$N$1,FALSE)</f>
        <v>1.875</v>
      </c>
      <c r="P270" s="45">
        <f>VLOOKUP(A270,DistrictDetail_SY202324,'District Detail SY 202324'!$Y$1,FALSE)</f>
        <v>0</v>
      </c>
      <c r="Q270" s="45">
        <f t="shared" si="42"/>
        <v>-1.875</v>
      </c>
      <c r="R270" s="45">
        <f>VLOOKUP(A270,DistrictDetail_SY202324,'District Detail SY 202324'!$M$1,FALSE)</f>
        <v>0.24099999999999999</v>
      </c>
      <c r="S270" s="45">
        <f>VLOOKUP(A270,DistrictDetail_SY202324,'District Detail SY 202324'!$X$1,FALSE)</f>
        <v>0.224</v>
      </c>
      <c r="T270" s="45">
        <f t="shared" si="43"/>
        <v>-1.6999999999999987E-2</v>
      </c>
      <c r="U270" s="45">
        <f>VLOOKUP(A270,DistrictDetail_SY202324,'District Detail SY 202324'!$L$1,FALSE)</f>
        <v>0.71300000000000008</v>
      </c>
      <c r="V270" s="45">
        <f>VLOOKUP(A270,DistrictDetail_SY202324,'District Detail SY 202324'!$V$1,FALSE)</f>
        <v>0</v>
      </c>
      <c r="W270" s="45">
        <f t="shared" si="44"/>
        <v>-0.71300000000000008</v>
      </c>
      <c r="X270" s="50">
        <f>VLOOKUP(A270,DistrictDetail_SY202324,'District Detail SY 202324'!$S$1,FALSE)</f>
        <v>0</v>
      </c>
      <c r="Y270" s="50">
        <f>VLOOKUP(A270,DistrictDetail_SY202324,'District Detail SY 202324'!$U$1,FALSE)</f>
        <v>0.29899999999999999</v>
      </c>
      <c r="Z270" s="50">
        <f>VLOOKUP(A270,DistrictDetail_SY202324,'District Detail SY 202324'!$W$1,FALSE)</f>
        <v>1.0149999999999999</v>
      </c>
      <c r="AA270" s="50">
        <f>VLOOKUP(A270,DistrictDetail_SY202324,'District Detail SY 202324'!$Z$1,FALSE)</f>
        <v>0</v>
      </c>
      <c r="AB270" s="50">
        <f>VLOOKUP(A270,DistrictDetail_SY202324,'District Detail SY 202324'!$AA$1,FALSE)</f>
        <v>0</v>
      </c>
      <c r="AC270" s="50">
        <f>VLOOKUP(A270,DistrictDetail_SY202324,'District Detail SY 202324'!$AB$1,FALSE)</f>
        <v>0</v>
      </c>
      <c r="AD270" s="50">
        <f>VLOOKUP(A270,DistrictDetail_SY202324,'District Detail SY 202324'!$AF$1,FALSE)</f>
        <v>1.1559999999999999</v>
      </c>
    </row>
    <row r="271" spans="1:30" x14ac:dyDescent="0.25">
      <c r="A271" s="6" t="s">
        <v>564</v>
      </c>
      <c r="B271" t="s">
        <v>719</v>
      </c>
      <c r="C271" s="48">
        <f t="shared" si="37"/>
        <v>2.907</v>
      </c>
      <c r="D271" s="48">
        <f t="shared" si="45"/>
        <v>0.48</v>
      </c>
      <c r="E271" s="48">
        <f t="shared" si="38"/>
        <v>-2.427</v>
      </c>
      <c r="F271" s="45">
        <f>VLOOKUP(A271,DistrictDetail_SY202324,'District Detail SY 202324'!$Q$1,FALSE)</f>
        <v>0.02</v>
      </c>
      <c r="G271" s="45">
        <f>VLOOKUP(A271,DistrictDetail_SY202324,'District Detail SY 202324'!$AD$1,FALSE)</f>
        <v>0</v>
      </c>
      <c r="H271" s="45">
        <f t="shared" si="39"/>
        <v>-0.02</v>
      </c>
      <c r="I271" s="45">
        <f>VLOOKUP(A271,DistrictDetail_SY202324,'District Detail SY 202324'!$P$1,FALSE)</f>
        <v>0.115</v>
      </c>
      <c r="J271" s="45">
        <f>VLOOKUP(A271,DistrictDetail_SY202324,'District Detail SY 202324'!$AE$1,FALSE)+VLOOKUP(A271,DistrictDetail_SY202324,'District Detail SY 202324'!$AG$1,FALSE)</f>
        <v>0</v>
      </c>
      <c r="K271" s="45">
        <f t="shared" si="40"/>
        <v>-0.115</v>
      </c>
      <c r="L271" s="45">
        <f>VLOOKUP(A271,DistrictDetail_SY202324,'District Detail SY 202324'!$K$1,FALSE)</f>
        <v>2.0339999999999998</v>
      </c>
      <c r="M271" s="45">
        <f>VLOOKUP(A271,DistrictDetail_SY202324,'District Detail SY 202324'!$T$1,FALSE)</f>
        <v>0</v>
      </c>
      <c r="N271" s="45">
        <f t="shared" si="41"/>
        <v>-2.0339999999999998</v>
      </c>
      <c r="O271" s="45">
        <f>VLOOKUP(A271,DistrictDetail_SY202324,'District Detail SY 202324'!$N$1,FALSE)</f>
        <v>0.58499999999999996</v>
      </c>
      <c r="P271" s="45">
        <f>VLOOKUP(A271,DistrictDetail_SY202324,'District Detail SY 202324'!$Y$1,FALSE)</f>
        <v>0.23</v>
      </c>
      <c r="Q271" s="45">
        <f t="shared" si="42"/>
        <v>-0.35499999999999998</v>
      </c>
      <c r="R271" s="45">
        <f>VLOOKUP(A271,DistrictDetail_SY202324,'District Detail SY 202324'!$M$1,FALSE)</f>
        <v>3.9E-2</v>
      </c>
      <c r="S271" s="45">
        <f>VLOOKUP(A271,DistrictDetail_SY202324,'District Detail SY 202324'!$X$1,FALSE)</f>
        <v>9.0999999999999998E-2</v>
      </c>
      <c r="T271" s="45">
        <f t="shared" si="43"/>
        <v>5.1999999999999998E-2</v>
      </c>
      <c r="U271" s="45">
        <f>VLOOKUP(A271,DistrictDetail_SY202324,'District Detail SY 202324'!$L$1,FALSE)</f>
        <v>0.11399999999999999</v>
      </c>
      <c r="V271" s="45">
        <f>VLOOKUP(A271,DistrictDetail_SY202324,'District Detail SY 202324'!$V$1,FALSE)</f>
        <v>0</v>
      </c>
      <c r="W271" s="45">
        <f t="shared" si="44"/>
        <v>-0.11399999999999999</v>
      </c>
      <c r="X271" s="50">
        <f>VLOOKUP(A271,DistrictDetail_SY202324,'District Detail SY 202324'!$S$1,FALSE)</f>
        <v>3.0000000000000001E-3</v>
      </c>
      <c r="Y271" s="50">
        <f>VLOOKUP(A271,DistrictDetail_SY202324,'District Detail SY 202324'!$U$1,FALSE)</f>
        <v>5.2000000000000005E-2</v>
      </c>
      <c r="Z271" s="50">
        <f>VLOOKUP(A271,DistrictDetail_SY202324,'District Detail SY 202324'!$W$1,FALSE)</f>
        <v>0.10400000000000001</v>
      </c>
      <c r="AA271" s="50">
        <f>VLOOKUP(A271,DistrictDetail_SY202324,'District Detail SY 202324'!$Z$1,FALSE)</f>
        <v>0</v>
      </c>
      <c r="AB271" s="50">
        <f>VLOOKUP(A271,DistrictDetail_SY202324,'District Detail SY 202324'!$AA$1,FALSE)</f>
        <v>0</v>
      </c>
      <c r="AC271" s="50">
        <f>VLOOKUP(A271,DistrictDetail_SY202324,'District Detail SY 202324'!$AB$1,FALSE)</f>
        <v>0</v>
      </c>
      <c r="AD271" s="50">
        <f>VLOOKUP(A271,DistrictDetail_SY202324,'District Detail SY 202324'!$AF$1,FALSE)</f>
        <v>0</v>
      </c>
    </row>
    <row r="272" spans="1:30" x14ac:dyDescent="0.25">
      <c r="A272" s="6" t="s">
        <v>566</v>
      </c>
      <c r="B272" t="s">
        <v>720</v>
      </c>
      <c r="C272" s="48">
        <f t="shared" si="37"/>
        <v>0.95300000000000007</v>
      </c>
      <c r="D272" s="48">
        <f t="shared" si="45"/>
        <v>1.1220000000000001</v>
      </c>
      <c r="E272" s="48">
        <f t="shared" si="38"/>
        <v>0.16900000000000004</v>
      </c>
      <c r="F272" s="45">
        <f>VLOOKUP(A272,DistrictDetail_SY202324,'District Detail SY 202324'!$Q$1,FALSE)</f>
        <v>0</v>
      </c>
      <c r="G272" s="45">
        <f>VLOOKUP(A272,DistrictDetail_SY202324,'District Detail SY 202324'!$AD$1,FALSE)</f>
        <v>0</v>
      </c>
      <c r="H272" s="45">
        <f t="shared" si="39"/>
        <v>0</v>
      </c>
      <c r="I272" s="45">
        <f>VLOOKUP(A272,DistrictDetail_SY202324,'District Detail SY 202324'!$P$1,FALSE)</f>
        <v>3.5999999999999997E-2</v>
      </c>
      <c r="J272" s="45">
        <f>VLOOKUP(A272,DistrictDetail_SY202324,'District Detail SY 202324'!$AE$1,FALSE)+VLOOKUP(A272,DistrictDetail_SY202324,'District Detail SY 202324'!$AG$1,FALSE)</f>
        <v>0</v>
      </c>
      <c r="K272" s="45">
        <f t="shared" si="40"/>
        <v>-3.5999999999999997E-2</v>
      </c>
      <c r="L272" s="45">
        <f>VLOOKUP(A272,DistrictDetail_SY202324,'District Detail SY 202324'!$K$1,FALSE)</f>
        <v>0.73599999999999999</v>
      </c>
      <c r="M272" s="45">
        <f>VLOOKUP(A272,DistrictDetail_SY202324,'District Detail SY 202324'!$T$1,FALSE)</f>
        <v>0</v>
      </c>
      <c r="N272" s="45">
        <f t="shared" si="41"/>
        <v>-0.73599999999999999</v>
      </c>
      <c r="O272" s="45">
        <f>VLOOKUP(A272,DistrictDetail_SY202324,'District Detail SY 202324'!$N$1,FALSE)</f>
        <v>0.14899999999999999</v>
      </c>
      <c r="P272" s="45">
        <f>VLOOKUP(A272,DistrictDetail_SY202324,'District Detail SY 202324'!$Y$1,FALSE)</f>
        <v>1</v>
      </c>
      <c r="Q272" s="45">
        <f t="shared" si="42"/>
        <v>0.85099999999999998</v>
      </c>
      <c r="R272" s="45">
        <f>VLOOKUP(A272,DistrictDetail_SY202324,'District Detail SY 202324'!$M$1,FALSE)</f>
        <v>8.9999999999999993E-3</v>
      </c>
      <c r="S272" s="45">
        <f>VLOOKUP(A272,DistrictDetail_SY202324,'District Detail SY 202324'!$X$1,FALSE)</f>
        <v>4.5999999999999999E-2</v>
      </c>
      <c r="T272" s="45">
        <f t="shared" si="43"/>
        <v>3.6999999999999998E-2</v>
      </c>
      <c r="U272" s="45">
        <f>VLOOKUP(A272,DistrictDetail_SY202324,'District Detail SY 202324'!$L$1,FALSE)</f>
        <v>2.3E-2</v>
      </c>
      <c r="V272" s="45">
        <f>VLOOKUP(A272,DistrictDetail_SY202324,'District Detail SY 202324'!$V$1,FALSE)</f>
        <v>0</v>
      </c>
      <c r="W272" s="45">
        <f t="shared" si="44"/>
        <v>-2.3E-2</v>
      </c>
      <c r="X272" s="50">
        <f>VLOOKUP(A272,DistrictDetail_SY202324,'District Detail SY 202324'!$S$1,FALSE)</f>
        <v>0</v>
      </c>
      <c r="Y272" s="50">
        <f>VLOOKUP(A272,DistrictDetail_SY202324,'District Detail SY 202324'!$U$1,FALSE)</f>
        <v>0.03</v>
      </c>
      <c r="Z272" s="50">
        <f>VLOOKUP(A272,DistrictDetail_SY202324,'District Detail SY 202324'!$W$1,FALSE)</f>
        <v>4.5999999999999999E-2</v>
      </c>
      <c r="AA272" s="50">
        <f>VLOOKUP(A272,DistrictDetail_SY202324,'District Detail SY 202324'!$Z$1,FALSE)</f>
        <v>0</v>
      </c>
      <c r="AB272" s="50">
        <f>VLOOKUP(A272,DistrictDetail_SY202324,'District Detail SY 202324'!$AA$1,FALSE)</f>
        <v>0</v>
      </c>
      <c r="AC272" s="50">
        <f>VLOOKUP(A272,DistrictDetail_SY202324,'District Detail SY 202324'!$AB$1,FALSE)</f>
        <v>0</v>
      </c>
      <c r="AD272" s="50">
        <f>VLOOKUP(A272,DistrictDetail_SY202324,'District Detail SY 202324'!$AF$1,FALSE)</f>
        <v>0</v>
      </c>
    </row>
    <row r="273" spans="1:30" x14ac:dyDescent="0.25">
      <c r="A273" s="6" t="s">
        <v>568</v>
      </c>
      <c r="B273" t="s">
        <v>721</v>
      </c>
      <c r="C273" s="48">
        <f t="shared" si="37"/>
        <v>1.3499999999999999</v>
      </c>
      <c r="D273" s="48">
        <f t="shared" si="45"/>
        <v>0.53</v>
      </c>
      <c r="E273" s="48">
        <f t="shared" si="38"/>
        <v>-0.81999999999999984</v>
      </c>
      <c r="F273" s="45">
        <f>VLOOKUP(A273,DistrictDetail_SY202324,'District Detail SY 202324'!$Q$1,FALSE)</f>
        <v>0</v>
      </c>
      <c r="G273" s="45">
        <f>VLOOKUP(A273,DistrictDetail_SY202324,'District Detail SY 202324'!$AD$1,FALSE)</f>
        <v>0</v>
      </c>
      <c r="H273" s="45">
        <f t="shared" si="39"/>
        <v>0</v>
      </c>
      <c r="I273" s="45">
        <f>VLOOKUP(A273,DistrictDetail_SY202324,'District Detail SY 202324'!$P$1,FALSE)</f>
        <v>5.0999999999999997E-2</v>
      </c>
      <c r="J273" s="45">
        <f>VLOOKUP(A273,DistrictDetail_SY202324,'District Detail SY 202324'!$AE$1,FALSE)+VLOOKUP(A273,DistrictDetail_SY202324,'District Detail SY 202324'!$AG$1,FALSE)</f>
        <v>0</v>
      </c>
      <c r="K273" s="45">
        <f t="shared" si="40"/>
        <v>-5.0999999999999997E-2</v>
      </c>
      <c r="L273" s="45">
        <f>VLOOKUP(A273,DistrictDetail_SY202324,'District Detail SY 202324'!$K$1,FALSE)</f>
        <v>1.0429999999999999</v>
      </c>
      <c r="M273" s="45">
        <f>VLOOKUP(A273,DistrictDetail_SY202324,'District Detail SY 202324'!$T$1,FALSE)</f>
        <v>0</v>
      </c>
      <c r="N273" s="45">
        <f t="shared" si="41"/>
        <v>-1.0429999999999999</v>
      </c>
      <c r="O273" s="45">
        <f>VLOOKUP(A273,DistrictDetail_SY202324,'District Detail SY 202324'!$N$1,FALSE)</f>
        <v>0.21099999999999999</v>
      </c>
      <c r="P273" s="45">
        <f>VLOOKUP(A273,DistrictDetail_SY202324,'District Detail SY 202324'!$Y$1,FALSE)</f>
        <v>0.4</v>
      </c>
      <c r="Q273" s="45">
        <f t="shared" si="42"/>
        <v>0.18900000000000003</v>
      </c>
      <c r="R273" s="45">
        <f>VLOOKUP(A273,DistrictDetail_SY202324,'District Detail SY 202324'!$M$1,FALSE)</f>
        <v>1.2999999999999999E-2</v>
      </c>
      <c r="S273" s="45">
        <f>VLOOKUP(A273,DistrictDetail_SY202324,'District Detail SY 202324'!$X$1,FALSE)</f>
        <v>5.1999999999999998E-2</v>
      </c>
      <c r="T273" s="45">
        <f t="shared" si="43"/>
        <v>3.9E-2</v>
      </c>
      <c r="U273" s="45">
        <f>VLOOKUP(A273,DistrictDetail_SY202324,'District Detail SY 202324'!$L$1,FALSE)</f>
        <v>3.2000000000000001E-2</v>
      </c>
      <c r="V273" s="45">
        <f>VLOOKUP(A273,DistrictDetail_SY202324,'District Detail SY 202324'!$V$1,FALSE)</f>
        <v>0</v>
      </c>
      <c r="W273" s="45">
        <f t="shared" si="44"/>
        <v>-3.2000000000000001E-2</v>
      </c>
      <c r="X273" s="50">
        <f>VLOOKUP(A273,DistrictDetail_SY202324,'District Detail SY 202324'!$S$1,FALSE)</f>
        <v>1.2E-2</v>
      </c>
      <c r="Y273" s="50">
        <f>VLOOKUP(A273,DistrictDetail_SY202324,'District Detail SY 202324'!$U$1,FALSE)</f>
        <v>2.5999999999999999E-2</v>
      </c>
      <c r="Z273" s="50">
        <f>VLOOKUP(A273,DistrictDetail_SY202324,'District Detail SY 202324'!$W$1,FALSE)</f>
        <v>3.9E-2</v>
      </c>
      <c r="AA273" s="50">
        <f>VLOOKUP(A273,DistrictDetail_SY202324,'District Detail SY 202324'!$Z$1,FALSE)</f>
        <v>1E-3</v>
      </c>
      <c r="AB273" s="50">
        <f>VLOOKUP(A273,DistrictDetail_SY202324,'District Detail SY 202324'!$AA$1,FALSE)</f>
        <v>0</v>
      </c>
      <c r="AC273" s="50">
        <f>VLOOKUP(A273,DistrictDetail_SY202324,'District Detail SY 202324'!$AB$1,FALSE)</f>
        <v>0</v>
      </c>
      <c r="AD273" s="50">
        <f>VLOOKUP(A273,DistrictDetail_SY202324,'District Detail SY 202324'!$AF$1,FALSE)</f>
        <v>0</v>
      </c>
    </row>
    <row r="274" spans="1:30" x14ac:dyDescent="0.25">
      <c r="A274" s="6" t="s">
        <v>570</v>
      </c>
      <c r="B274" t="s">
        <v>571</v>
      </c>
      <c r="C274" s="48">
        <f t="shared" si="37"/>
        <v>0.35899999999999999</v>
      </c>
      <c r="D274" s="48">
        <f t="shared" si="45"/>
        <v>0.65400000000000003</v>
      </c>
      <c r="E274" s="48">
        <f t="shared" si="38"/>
        <v>0.29500000000000004</v>
      </c>
      <c r="F274" s="45">
        <f>VLOOKUP(A274,DistrictDetail_SY202324,'District Detail SY 202324'!$Q$1,FALSE)</f>
        <v>1.4999999999999999E-2</v>
      </c>
      <c r="G274" s="45">
        <f>VLOOKUP(A274,DistrictDetail_SY202324,'District Detail SY 202324'!$AD$1,FALSE)</f>
        <v>0</v>
      </c>
      <c r="H274" s="45">
        <f t="shared" si="39"/>
        <v>-1.4999999999999999E-2</v>
      </c>
      <c r="I274" s="45">
        <f>VLOOKUP(A274,DistrictDetail_SY202324,'District Detail SY 202324'!$P$1,FALSE)</f>
        <v>1.6E-2</v>
      </c>
      <c r="J274" s="45">
        <f>VLOOKUP(A274,DistrictDetail_SY202324,'District Detail SY 202324'!$AE$1,FALSE)+VLOOKUP(A274,DistrictDetail_SY202324,'District Detail SY 202324'!$AG$1,FALSE)</f>
        <v>0</v>
      </c>
      <c r="K274" s="45">
        <f t="shared" si="40"/>
        <v>-1.6E-2</v>
      </c>
      <c r="L274" s="45">
        <f>VLOOKUP(A274,DistrictDetail_SY202324,'District Detail SY 202324'!$K$1,FALSE)</f>
        <v>0.183</v>
      </c>
      <c r="M274" s="45">
        <f>VLOOKUP(A274,DistrictDetail_SY202324,'District Detail SY 202324'!$T$1,FALSE)</f>
        <v>0.38600000000000001</v>
      </c>
      <c r="N274" s="45">
        <f t="shared" si="41"/>
        <v>0.20300000000000001</v>
      </c>
      <c r="O274" s="45">
        <f>VLOOKUP(A274,DistrictDetail_SY202324,'District Detail SY 202324'!$N$1,FALSE)</f>
        <v>8.8999999999999996E-2</v>
      </c>
      <c r="P274" s="45">
        <f>VLOOKUP(A274,DistrictDetail_SY202324,'District Detail SY 202324'!$Y$1,FALSE)</f>
        <v>4.0999999999999995E-2</v>
      </c>
      <c r="Q274" s="45">
        <f t="shared" si="42"/>
        <v>-4.8000000000000001E-2</v>
      </c>
      <c r="R274" s="45">
        <f>VLOOKUP(A274,DistrictDetail_SY202324,'District Detail SY 202324'!$M$1,FALSE)</f>
        <v>1.4E-2</v>
      </c>
      <c r="S274" s="45">
        <f>VLOOKUP(A274,DistrictDetail_SY202324,'District Detail SY 202324'!$X$1,FALSE)</f>
        <v>1.7000000000000001E-2</v>
      </c>
      <c r="T274" s="45">
        <f t="shared" si="43"/>
        <v>3.0000000000000009E-3</v>
      </c>
      <c r="U274" s="45">
        <f>VLOOKUP(A274,DistrictDetail_SY202324,'District Detail SY 202324'!$L$1,FALSE)</f>
        <v>4.2000000000000003E-2</v>
      </c>
      <c r="V274" s="45">
        <f>VLOOKUP(A274,DistrictDetail_SY202324,'District Detail SY 202324'!$V$1,FALSE)</f>
        <v>0</v>
      </c>
      <c r="W274" s="45">
        <f t="shared" si="44"/>
        <v>-4.2000000000000003E-2</v>
      </c>
      <c r="X274" s="50">
        <f>VLOOKUP(A274,DistrictDetail_SY202324,'District Detail SY 202324'!$S$1,FALSE)</f>
        <v>0</v>
      </c>
      <c r="Y274" s="50">
        <f>VLOOKUP(A274,DistrictDetail_SY202324,'District Detail SY 202324'!$U$1,FALSE)</f>
        <v>9.9999999999999985E-3</v>
      </c>
      <c r="Z274" s="50">
        <f>VLOOKUP(A274,DistrictDetail_SY202324,'District Detail SY 202324'!$W$1,FALSE)</f>
        <v>0.19999999999999998</v>
      </c>
      <c r="AA274" s="50">
        <f>VLOOKUP(A274,DistrictDetail_SY202324,'District Detail SY 202324'!$Z$1,FALSE)</f>
        <v>0</v>
      </c>
      <c r="AB274" s="50">
        <f>VLOOKUP(A274,DistrictDetail_SY202324,'District Detail SY 202324'!$AA$1,FALSE)</f>
        <v>0</v>
      </c>
      <c r="AC274" s="50">
        <f>VLOOKUP(A274,DistrictDetail_SY202324,'District Detail SY 202324'!$AB$1,FALSE)</f>
        <v>0</v>
      </c>
      <c r="AD274" s="50">
        <f>VLOOKUP(A274,DistrictDetail_SY202324,'District Detail SY 202324'!$AF$1,FALSE)</f>
        <v>0</v>
      </c>
    </row>
    <row r="275" spans="1:30" x14ac:dyDescent="0.25">
      <c r="A275" s="6" t="s">
        <v>572</v>
      </c>
      <c r="B275" t="s">
        <v>573</v>
      </c>
      <c r="C275" s="48">
        <f t="shared" si="37"/>
        <v>45.287999999999997</v>
      </c>
      <c r="D275" s="48">
        <f t="shared" si="45"/>
        <v>63.34</v>
      </c>
      <c r="E275" s="48">
        <f t="shared" si="38"/>
        <v>18.052000000000007</v>
      </c>
      <c r="F275" s="45">
        <f>VLOOKUP(A275,DistrictDetail_SY202324,'District Detail SY 202324'!$Q$1,FALSE)</f>
        <v>1.083</v>
      </c>
      <c r="G275" s="45">
        <f>VLOOKUP(A275,DistrictDetail_SY202324,'District Detail SY 202324'!$AD$1,FALSE)</f>
        <v>0</v>
      </c>
      <c r="H275" s="45">
        <f t="shared" si="39"/>
        <v>-1.083</v>
      </c>
      <c r="I275" s="45">
        <f>VLOOKUP(A275,DistrictDetail_SY202324,'District Detail SY 202324'!$P$1,FALSE)</f>
        <v>1.9169999999999998</v>
      </c>
      <c r="J275" s="45">
        <f>VLOOKUP(A275,DistrictDetail_SY202324,'District Detail SY 202324'!$AE$1,FALSE)+VLOOKUP(A275,DistrictDetail_SY202324,'District Detail SY 202324'!$AG$1,FALSE)</f>
        <v>7.46</v>
      </c>
      <c r="K275" s="45">
        <f t="shared" si="40"/>
        <v>5.5430000000000001</v>
      </c>
      <c r="L275" s="45">
        <f>VLOOKUP(A275,DistrictDetail_SY202324,'District Detail SY 202324'!$K$1,FALSE)</f>
        <v>27.783999999999999</v>
      </c>
      <c r="M275" s="45">
        <f>VLOOKUP(A275,DistrictDetail_SY202324,'District Detail SY 202324'!$T$1,FALSE)</f>
        <v>25.869</v>
      </c>
      <c r="N275" s="45">
        <f t="shared" si="41"/>
        <v>-1.9149999999999991</v>
      </c>
      <c r="O275" s="45">
        <f>VLOOKUP(A275,DistrictDetail_SY202324,'District Detail SY 202324'!$N$1,FALSE)</f>
        <v>9.8460000000000001</v>
      </c>
      <c r="P275" s="45">
        <f>VLOOKUP(A275,DistrictDetail_SY202324,'District Detail SY 202324'!$Y$1,FALSE)</f>
        <v>3</v>
      </c>
      <c r="Q275" s="45">
        <f t="shared" si="42"/>
        <v>-6.8460000000000001</v>
      </c>
      <c r="R275" s="45">
        <f>VLOOKUP(A275,DistrictDetail_SY202324,'District Detail SY 202324'!$M$1,FALSE)</f>
        <v>1.1819999999999999</v>
      </c>
      <c r="S275" s="45">
        <f>VLOOKUP(A275,DistrictDetail_SY202324,'District Detail SY 202324'!$X$1,FALSE)</f>
        <v>2.7770000000000001</v>
      </c>
      <c r="T275" s="45">
        <f t="shared" si="43"/>
        <v>1.5950000000000002</v>
      </c>
      <c r="U275" s="45">
        <f>VLOOKUP(A275,DistrictDetail_SY202324,'District Detail SY 202324'!$L$1,FALSE)</f>
        <v>3.476</v>
      </c>
      <c r="V275" s="45">
        <f>VLOOKUP(A275,DistrictDetail_SY202324,'District Detail SY 202324'!$V$1,FALSE)</f>
        <v>4.7129999999999992</v>
      </c>
      <c r="W275" s="45">
        <f t="shared" si="44"/>
        <v>1.2369999999999992</v>
      </c>
      <c r="X275" s="50">
        <f>VLOOKUP(A275,DistrictDetail_SY202324,'District Detail SY 202324'!$S$1,FALSE)</f>
        <v>0.26200000000000001</v>
      </c>
      <c r="Y275" s="50">
        <f>VLOOKUP(A275,DistrictDetail_SY202324,'District Detail SY 202324'!$U$1,FALSE)</f>
        <v>1.52</v>
      </c>
      <c r="Z275" s="50">
        <f>VLOOKUP(A275,DistrictDetail_SY202324,'District Detail SY 202324'!$W$1,FALSE)</f>
        <v>4.7429999999999994</v>
      </c>
      <c r="AA275" s="50">
        <f>VLOOKUP(A275,DistrictDetail_SY202324,'District Detail SY 202324'!$Z$1,FALSE)</f>
        <v>0.52400000000000002</v>
      </c>
      <c r="AB275" s="50">
        <f>VLOOKUP(A275,DistrictDetail_SY202324,'District Detail SY 202324'!$AA$1,FALSE)</f>
        <v>0.52400000000000002</v>
      </c>
      <c r="AC275" s="50">
        <f>VLOOKUP(A275,DistrictDetail_SY202324,'District Detail SY 202324'!$AB$1,FALSE)</f>
        <v>0</v>
      </c>
      <c r="AD275" s="50">
        <f>VLOOKUP(A275,DistrictDetail_SY202324,'District Detail SY 202324'!$AF$1,FALSE)</f>
        <v>11.948</v>
      </c>
    </row>
    <row r="276" spans="1:30" x14ac:dyDescent="0.25">
      <c r="A276" s="6" t="s">
        <v>574</v>
      </c>
      <c r="B276" t="s">
        <v>575</v>
      </c>
      <c r="C276" s="48">
        <f t="shared" si="37"/>
        <v>28.085999999999999</v>
      </c>
      <c r="D276" s="48">
        <f t="shared" si="45"/>
        <v>40.564999999999998</v>
      </c>
      <c r="E276" s="48">
        <f t="shared" si="38"/>
        <v>12.478999999999999</v>
      </c>
      <c r="F276" s="45">
        <f>VLOOKUP(A276,DistrictDetail_SY202324,'District Detail SY 202324'!$Q$1,FALSE)</f>
        <v>0.63600000000000001</v>
      </c>
      <c r="G276" s="45">
        <f>VLOOKUP(A276,DistrictDetail_SY202324,'District Detail SY 202324'!$AD$1,FALSE)</f>
        <v>0</v>
      </c>
      <c r="H276" s="45">
        <f t="shared" si="39"/>
        <v>-0.63600000000000001</v>
      </c>
      <c r="I276" s="45">
        <f>VLOOKUP(A276,DistrictDetail_SY202324,'District Detail SY 202324'!$P$1,FALSE)</f>
        <v>1.1830000000000001</v>
      </c>
      <c r="J276" s="45">
        <f>VLOOKUP(A276,DistrictDetail_SY202324,'District Detail SY 202324'!$AE$1,FALSE)+VLOOKUP(A276,DistrictDetail_SY202324,'District Detail SY 202324'!$AG$1,FALSE)</f>
        <v>9.036999999999999</v>
      </c>
      <c r="K276" s="45">
        <f t="shared" si="40"/>
        <v>7.8539999999999992</v>
      </c>
      <c r="L276" s="45">
        <f>VLOOKUP(A276,DistrictDetail_SY202324,'District Detail SY 202324'!$K$1,FALSE)</f>
        <v>17.428000000000001</v>
      </c>
      <c r="M276" s="45">
        <f>VLOOKUP(A276,DistrictDetail_SY202324,'District Detail SY 202324'!$T$1,FALSE)</f>
        <v>18.899999999999999</v>
      </c>
      <c r="N276" s="45">
        <f t="shared" si="41"/>
        <v>1.4719999999999978</v>
      </c>
      <c r="O276" s="45">
        <f>VLOOKUP(A276,DistrictDetail_SY202324,'District Detail SY 202324'!$N$1,FALSE)</f>
        <v>6.0549999999999997</v>
      </c>
      <c r="P276" s="45">
        <f>VLOOKUP(A276,DistrictDetail_SY202324,'District Detail SY 202324'!$Y$1,FALSE)</f>
        <v>7.2</v>
      </c>
      <c r="Q276" s="45">
        <f t="shared" si="42"/>
        <v>1.1450000000000005</v>
      </c>
      <c r="R276" s="45">
        <f>VLOOKUP(A276,DistrictDetail_SY202324,'District Detail SY 202324'!$M$1,FALSE)</f>
        <v>0.70599999999999996</v>
      </c>
      <c r="S276" s="45">
        <f>VLOOKUP(A276,DistrictDetail_SY202324,'District Detail SY 202324'!$X$1,FALSE)</f>
        <v>1.2150000000000001</v>
      </c>
      <c r="T276" s="45">
        <f t="shared" si="43"/>
        <v>0.50900000000000012</v>
      </c>
      <c r="U276" s="45">
        <f>VLOOKUP(A276,DistrictDetail_SY202324,'District Detail SY 202324'!$L$1,FALSE)</f>
        <v>2.0779999999999998</v>
      </c>
      <c r="V276" s="45">
        <f>VLOOKUP(A276,DistrictDetail_SY202324,'District Detail SY 202324'!$V$1,FALSE)</f>
        <v>0</v>
      </c>
      <c r="W276" s="45">
        <f t="shared" si="44"/>
        <v>-2.0779999999999998</v>
      </c>
      <c r="X276" s="50">
        <f>VLOOKUP(A276,DistrictDetail_SY202324,'District Detail SY 202324'!$S$1,FALSE)</f>
        <v>0</v>
      </c>
      <c r="Y276" s="50">
        <f>VLOOKUP(A276,DistrictDetail_SY202324,'District Detail SY 202324'!$U$1,FALSE)</f>
        <v>0</v>
      </c>
      <c r="Z276" s="50">
        <f>VLOOKUP(A276,DistrictDetail_SY202324,'District Detail SY 202324'!$W$1,FALSE)</f>
        <v>1.161</v>
      </c>
      <c r="AA276" s="50">
        <f>VLOOKUP(A276,DistrictDetail_SY202324,'District Detail SY 202324'!$Z$1,FALSE)</f>
        <v>0</v>
      </c>
      <c r="AB276" s="50">
        <f>VLOOKUP(A276,DistrictDetail_SY202324,'District Detail SY 202324'!$AA$1,FALSE)</f>
        <v>0</v>
      </c>
      <c r="AC276" s="50">
        <f>VLOOKUP(A276,DistrictDetail_SY202324,'District Detail SY 202324'!$AB$1,FALSE)</f>
        <v>0</v>
      </c>
      <c r="AD276" s="50">
        <f>VLOOKUP(A276,DistrictDetail_SY202324,'District Detail SY 202324'!$AF$1,FALSE)</f>
        <v>3.0519999999999996</v>
      </c>
    </row>
    <row r="277" spans="1:30" x14ac:dyDescent="0.25">
      <c r="A277" s="6" t="s">
        <v>576</v>
      </c>
      <c r="B277" t="s">
        <v>577</v>
      </c>
      <c r="C277" s="48">
        <f t="shared" si="37"/>
        <v>0.39700000000000008</v>
      </c>
      <c r="D277" s="48">
        <f t="shared" si="45"/>
        <v>1</v>
      </c>
      <c r="E277" s="48">
        <f t="shared" si="38"/>
        <v>0.60299999999999998</v>
      </c>
      <c r="F277" s="45">
        <f>VLOOKUP(A277,DistrictDetail_SY202324,'District Detail SY 202324'!$Q$1,FALSE)</f>
        <v>2E-3</v>
      </c>
      <c r="G277" s="45">
        <f>VLOOKUP(A277,DistrictDetail_SY202324,'District Detail SY 202324'!$AD$1,FALSE)</f>
        <v>0</v>
      </c>
      <c r="H277" s="45">
        <f t="shared" si="39"/>
        <v>-2E-3</v>
      </c>
      <c r="I277" s="45">
        <f>VLOOKUP(A277,DistrictDetail_SY202324,'District Detail SY 202324'!$P$1,FALSE)</f>
        <v>1.4999999999999999E-2</v>
      </c>
      <c r="J277" s="45">
        <f>VLOOKUP(A277,DistrictDetail_SY202324,'District Detail SY 202324'!$AE$1,FALSE)+VLOOKUP(A277,DistrictDetail_SY202324,'District Detail SY 202324'!$AG$1,FALSE)</f>
        <v>0</v>
      </c>
      <c r="K277" s="45">
        <f t="shared" si="40"/>
        <v>-1.4999999999999999E-2</v>
      </c>
      <c r="L277" s="45">
        <f>VLOOKUP(A277,DistrictDetail_SY202324,'District Detail SY 202324'!$K$1,FALSE)</f>
        <v>0.28400000000000003</v>
      </c>
      <c r="M277" s="45">
        <f>VLOOKUP(A277,DistrictDetail_SY202324,'District Detail SY 202324'!$T$1,FALSE)</f>
        <v>1</v>
      </c>
      <c r="N277" s="45">
        <f t="shared" si="41"/>
        <v>0.71599999999999997</v>
      </c>
      <c r="O277" s="45">
        <f>VLOOKUP(A277,DistrictDetail_SY202324,'District Detail SY 202324'!$N$1,FALSE)</f>
        <v>7.6000000000000012E-2</v>
      </c>
      <c r="P277" s="45">
        <f>VLOOKUP(A277,DistrictDetail_SY202324,'District Detail SY 202324'!$Y$1,FALSE)</f>
        <v>0</v>
      </c>
      <c r="Q277" s="45">
        <f t="shared" si="42"/>
        <v>-7.6000000000000012E-2</v>
      </c>
      <c r="R277" s="45">
        <f>VLOOKUP(A277,DistrictDetail_SY202324,'District Detail SY 202324'!$M$1,FALSE)</f>
        <v>5.0000000000000001E-3</v>
      </c>
      <c r="S277" s="45">
        <f>VLOOKUP(A277,DistrictDetail_SY202324,'District Detail SY 202324'!$X$1,FALSE)</f>
        <v>0</v>
      </c>
      <c r="T277" s="45">
        <f t="shared" si="43"/>
        <v>-5.0000000000000001E-3</v>
      </c>
      <c r="U277" s="45">
        <f>VLOOKUP(A277,DistrictDetail_SY202324,'District Detail SY 202324'!$L$1,FALSE)</f>
        <v>1.5000000000000001E-2</v>
      </c>
      <c r="V277" s="45">
        <f>VLOOKUP(A277,DistrictDetail_SY202324,'District Detail SY 202324'!$V$1,FALSE)</f>
        <v>0</v>
      </c>
      <c r="W277" s="45">
        <f t="shared" si="44"/>
        <v>-1.5000000000000001E-2</v>
      </c>
      <c r="X277" s="50">
        <f>VLOOKUP(A277,DistrictDetail_SY202324,'District Detail SY 202324'!$S$1,FALSE)</f>
        <v>0</v>
      </c>
      <c r="Y277" s="50">
        <f>VLOOKUP(A277,DistrictDetail_SY202324,'District Detail SY 202324'!$U$1,FALSE)</f>
        <v>0</v>
      </c>
      <c r="Z277" s="50">
        <f>VLOOKUP(A277,DistrictDetail_SY202324,'District Detail SY 202324'!$W$1,FALSE)</f>
        <v>0</v>
      </c>
      <c r="AA277" s="50">
        <f>VLOOKUP(A277,DistrictDetail_SY202324,'District Detail SY 202324'!$Z$1,FALSE)</f>
        <v>0</v>
      </c>
      <c r="AB277" s="50">
        <f>VLOOKUP(A277,DistrictDetail_SY202324,'District Detail SY 202324'!$AA$1,FALSE)</f>
        <v>0</v>
      </c>
      <c r="AC277" s="50">
        <f>VLOOKUP(A277,DistrictDetail_SY202324,'District Detail SY 202324'!$AB$1,FALSE)</f>
        <v>0</v>
      </c>
      <c r="AD277" s="50">
        <f>VLOOKUP(A277,DistrictDetail_SY202324,'District Detail SY 202324'!$AF$1,FALSE)</f>
        <v>0</v>
      </c>
    </row>
    <row r="278" spans="1:30" x14ac:dyDescent="0.25">
      <c r="A278" s="6" t="s">
        <v>578</v>
      </c>
      <c r="B278" t="s">
        <v>579</v>
      </c>
      <c r="C278" s="48">
        <f t="shared" si="37"/>
        <v>115.33000000000001</v>
      </c>
      <c r="D278" s="48">
        <f t="shared" si="45"/>
        <v>178.21299999999999</v>
      </c>
      <c r="E278" s="48">
        <f t="shared" si="38"/>
        <v>62.882999999999981</v>
      </c>
      <c r="F278" s="45">
        <f>VLOOKUP(A278,DistrictDetail_SY202324,'District Detail SY 202324'!$Q$1,FALSE)</f>
        <v>2.9279999999999999</v>
      </c>
      <c r="G278" s="45">
        <f>VLOOKUP(A278,DistrictDetail_SY202324,'District Detail SY 202324'!$AD$1,FALSE)</f>
        <v>0</v>
      </c>
      <c r="H278" s="45">
        <f t="shared" si="39"/>
        <v>-2.9279999999999999</v>
      </c>
      <c r="I278" s="45">
        <f>VLOOKUP(A278,DistrictDetail_SY202324,'District Detail SY 202324'!$P$1,FALSE)</f>
        <v>4.9119999999999999</v>
      </c>
      <c r="J278" s="45">
        <f>VLOOKUP(A278,DistrictDetail_SY202324,'District Detail SY 202324'!$AE$1,FALSE)+VLOOKUP(A278,DistrictDetail_SY202324,'District Detail SY 202324'!$AG$1,FALSE)</f>
        <v>19.935000000000002</v>
      </c>
      <c r="K278" s="45">
        <f t="shared" si="40"/>
        <v>15.023000000000003</v>
      </c>
      <c r="L278" s="45">
        <f>VLOOKUP(A278,DistrictDetail_SY202324,'District Detail SY 202324'!$K$1,FALSE)</f>
        <v>69.793000000000006</v>
      </c>
      <c r="M278" s="45">
        <f>VLOOKUP(A278,DistrictDetail_SY202324,'District Detail SY 202324'!$T$1,FALSE)</f>
        <v>83.754000000000005</v>
      </c>
      <c r="N278" s="45">
        <f t="shared" si="41"/>
        <v>13.960999999999999</v>
      </c>
      <c r="O278" s="45">
        <f>VLOOKUP(A278,DistrictDetail_SY202324,'District Detail SY 202324'!$N$1,FALSE)</f>
        <v>25.341000000000001</v>
      </c>
      <c r="P278" s="45">
        <f>VLOOKUP(A278,DistrictDetail_SY202324,'District Detail SY 202324'!$Y$1,FALSE)</f>
        <v>24.774999999999999</v>
      </c>
      <c r="Q278" s="45">
        <f t="shared" si="42"/>
        <v>-0.5660000000000025</v>
      </c>
      <c r="R278" s="45">
        <f>VLOOKUP(A278,DistrictDetail_SY202324,'District Detail SY 202324'!$M$1,FALSE)</f>
        <v>3.13</v>
      </c>
      <c r="S278" s="45">
        <f>VLOOKUP(A278,DistrictDetail_SY202324,'District Detail SY 202324'!$X$1,FALSE)</f>
        <v>9.7349999999999994</v>
      </c>
      <c r="T278" s="45">
        <f t="shared" si="43"/>
        <v>6.6049999999999995</v>
      </c>
      <c r="U278" s="45">
        <f>VLOOKUP(A278,DistrictDetail_SY202324,'District Detail SY 202324'!$L$1,FALSE)</f>
        <v>9.2259999999999991</v>
      </c>
      <c r="V278" s="45">
        <f>VLOOKUP(A278,DistrictDetail_SY202324,'District Detail SY 202324'!$V$1,FALSE)</f>
        <v>5.5010000000000003</v>
      </c>
      <c r="W278" s="45">
        <f t="shared" si="44"/>
        <v>-3.7249999999999988</v>
      </c>
      <c r="X278" s="50">
        <f>VLOOKUP(A278,DistrictDetail_SY202324,'District Detail SY 202324'!$S$1,FALSE)</f>
        <v>0</v>
      </c>
      <c r="Y278" s="50">
        <f>VLOOKUP(A278,DistrictDetail_SY202324,'District Detail SY 202324'!$U$1,FALSE)</f>
        <v>5.4389999999999992</v>
      </c>
      <c r="Z278" s="50">
        <f>VLOOKUP(A278,DistrictDetail_SY202324,'District Detail SY 202324'!$W$1,FALSE)</f>
        <v>14.067</v>
      </c>
      <c r="AA278" s="50">
        <f>VLOOKUP(A278,DistrictDetail_SY202324,'District Detail SY 202324'!$Z$1,FALSE)</f>
        <v>2.9229999999999996</v>
      </c>
      <c r="AB278" s="50">
        <f>VLOOKUP(A278,DistrictDetail_SY202324,'District Detail SY 202324'!$AA$1,FALSE)</f>
        <v>0</v>
      </c>
      <c r="AC278" s="50">
        <f>VLOOKUP(A278,DistrictDetail_SY202324,'District Detail SY 202324'!$AB$1,FALSE)</f>
        <v>0</v>
      </c>
      <c r="AD278" s="50">
        <f>VLOOKUP(A278,DistrictDetail_SY202324,'District Detail SY 202324'!$AF$1,FALSE)</f>
        <v>12.084</v>
      </c>
    </row>
    <row r="279" spans="1:30" x14ac:dyDescent="0.25">
      <c r="A279" s="6" t="s">
        <v>580</v>
      </c>
      <c r="B279" t="s">
        <v>581</v>
      </c>
      <c r="C279" s="48">
        <f t="shared" si="37"/>
        <v>0.88600000000000012</v>
      </c>
      <c r="D279" s="48">
        <f t="shared" si="45"/>
        <v>0.14599999999999999</v>
      </c>
      <c r="E279" s="48">
        <f t="shared" si="38"/>
        <v>-0.7400000000000001</v>
      </c>
      <c r="F279" s="45">
        <f>VLOOKUP(A279,DistrictDetail_SY202324,'District Detail SY 202324'!$Q$1,FALSE)</f>
        <v>1.7999999999999999E-2</v>
      </c>
      <c r="G279" s="45">
        <f>VLOOKUP(A279,DistrictDetail_SY202324,'District Detail SY 202324'!$AD$1,FALSE)</f>
        <v>0</v>
      </c>
      <c r="H279" s="45">
        <f t="shared" si="39"/>
        <v>-1.7999999999999999E-2</v>
      </c>
      <c r="I279" s="45">
        <f>VLOOKUP(A279,DistrictDetail_SY202324,'District Detail SY 202324'!$P$1,FALSE)</f>
        <v>3.6999999999999998E-2</v>
      </c>
      <c r="J279" s="45">
        <f>VLOOKUP(A279,DistrictDetail_SY202324,'District Detail SY 202324'!$AE$1,FALSE)+VLOOKUP(A279,DistrictDetail_SY202324,'District Detail SY 202324'!$AG$1,FALSE)</f>
        <v>0</v>
      </c>
      <c r="K279" s="45">
        <f t="shared" si="40"/>
        <v>-3.6999999999999998E-2</v>
      </c>
      <c r="L279" s="45">
        <f>VLOOKUP(A279,DistrictDetail_SY202324,'District Detail SY 202324'!$K$1,FALSE)</f>
        <v>0.55800000000000005</v>
      </c>
      <c r="M279" s="45">
        <f>VLOOKUP(A279,DistrictDetail_SY202324,'District Detail SY 202324'!$T$1,FALSE)</f>
        <v>0</v>
      </c>
      <c r="N279" s="45">
        <f t="shared" si="41"/>
        <v>-0.55800000000000005</v>
      </c>
      <c r="O279" s="45">
        <f>VLOOKUP(A279,DistrictDetail_SY202324,'District Detail SY 202324'!$N$1,FALSE)</f>
        <v>0.19</v>
      </c>
      <c r="P279" s="45">
        <f>VLOOKUP(A279,DistrictDetail_SY202324,'District Detail SY 202324'!$Y$1,FALSE)</f>
        <v>0</v>
      </c>
      <c r="Q279" s="45">
        <f t="shared" si="42"/>
        <v>-0.19</v>
      </c>
      <c r="R279" s="45">
        <f>VLOOKUP(A279,DistrictDetail_SY202324,'District Detail SY 202324'!$M$1,FALSE)</f>
        <v>2.1000000000000001E-2</v>
      </c>
      <c r="S279" s="45">
        <f>VLOOKUP(A279,DistrictDetail_SY202324,'District Detail SY 202324'!$X$1,FALSE)</f>
        <v>0</v>
      </c>
      <c r="T279" s="45">
        <f t="shared" si="43"/>
        <v>-2.1000000000000001E-2</v>
      </c>
      <c r="U279" s="45">
        <f>VLOOKUP(A279,DistrictDetail_SY202324,'District Detail SY 202324'!$L$1,FALSE)</f>
        <v>6.2000000000000006E-2</v>
      </c>
      <c r="V279" s="45">
        <f>VLOOKUP(A279,DistrictDetail_SY202324,'District Detail SY 202324'!$V$1,FALSE)</f>
        <v>0</v>
      </c>
      <c r="W279" s="45">
        <f t="shared" si="44"/>
        <v>-6.2000000000000006E-2</v>
      </c>
      <c r="X279" s="50">
        <f>VLOOKUP(A279,DistrictDetail_SY202324,'District Detail SY 202324'!$S$1,FALSE)</f>
        <v>0</v>
      </c>
      <c r="Y279" s="50">
        <f>VLOOKUP(A279,DistrictDetail_SY202324,'District Detail SY 202324'!$U$1,FALSE)</f>
        <v>0</v>
      </c>
      <c r="Z279" s="50">
        <f>VLOOKUP(A279,DistrictDetail_SY202324,'District Detail SY 202324'!$W$1,FALSE)</f>
        <v>0</v>
      </c>
      <c r="AA279" s="50">
        <f>VLOOKUP(A279,DistrictDetail_SY202324,'District Detail SY 202324'!$Z$1,FALSE)</f>
        <v>0</v>
      </c>
      <c r="AB279" s="50">
        <f>VLOOKUP(A279,DistrictDetail_SY202324,'District Detail SY 202324'!$AA$1,FALSE)</f>
        <v>0</v>
      </c>
      <c r="AC279" s="50">
        <f>VLOOKUP(A279,DistrictDetail_SY202324,'District Detail SY 202324'!$AB$1,FALSE)</f>
        <v>0</v>
      </c>
      <c r="AD279" s="50">
        <f>VLOOKUP(A279,DistrictDetail_SY202324,'District Detail SY 202324'!$AF$1,FALSE)</f>
        <v>0.14599999999999999</v>
      </c>
    </row>
    <row r="280" spans="1:30" x14ac:dyDescent="0.25">
      <c r="A280" s="6" t="s">
        <v>582</v>
      </c>
      <c r="B280" t="s">
        <v>583</v>
      </c>
      <c r="C280" s="48">
        <f t="shared" si="37"/>
        <v>39.711999999999996</v>
      </c>
      <c r="D280" s="48">
        <f t="shared" si="45"/>
        <v>39.962000000000003</v>
      </c>
      <c r="E280" s="48">
        <f t="shared" si="38"/>
        <v>0.25000000000000711</v>
      </c>
      <c r="F280" s="45">
        <f>VLOOKUP(A280,DistrictDetail_SY202324,'District Detail SY 202324'!$Q$1,FALSE)</f>
        <v>0.97099999999999997</v>
      </c>
      <c r="G280" s="45">
        <f>VLOOKUP(A280,DistrictDetail_SY202324,'District Detail SY 202324'!$AD$1,FALSE)</f>
        <v>0</v>
      </c>
      <c r="H280" s="45">
        <f t="shared" si="39"/>
        <v>-0.97099999999999997</v>
      </c>
      <c r="I280" s="45">
        <f>VLOOKUP(A280,DistrictDetail_SY202324,'District Detail SY 202324'!$P$1,FALSE)</f>
        <v>1.6870000000000001</v>
      </c>
      <c r="J280" s="45">
        <f>VLOOKUP(A280,DistrictDetail_SY202324,'District Detail SY 202324'!$AE$1,FALSE)+VLOOKUP(A280,DistrictDetail_SY202324,'District Detail SY 202324'!$AG$1,FALSE)</f>
        <v>4.7780000000000005</v>
      </c>
      <c r="K280" s="45">
        <f t="shared" si="40"/>
        <v>3.0910000000000002</v>
      </c>
      <c r="L280" s="45">
        <f>VLOOKUP(A280,DistrictDetail_SY202324,'District Detail SY 202324'!$K$1,FALSE)</f>
        <v>24.154</v>
      </c>
      <c r="M280" s="45">
        <f>VLOOKUP(A280,DistrictDetail_SY202324,'District Detail SY 202324'!$T$1,FALSE)</f>
        <v>20.745000000000001</v>
      </c>
      <c r="N280" s="45">
        <f t="shared" si="41"/>
        <v>-3.4089999999999989</v>
      </c>
      <c r="O280" s="45">
        <f>VLOOKUP(A280,DistrictDetail_SY202324,'District Detail SY 202324'!$N$1,FALSE)</f>
        <v>8.754999999999999</v>
      </c>
      <c r="P280" s="45">
        <f>VLOOKUP(A280,DistrictDetail_SY202324,'District Detail SY 202324'!$Y$1,FALSE)</f>
        <v>2</v>
      </c>
      <c r="Q280" s="45">
        <f t="shared" si="42"/>
        <v>-6.754999999999999</v>
      </c>
      <c r="R280" s="45">
        <f>VLOOKUP(A280,DistrictDetail_SY202324,'District Detail SY 202324'!$M$1,FALSE)</f>
        <v>1.0490000000000002</v>
      </c>
      <c r="S280" s="45">
        <f>VLOOKUP(A280,DistrictDetail_SY202324,'District Detail SY 202324'!$X$1,FALSE)</f>
        <v>1.5739999999999998</v>
      </c>
      <c r="T280" s="45">
        <f t="shared" si="43"/>
        <v>0.52499999999999969</v>
      </c>
      <c r="U280" s="45">
        <f>VLOOKUP(A280,DistrictDetail_SY202324,'District Detail SY 202324'!$L$1,FALSE)</f>
        <v>3.0960000000000001</v>
      </c>
      <c r="V280" s="45">
        <f>VLOOKUP(A280,DistrictDetail_SY202324,'District Detail SY 202324'!$V$1,FALSE)</f>
        <v>0</v>
      </c>
      <c r="W280" s="45">
        <f t="shared" si="44"/>
        <v>-3.0960000000000001</v>
      </c>
      <c r="X280" s="50">
        <f>VLOOKUP(A280,DistrictDetail_SY202324,'District Detail SY 202324'!$S$1,FALSE)</f>
        <v>0</v>
      </c>
      <c r="Y280" s="50">
        <f>VLOOKUP(A280,DistrictDetail_SY202324,'District Detail SY 202324'!$U$1,FALSE)</f>
        <v>0.28299999999999997</v>
      </c>
      <c r="Z280" s="50">
        <f>VLOOKUP(A280,DistrictDetail_SY202324,'District Detail SY 202324'!$W$1,FALSE)</f>
        <v>2.383</v>
      </c>
      <c r="AA280" s="50">
        <f>VLOOKUP(A280,DistrictDetail_SY202324,'District Detail SY 202324'!$Z$1,FALSE)</f>
        <v>0.23199999999999998</v>
      </c>
      <c r="AB280" s="50">
        <f>VLOOKUP(A280,DistrictDetail_SY202324,'District Detail SY 202324'!$AA$1,FALSE)</f>
        <v>0</v>
      </c>
      <c r="AC280" s="50">
        <f>VLOOKUP(A280,DistrictDetail_SY202324,'District Detail SY 202324'!$AB$1,FALSE)</f>
        <v>0.88200000000000012</v>
      </c>
      <c r="AD280" s="50">
        <f>VLOOKUP(A280,DistrictDetail_SY202324,'District Detail SY 202324'!$AF$1,FALSE)</f>
        <v>7.085</v>
      </c>
    </row>
    <row r="281" spans="1:30" x14ac:dyDescent="0.25">
      <c r="A281" s="6" t="s">
        <v>584</v>
      </c>
      <c r="B281" t="s">
        <v>585</v>
      </c>
      <c r="C281" s="48">
        <f t="shared" si="37"/>
        <v>0.68800000000000006</v>
      </c>
      <c r="D281" s="48">
        <f t="shared" si="45"/>
        <v>2.4779999999999998</v>
      </c>
      <c r="E281" s="48">
        <f t="shared" si="38"/>
        <v>1.7899999999999996</v>
      </c>
      <c r="F281" s="45">
        <f>VLOOKUP(A281,DistrictDetail_SY202324,'District Detail SY 202324'!$Q$1,FALSE)</f>
        <v>2.1000000000000001E-2</v>
      </c>
      <c r="G281" s="45">
        <f>VLOOKUP(A281,DistrictDetail_SY202324,'District Detail SY 202324'!$AD$1,FALSE)</f>
        <v>0</v>
      </c>
      <c r="H281" s="45">
        <f t="shared" si="39"/>
        <v>-2.1000000000000001E-2</v>
      </c>
      <c r="I281" s="45">
        <f>VLOOKUP(A281,DistrictDetail_SY202324,'District Detail SY 202324'!$P$1,FALSE)</f>
        <v>3.0000000000000002E-2</v>
      </c>
      <c r="J281" s="45">
        <f>VLOOKUP(A281,DistrictDetail_SY202324,'District Detail SY 202324'!$AE$1,FALSE)+VLOOKUP(A281,DistrictDetail_SY202324,'District Detail SY 202324'!$AG$1,FALSE)</f>
        <v>0.49</v>
      </c>
      <c r="K281" s="45">
        <f t="shared" si="40"/>
        <v>0.45999999999999996</v>
      </c>
      <c r="L281" s="45">
        <f>VLOOKUP(A281,DistrictDetail_SY202324,'District Detail SY 202324'!$K$1,FALSE)</f>
        <v>0.39</v>
      </c>
      <c r="M281" s="45">
        <f>VLOOKUP(A281,DistrictDetail_SY202324,'District Detail SY 202324'!$T$1,FALSE)</f>
        <v>1.5</v>
      </c>
      <c r="N281" s="45">
        <f t="shared" si="41"/>
        <v>1.1099999999999999</v>
      </c>
      <c r="O281" s="45">
        <f>VLOOKUP(A281,DistrictDetail_SY202324,'District Detail SY 202324'!$N$1,FALSE)</f>
        <v>0.16299999999999998</v>
      </c>
      <c r="P281" s="45">
        <f>VLOOKUP(A281,DistrictDetail_SY202324,'District Detail SY 202324'!$Y$1,FALSE)</f>
        <v>0.4</v>
      </c>
      <c r="Q281" s="45">
        <f t="shared" si="42"/>
        <v>0.23700000000000004</v>
      </c>
      <c r="R281" s="45">
        <f>VLOOKUP(A281,DistrictDetail_SY202324,'District Detail SY 202324'!$M$1,FALSE)</f>
        <v>2.1000000000000001E-2</v>
      </c>
      <c r="S281" s="45">
        <f>VLOOKUP(A281,DistrictDetail_SY202324,'District Detail SY 202324'!$X$1,FALSE)</f>
        <v>2.5000000000000001E-2</v>
      </c>
      <c r="T281" s="45">
        <f t="shared" si="43"/>
        <v>4.0000000000000001E-3</v>
      </c>
      <c r="U281" s="45">
        <f>VLOOKUP(A281,DistrictDetail_SY202324,'District Detail SY 202324'!$L$1,FALSE)</f>
        <v>6.3E-2</v>
      </c>
      <c r="V281" s="45">
        <f>VLOOKUP(A281,DistrictDetail_SY202324,'District Detail SY 202324'!$V$1,FALSE)</f>
        <v>0</v>
      </c>
      <c r="W281" s="45">
        <f t="shared" si="44"/>
        <v>-6.3E-2</v>
      </c>
      <c r="X281" s="50">
        <f>VLOOKUP(A281,DistrictDetail_SY202324,'District Detail SY 202324'!$S$1,FALSE)</f>
        <v>2.1999999999999999E-2</v>
      </c>
      <c r="Y281" s="50">
        <f>VLOOKUP(A281,DistrictDetail_SY202324,'District Detail SY 202324'!$U$1,FALSE)</f>
        <v>0</v>
      </c>
      <c r="Z281" s="50">
        <f>VLOOKUP(A281,DistrictDetail_SY202324,'District Detail SY 202324'!$W$1,FALSE)</f>
        <v>4.1000000000000002E-2</v>
      </c>
      <c r="AA281" s="50">
        <f>VLOOKUP(A281,DistrictDetail_SY202324,'District Detail SY 202324'!$Z$1,FALSE)</f>
        <v>0</v>
      </c>
      <c r="AB281" s="50">
        <f>VLOOKUP(A281,DistrictDetail_SY202324,'District Detail SY 202324'!$AA$1,FALSE)</f>
        <v>0</v>
      </c>
      <c r="AC281" s="50">
        <f>VLOOKUP(A281,DistrictDetail_SY202324,'District Detail SY 202324'!$AB$1,FALSE)</f>
        <v>0</v>
      </c>
      <c r="AD281" s="50">
        <f>VLOOKUP(A281,DistrictDetail_SY202324,'District Detail SY 202324'!$AF$1,FALSE)</f>
        <v>0</v>
      </c>
    </row>
    <row r="282" spans="1:30" x14ac:dyDescent="0.25">
      <c r="A282" s="6" t="s">
        <v>586</v>
      </c>
      <c r="B282" t="s">
        <v>587</v>
      </c>
      <c r="C282" s="48">
        <f t="shared" si="37"/>
        <v>5.3649999999999993</v>
      </c>
      <c r="D282" s="48">
        <f t="shared" si="45"/>
        <v>6.8970000000000002</v>
      </c>
      <c r="E282" s="48">
        <f t="shared" si="38"/>
        <v>1.5320000000000009</v>
      </c>
      <c r="F282" s="45">
        <f>VLOOKUP(A282,DistrictDetail_SY202324,'District Detail SY 202324'!$Q$1,FALSE)</f>
        <v>0.13800000000000001</v>
      </c>
      <c r="G282" s="45">
        <f>VLOOKUP(A282,DistrictDetail_SY202324,'District Detail SY 202324'!$AD$1,FALSE)</f>
        <v>0</v>
      </c>
      <c r="H282" s="45">
        <f t="shared" si="39"/>
        <v>-0.13800000000000001</v>
      </c>
      <c r="I282" s="45">
        <f>VLOOKUP(A282,DistrictDetail_SY202324,'District Detail SY 202324'!$P$1,FALSE)</f>
        <v>0.22900000000000001</v>
      </c>
      <c r="J282" s="45">
        <f>VLOOKUP(A282,DistrictDetail_SY202324,'District Detail SY 202324'!$AE$1,FALSE)+VLOOKUP(A282,DistrictDetail_SY202324,'District Detail SY 202324'!$AG$1,FALSE)</f>
        <v>0</v>
      </c>
      <c r="K282" s="45">
        <f t="shared" si="40"/>
        <v>-0.22900000000000001</v>
      </c>
      <c r="L282" s="45">
        <f>VLOOKUP(A282,DistrictDetail_SY202324,'District Detail SY 202324'!$K$1,FALSE)</f>
        <v>3.2309999999999999</v>
      </c>
      <c r="M282" s="45">
        <f>VLOOKUP(A282,DistrictDetail_SY202324,'District Detail SY 202324'!$T$1,FALSE)</f>
        <v>3</v>
      </c>
      <c r="N282" s="45">
        <f t="shared" si="41"/>
        <v>-0.23099999999999987</v>
      </c>
      <c r="O282" s="45">
        <f>VLOOKUP(A282,DistrictDetail_SY202324,'District Detail SY 202324'!$N$1,FALSE)</f>
        <v>1.1859999999999999</v>
      </c>
      <c r="P282" s="45">
        <f>VLOOKUP(A282,DistrictDetail_SY202324,'District Detail SY 202324'!$Y$1,FALSE)</f>
        <v>0</v>
      </c>
      <c r="Q282" s="45">
        <f t="shared" si="42"/>
        <v>-1.1859999999999999</v>
      </c>
      <c r="R282" s="45">
        <f>VLOOKUP(A282,DistrictDetail_SY202324,'District Detail SY 202324'!$M$1,FALSE)</f>
        <v>0.14700000000000002</v>
      </c>
      <c r="S282" s="45">
        <f>VLOOKUP(A282,DistrictDetail_SY202324,'District Detail SY 202324'!$X$1,FALSE)</f>
        <v>0.58599999999999997</v>
      </c>
      <c r="T282" s="45">
        <f t="shared" si="43"/>
        <v>0.43899999999999995</v>
      </c>
      <c r="U282" s="45">
        <f>VLOOKUP(A282,DistrictDetail_SY202324,'District Detail SY 202324'!$L$1,FALSE)</f>
        <v>0.434</v>
      </c>
      <c r="V282" s="45">
        <f>VLOOKUP(A282,DistrictDetail_SY202324,'District Detail SY 202324'!$V$1,FALSE)</f>
        <v>0</v>
      </c>
      <c r="W282" s="45">
        <f t="shared" si="44"/>
        <v>-0.434</v>
      </c>
      <c r="X282" s="50">
        <f>VLOOKUP(A282,DistrictDetail_SY202324,'District Detail SY 202324'!$S$1,FALSE)</f>
        <v>0</v>
      </c>
      <c r="Y282" s="50">
        <f>VLOOKUP(A282,DistrictDetail_SY202324,'District Detail SY 202324'!$U$1,FALSE)</f>
        <v>0.29399999999999998</v>
      </c>
      <c r="Z282" s="50">
        <f>VLOOKUP(A282,DistrictDetail_SY202324,'District Detail SY 202324'!$W$1,FALSE)</f>
        <v>1.008</v>
      </c>
      <c r="AA282" s="50">
        <f>VLOOKUP(A282,DistrictDetail_SY202324,'District Detail SY 202324'!$Z$1,FALSE)</f>
        <v>0</v>
      </c>
      <c r="AB282" s="50">
        <f>VLOOKUP(A282,DistrictDetail_SY202324,'District Detail SY 202324'!$AA$1,FALSE)</f>
        <v>0.50900000000000001</v>
      </c>
      <c r="AC282" s="50">
        <f>VLOOKUP(A282,DistrictDetail_SY202324,'District Detail SY 202324'!$AB$1,FALSE)</f>
        <v>0</v>
      </c>
      <c r="AD282" s="50">
        <f>VLOOKUP(A282,DistrictDetail_SY202324,'District Detail SY 202324'!$AF$1,FALSE)</f>
        <v>1.5</v>
      </c>
    </row>
    <row r="283" spans="1:30" x14ac:dyDescent="0.25">
      <c r="A283" s="6" t="s">
        <v>588</v>
      </c>
      <c r="B283" t="s">
        <v>589</v>
      </c>
      <c r="C283" s="48">
        <f t="shared" si="37"/>
        <v>1.119</v>
      </c>
      <c r="D283" s="48">
        <f t="shared" si="45"/>
        <v>1.135</v>
      </c>
      <c r="E283" s="48">
        <f t="shared" si="38"/>
        <v>1.6000000000000014E-2</v>
      </c>
      <c r="F283" s="45">
        <f>VLOOKUP(A283,DistrictDetail_SY202324,'District Detail SY 202324'!$Q$1,FALSE)</f>
        <v>3.5999999999999997E-2</v>
      </c>
      <c r="G283" s="45">
        <f>VLOOKUP(A283,DistrictDetail_SY202324,'District Detail SY 202324'!$AD$1,FALSE)</f>
        <v>0</v>
      </c>
      <c r="H283" s="45">
        <f t="shared" si="39"/>
        <v>-3.5999999999999997E-2</v>
      </c>
      <c r="I283" s="45">
        <f>VLOOKUP(A283,DistrictDetail_SY202324,'District Detail SY 202324'!$P$1,FALSE)</f>
        <v>4.9000000000000002E-2</v>
      </c>
      <c r="J283" s="45">
        <f>VLOOKUP(A283,DistrictDetail_SY202324,'District Detail SY 202324'!$AE$1,FALSE)+VLOOKUP(A283,DistrictDetail_SY202324,'District Detail SY 202324'!$AG$1,FALSE)</f>
        <v>0</v>
      </c>
      <c r="K283" s="45">
        <f t="shared" si="40"/>
        <v>-4.9000000000000002E-2</v>
      </c>
      <c r="L283" s="45">
        <f>VLOOKUP(A283,DistrictDetail_SY202324,'District Detail SY 202324'!$K$1,FALSE)</f>
        <v>0.63</v>
      </c>
      <c r="M283" s="45">
        <f>VLOOKUP(A283,DistrictDetail_SY202324,'District Detail SY 202324'!$T$1,FALSE)</f>
        <v>1</v>
      </c>
      <c r="N283" s="45">
        <f t="shared" si="41"/>
        <v>0.37</v>
      </c>
      <c r="O283" s="45">
        <f>VLOOKUP(A283,DistrictDetail_SY202324,'District Detail SY 202324'!$N$1,FALSE)</f>
        <v>0.26100000000000001</v>
      </c>
      <c r="P283" s="45">
        <f>VLOOKUP(A283,DistrictDetail_SY202324,'District Detail SY 202324'!$Y$1,FALSE)</f>
        <v>0</v>
      </c>
      <c r="Q283" s="45">
        <f t="shared" si="42"/>
        <v>-0.26100000000000001</v>
      </c>
      <c r="R283" s="45">
        <f>VLOOKUP(A283,DistrictDetail_SY202324,'District Detail SY 202324'!$M$1,FALSE)</f>
        <v>3.6000000000000004E-2</v>
      </c>
      <c r="S283" s="45">
        <f>VLOOKUP(A283,DistrictDetail_SY202324,'District Detail SY 202324'!$X$1,FALSE)</f>
        <v>0</v>
      </c>
      <c r="T283" s="45">
        <f t="shared" si="43"/>
        <v>-3.6000000000000004E-2</v>
      </c>
      <c r="U283" s="45">
        <f>VLOOKUP(A283,DistrictDetail_SY202324,'District Detail SY 202324'!$L$1,FALSE)</f>
        <v>0.10700000000000001</v>
      </c>
      <c r="V283" s="45">
        <f>VLOOKUP(A283,DistrictDetail_SY202324,'District Detail SY 202324'!$V$1,FALSE)</f>
        <v>0</v>
      </c>
      <c r="W283" s="45">
        <f t="shared" si="44"/>
        <v>-0.10700000000000001</v>
      </c>
      <c r="X283" s="50">
        <f>VLOOKUP(A283,DistrictDetail_SY202324,'District Detail SY 202324'!$S$1,FALSE)</f>
        <v>0</v>
      </c>
      <c r="Y283" s="50">
        <f>VLOOKUP(A283,DistrictDetail_SY202324,'District Detail SY 202324'!$U$1,FALSE)</f>
        <v>0</v>
      </c>
      <c r="Z283" s="50">
        <f>VLOOKUP(A283,DistrictDetail_SY202324,'District Detail SY 202324'!$W$1,FALSE)</f>
        <v>0</v>
      </c>
      <c r="AA283" s="50">
        <f>VLOOKUP(A283,DistrictDetail_SY202324,'District Detail SY 202324'!$Z$1,FALSE)</f>
        <v>0</v>
      </c>
      <c r="AB283" s="50">
        <f>VLOOKUP(A283,DistrictDetail_SY202324,'District Detail SY 202324'!$AA$1,FALSE)</f>
        <v>0</v>
      </c>
      <c r="AC283" s="50">
        <f>VLOOKUP(A283,DistrictDetail_SY202324,'District Detail SY 202324'!$AB$1,FALSE)</f>
        <v>0</v>
      </c>
      <c r="AD283" s="50">
        <f>VLOOKUP(A283,DistrictDetail_SY202324,'District Detail SY 202324'!$AF$1,FALSE)</f>
        <v>0.13500000000000001</v>
      </c>
    </row>
    <row r="284" spans="1:30" x14ac:dyDescent="0.25">
      <c r="A284" s="6" t="s">
        <v>590</v>
      </c>
      <c r="B284" t="s">
        <v>591</v>
      </c>
      <c r="C284" s="48">
        <f t="shared" si="37"/>
        <v>3.2069999999999999</v>
      </c>
      <c r="D284" s="48">
        <f t="shared" si="45"/>
        <v>3.7860000000000005</v>
      </c>
      <c r="E284" s="48">
        <f t="shared" si="38"/>
        <v>0.57900000000000063</v>
      </c>
      <c r="F284" s="45">
        <f>VLOOKUP(A284,DistrictDetail_SY202324,'District Detail SY 202324'!$Q$1,FALSE)</f>
        <v>9.2999999999999999E-2</v>
      </c>
      <c r="G284" s="45">
        <f>VLOOKUP(A284,DistrictDetail_SY202324,'District Detail SY 202324'!$AD$1,FALSE)</f>
        <v>0</v>
      </c>
      <c r="H284" s="45">
        <f t="shared" si="39"/>
        <v>-9.2999999999999999E-2</v>
      </c>
      <c r="I284" s="45">
        <f>VLOOKUP(A284,DistrictDetail_SY202324,'District Detail SY 202324'!$P$1,FALSE)</f>
        <v>0.13800000000000001</v>
      </c>
      <c r="J284" s="45">
        <f>VLOOKUP(A284,DistrictDetail_SY202324,'District Detail SY 202324'!$AE$1,FALSE)+VLOOKUP(A284,DistrictDetail_SY202324,'District Detail SY 202324'!$AG$1,FALSE)</f>
        <v>1.4540000000000002</v>
      </c>
      <c r="K284" s="45">
        <f t="shared" si="40"/>
        <v>1.3160000000000003</v>
      </c>
      <c r="L284" s="45">
        <f>VLOOKUP(A284,DistrictDetail_SY202324,'District Detail SY 202324'!$K$1,FALSE)</f>
        <v>1.8800000000000001</v>
      </c>
      <c r="M284" s="45">
        <f>VLOOKUP(A284,DistrictDetail_SY202324,'District Detail SY 202324'!$T$1,FALSE)</f>
        <v>1.8140000000000001</v>
      </c>
      <c r="N284" s="45">
        <f t="shared" si="41"/>
        <v>-6.6000000000000059E-2</v>
      </c>
      <c r="O284" s="45">
        <f>VLOOKUP(A284,DistrictDetail_SY202324,'District Detail SY 202324'!$N$1,FALSE)</f>
        <v>0.71900000000000008</v>
      </c>
      <c r="P284" s="45">
        <f>VLOOKUP(A284,DistrictDetail_SY202324,'District Detail SY 202324'!$Y$1,FALSE)</f>
        <v>0</v>
      </c>
      <c r="Q284" s="45">
        <f t="shared" si="42"/>
        <v>-0.71900000000000008</v>
      </c>
      <c r="R284" s="45">
        <f>VLOOKUP(A284,DistrictDetail_SY202324,'District Detail SY 202324'!$M$1,FALSE)</f>
        <v>9.5000000000000001E-2</v>
      </c>
      <c r="S284" s="45">
        <f>VLOOKUP(A284,DistrictDetail_SY202324,'District Detail SY 202324'!$X$1,FALSE)</f>
        <v>0</v>
      </c>
      <c r="T284" s="45">
        <f t="shared" si="43"/>
        <v>-9.5000000000000001E-2</v>
      </c>
      <c r="U284" s="45">
        <f>VLOOKUP(A284,DistrictDetail_SY202324,'District Detail SY 202324'!$L$1,FALSE)</f>
        <v>0.28200000000000003</v>
      </c>
      <c r="V284" s="45">
        <f>VLOOKUP(A284,DistrictDetail_SY202324,'District Detail SY 202324'!$V$1,FALSE)</f>
        <v>0</v>
      </c>
      <c r="W284" s="45">
        <f t="shared" si="44"/>
        <v>-0.28200000000000003</v>
      </c>
      <c r="X284" s="50">
        <f>VLOOKUP(A284,DistrictDetail_SY202324,'District Detail SY 202324'!$S$1,FALSE)</f>
        <v>0</v>
      </c>
      <c r="Y284" s="50">
        <f>VLOOKUP(A284,DistrictDetail_SY202324,'District Detail SY 202324'!$U$1,FALSE)</f>
        <v>0</v>
      </c>
      <c r="Z284" s="50">
        <f>VLOOKUP(A284,DistrictDetail_SY202324,'District Detail SY 202324'!$W$1,FALSE)</f>
        <v>0</v>
      </c>
      <c r="AA284" s="50">
        <f>VLOOKUP(A284,DistrictDetail_SY202324,'District Detail SY 202324'!$Z$1,FALSE)</f>
        <v>0</v>
      </c>
      <c r="AB284" s="50">
        <f>VLOOKUP(A284,DistrictDetail_SY202324,'District Detail SY 202324'!$AA$1,FALSE)</f>
        <v>0</v>
      </c>
      <c r="AC284" s="50">
        <f>VLOOKUP(A284,DistrictDetail_SY202324,'District Detail SY 202324'!$AB$1,FALSE)</f>
        <v>0</v>
      </c>
      <c r="AD284" s="50">
        <f>VLOOKUP(A284,DistrictDetail_SY202324,'District Detail SY 202324'!$AF$1,FALSE)</f>
        <v>0.51800000000000002</v>
      </c>
    </row>
    <row r="285" spans="1:30" x14ac:dyDescent="0.25">
      <c r="A285" s="6" t="s">
        <v>592</v>
      </c>
      <c r="B285" t="s">
        <v>593</v>
      </c>
      <c r="C285" s="48">
        <f t="shared" si="37"/>
        <v>4.5569999999999995</v>
      </c>
      <c r="D285" s="48">
        <f t="shared" si="45"/>
        <v>5.1269999999999998</v>
      </c>
      <c r="E285" s="48">
        <f t="shared" si="38"/>
        <v>0.57000000000000028</v>
      </c>
      <c r="F285" s="45">
        <f>VLOOKUP(A285,DistrictDetail_SY202324,'District Detail SY 202324'!$Q$1,FALSE)</f>
        <v>0.107</v>
      </c>
      <c r="G285" s="45">
        <f>VLOOKUP(A285,DistrictDetail_SY202324,'District Detail SY 202324'!$AD$1,FALSE)</f>
        <v>6.5000000000000002E-2</v>
      </c>
      <c r="H285" s="45">
        <f t="shared" si="39"/>
        <v>-4.1999999999999996E-2</v>
      </c>
      <c r="I285" s="45">
        <f>VLOOKUP(A285,DistrictDetail_SY202324,'District Detail SY 202324'!$P$1,FALSE)</f>
        <v>0.193</v>
      </c>
      <c r="J285" s="45">
        <f>VLOOKUP(A285,DistrictDetail_SY202324,'District Detail SY 202324'!$AE$1,FALSE)+VLOOKUP(A285,DistrictDetail_SY202324,'District Detail SY 202324'!$AG$1,FALSE)</f>
        <v>0.2</v>
      </c>
      <c r="K285" s="45">
        <f t="shared" si="40"/>
        <v>7.0000000000000062E-3</v>
      </c>
      <c r="L285" s="45">
        <f>VLOOKUP(A285,DistrictDetail_SY202324,'District Detail SY 202324'!$K$1,FALSE)</f>
        <v>2.8099999999999996</v>
      </c>
      <c r="M285" s="45">
        <f>VLOOKUP(A285,DistrictDetail_SY202324,'District Detail SY 202324'!$T$1,FALSE)</f>
        <v>2.8499999999999996</v>
      </c>
      <c r="N285" s="45">
        <f t="shared" si="41"/>
        <v>4.0000000000000036E-2</v>
      </c>
      <c r="O285" s="45">
        <f>VLOOKUP(A285,DistrictDetail_SY202324,'District Detail SY 202324'!$N$1,FALSE)</f>
        <v>0.9840000000000001</v>
      </c>
      <c r="P285" s="45">
        <f>VLOOKUP(A285,DistrictDetail_SY202324,'District Detail SY 202324'!$Y$1,FALSE)</f>
        <v>0</v>
      </c>
      <c r="Q285" s="45">
        <f t="shared" si="42"/>
        <v>-0.9840000000000001</v>
      </c>
      <c r="R285" s="45">
        <f>VLOOKUP(A285,DistrictDetail_SY202324,'District Detail SY 202324'!$M$1,FALSE)</f>
        <v>0.11700000000000001</v>
      </c>
      <c r="S285" s="45">
        <f>VLOOKUP(A285,DistrictDetail_SY202324,'District Detail SY 202324'!$X$1,FALSE)</f>
        <v>0.14000000000000001</v>
      </c>
      <c r="T285" s="45">
        <f t="shared" si="43"/>
        <v>2.3000000000000007E-2</v>
      </c>
      <c r="U285" s="45">
        <f>VLOOKUP(A285,DistrictDetail_SY202324,'District Detail SY 202324'!$L$1,FALSE)</f>
        <v>0.34599999999999997</v>
      </c>
      <c r="V285" s="45">
        <f>VLOOKUP(A285,DistrictDetail_SY202324,'District Detail SY 202324'!$V$1,FALSE)</f>
        <v>0</v>
      </c>
      <c r="W285" s="45">
        <f t="shared" si="44"/>
        <v>-0.34599999999999997</v>
      </c>
      <c r="X285" s="50">
        <f>VLOOKUP(A285,DistrictDetail_SY202324,'District Detail SY 202324'!$S$1,FALSE)</f>
        <v>0</v>
      </c>
      <c r="Y285" s="50">
        <f>VLOOKUP(A285,DistrictDetail_SY202324,'District Detail SY 202324'!$U$1,FALSE)</f>
        <v>0</v>
      </c>
      <c r="Z285" s="50">
        <f>VLOOKUP(A285,DistrictDetail_SY202324,'District Detail SY 202324'!$W$1,FALSE)</f>
        <v>0.1</v>
      </c>
      <c r="AA285" s="50">
        <f>VLOOKUP(A285,DistrictDetail_SY202324,'District Detail SY 202324'!$Z$1,FALSE)</f>
        <v>0</v>
      </c>
      <c r="AB285" s="50">
        <f>VLOOKUP(A285,DistrictDetail_SY202324,'District Detail SY 202324'!$AA$1,FALSE)</f>
        <v>0</v>
      </c>
      <c r="AC285" s="50">
        <f>VLOOKUP(A285,DistrictDetail_SY202324,'District Detail SY 202324'!$AB$1,FALSE)</f>
        <v>0</v>
      </c>
      <c r="AD285" s="50">
        <f>VLOOKUP(A285,DistrictDetail_SY202324,'District Detail SY 202324'!$AF$1,FALSE)</f>
        <v>1.772</v>
      </c>
    </row>
    <row r="286" spans="1:30" x14ac:dyDescent="0.25">
      <c r="A286" s="6" t="s">
        <v>594</v>
      </c>
      <c r="B286" t="s">
        <v>595</v>
      </c>
      <c r="C286" s="48">
        <f t="shared" si="37"/>
        <v>12.212999999999999</v>
      </c>
      <c r="D286" s="48">
        <f t="shared" si="45"/>
        <v>17.628999999999998</v>
      </c>
      <c r="E286" s="48">
        <f t="shared" si="38"/>
        <v>5.4159999999999986</v>
      </c>
      <c r="F286" s="45">
        <f>VLOOKUP(A286,DistrictDetail_SY202324,'District Detail SY 202324'!$Q$1,FALSE)</f>
        <v>0.35199999999999998</v>
      </c>
      <c r="G286" s="45">
        <f>VLOOKUP(A286,DistrictDetail_SY202324,'District Detail SY 202324'!$AD$1,FALSE)</f>
        <v>2.1890000000000001</v>
      </c>
      <c r="H286" s="45">
        <f t="shared" si="39"/>
        <v>1.8370000000000002</v>
      </c>
      <c r="I286" s="45">
        <f>VLOOKUP(A286,DistrictDetail_SY202324,'District Detail SY 202324'!$P$1,FALSE)</f>
        <v>0.52700000000000002</v>
      </c>
      <c r="J286" s="45">
        <f>VLOOKUP(A286,DistrictDetail_SY202324,'District Detail SY 202324'!$AE$1,FALSE)+VLOOKUP(A286,DistrictDetail_SY202324,'District Detail SY 202324'!$AG$1,FALSE)</f>
        <v>0</v>
      </c>
      <c r="K286" s="45">
        <f t="shared" si="40"/>
        <v>-0.52700000000000002</v>
      </c>
      <c r="L286" s="45">
        <f>VLOOKUP(A286,DistrictDetail_SY202324,'District Detail SY 202324'!$K$1,FALSE)</f>
        <v>7.1290000000000004</v>
      </c>
      <c r="M286" s="45">
        <f>VLOOKUP(A286,DistrictDetail_SY202324,'District Detail SY 202324'!$T$1,FALSE)</f>
        <v>7</v>
      </c>
      <c r="N286" s="45">
        <f t="shared" si="41"/>
        <v>-0.12900000000000045</v>
      </c>
      <c r="O286" s="45">
        <f>VLOOKUP(A286,DistrictDetail_SY202324,'District Detail SY 202324'!$N$1,FALSE)</f>
        <v>2.774</v>
      </c>
      <c r="P286" s="45">
        <f>VLOOKUP(A286,DistrictDetail_SY202324,'District Detail SY 202324'!$Y$1,FALSE)</f>
        <v>0</v>
      </c>
      <c r="Q286" s="45">
        <f t="shared" si="42"/>
        <v>-2.774</v>
      </c>
      <c r="R286" s="45">
        <f>VLOOKUP(A286,DistrictDetail_SY202324,'District Detail SY 202324'!$M$1,FALSE)</f>
        <v>0.36100000000000004</v>
      </c>
      <c r="S286" s="45">
        <f>VLOOKUP(A286,DistrictDetail_SY202324,'District Detail SY 202324'!$X$1,FALSE)</f>
        <v>1.4489999999999998</v>
      </c>
      <c r="T286" s="45">
        <f t="shared" si="43"/>
        <v>1.0879999999999999</v>
      </c>
      <c r="U286" s="45">
        <f>VLOOKUP(A286,DistrictDetail_SY202324,'District Detail SY 202324'!$L$1,FALSE)</f>
        <v>1.07</v>
      </c>
      <c r="V286" s="45">
        <f>VLOOKUP(A286,DistrictDetail_SY202324,'District Detail SY 202324'!$V$1,FALSE)</f>
        <v>0</v>
      </c>
      <c r="W286" s="45">
        <f t="shared" si="44"/>
        <v>-1.07</v>
      </c>
      <c r="X286" s="50">
        <f>VLOOKUP(A286,DistrictDetail_SY202324,'District Detail SY 202324'!$S$1,FALSE)</f>
        <v>0</v>
      </c>
      <c r="Y286" s="50">
        <f>VLOOKUP(A286,DistrictDetail_SY202324,'District Detail SY 202324'!$U$1,FALSE)</f>
        <v>0</v>
      </c>
      <c r="Z286" s="50">
        <f>VLOOKUP(A286,DistrictDetail_SY202324,'District Detail SY 202324'!$W$1,FALSE)</f>
        <v>1.3149999999999999</v>
      </c>
      <c r="AA286" s="50">
        <f>VLOOKUP(A286,DistrictDetail_SY202324,'District Detail SY 202324'!$Z$1,FALSE)</f>
        <v>0</v>
      </c>
      <c r="AB286" s="50">
        <f>VLOOKUP(A286,DistrictDetail_SY202324,'District Detail SY 202324'!$AA$1,FALSE)</f>
        <v>0</v>
      </c>
      <c r="AC286" s="50">
        <f>VLOOKUP(A286,DistrictDetail_SY202324,'District Detail SY 202324'!$AB$1,FALSE)</f>
        <v>0</v>
      </c>
      <c r="AD286" s="50">
        <f>VLOOKUP(A286,DistrictDetail_SY202324,'District Detail SY 202324'!$AF$1,FALSE)</f>
        <v>5.6759999999999993</v>
      </c>
    </row>
    <row r="287" spans="1:30" x14ac:dyDescent="0.25">
      <c r="A287" s="6" t="s">
        <v>596</v>
      </c>
      <c r="B287" t="s">
        <v>597</v>
      </c>
      <c r="C287" s="48">
        <f t="shared" si="37"/>
        <v>0.90700000000000014</v>
      </c>
      <c r="D287" s="48">
        <f t="shared" si="45"/>
        <v>0</v>
      </c>
      <c r="E287" s="48">
        <f t="shared" si="38"/>
        <v>-0.90700000000000014</v>
      </c>
      <c r="F287" s="45">
        <f>VLOOKUP(A287,DistrictDetail_SY202324,'District Detail SY 202324'!$Q$1,FALSE)</f>
        <v>2.4E-2</v>
      </c>
      <c r="G287" s="45">
        <f>VLOOKUP(A287,DistrictDetail_SY202324,'District Detail SY 202324'!$AD$1,FALSE)</f>
        <v>0</v>
      </c>
      <c r="H287" s="45">
        <f t="shared" si="39"/>
        <v>-2.4E-2</v>
      </c>
      <c r="I287" s="45">
        <f>VLOOKUP(A287,DistrictDetail_SY202324,'District Detail SY 202324'!$P$1,FALSE)</f>
        <v>3.9E-2</v>
      </c>
      <c r="J287" s="45">
        <f>VLOOKUP(A287,DistrictDetail_SY202324,'District Detail SY 202324'!$AE$1,FALSE)+VLOOKUP(A287,DistrictDetail_SY202324,'District Detail SY 202324'!$AG$1,FALSE)</f>
        <v>0</v>
      </c>
      <c r="K287" s="45">
        <f t="shared" si="40"/>
        <v>-3.9E-2</v>
      </c>
      <c r="L287" s="45">
        <f>VLOOKUP(A287,DistrictDetail_SY202324,'District Detail SY 202324'!$K$1,FALSE)</f>
        <v>0.53800000000000003</v>
      </c>
      <c r="M287" s="45">
        <f>VLOOKUP(A287,DistrictDetail_SY202324,'District Detail SY 202324'!$T$1,FALSE)</f>
        <v>0</v>
      </c>
      <c r="N287" s="45">
        <f t="shared" si="41"/>
        <v>-0.53800000000000003</v>
      </c>
      <c r="O287" s="45">
        <f>VLOOKUP(A287,DistrictDetail_SY202324,'District Detail SY 202324'!$N$1,FALSE)</f>
        <v>0.20499999999999999</v>
      </c>
      <c r="P287" s="45">
        <f>VLOOKUP(A287,DistrictDetail_SY202324,'District Detail SY 202324'!$Y$1,FALSE)</f>
        <v>0</v>
      </c>
      <c r="Q287" s="45">
        <f t="shared" si="42"/>
        <v>-0.20499999999999999</v>
      </c>
      <c r="R287" s="45">
        <f>VLOOKUP(A287,DistrictDetail_SY202324,'District Detail SY 202324'!$M$1,FALSE)</f>
        <v>2.5000000000000001E-2</v>
      </c>
      <c r="S287" s="45">
        <f>VLOOKUP(A287,DistrictDetail_SY202324,'District Detail SY 202324'!$X$1,FALSE)</f>
        <v>0</v>
      </c>
      <c r="T287" s="45">
        <f t="shared" si="43"/>
        <v>-2.5000000000000001E-2</v>
      </c>
      <c r="U287" s="45">
        <f>VLOOKUP(A287,DistrictDetail_SY202324,'District Detail SY 202324'!$L$1,FALSE)</f>
        <v>7.6000000000000012E-2</v>
      </c>
      <c r="V287" s="45">
        <f>VLOOKUP(A287,DistrictDetail_SY202324,'District Detail SY 202324'!$V$1,FALSE)</f>
        <v>0</v>
      </c>
      <c r="W287" s="45">
        <f t="shared" si="44"/>
        <v>-7.6000000000000012E-2</v>
      </c>
      <c r="X287" s="50">
        <f>VLOOKUP(A287,DistrictDetail_SY202324,'District Detail SY 202324'!$S$1,FALSE)</f>
        <v>0</v>
      </c>
      <c r="Y287" s="50">
        <f>VLOOKUP(A287,DistrictDetail_SY202324,'District Detail SY 202324'!$U$1,FALSE)</f>
        <v>0</v>
      </c>
      <c r="Z287" s="50">
        <f>VLOOKUP(A287,DistrictDetail_SY202324,'District Detail SY 202324'!$W$1,FALSE)</f>
        <v>0</v>
      </c>
      <c r="AA287" s="50">
        <f>VLOOKUP(A287,DistrictDetail_SY202324,'District Detail SY 202324'!$Z$1,FALSE)</f>
        <v>0</v>
      </c>
      <c r="AB287" s="50">
        <f>VLOOKUP(A287,DistrictDetail_SY202324,'District Detail SY 202324'!$AA$1,FALSE)</f>
        <v>0</v>
      </c>
      <c r="AC287" s="50">
        <f>VLOOKUP(A287,DistrictDetail_SY202324,'District Detail SY 202324'!$AB$1,FALSE)</f>
        <v>0</v>
      </c>
      <c r="AD287" s="50">
        <f>VLOOKUP(A287,DistrictDetail_SY202324,'District Detail SY 202324'!$AF$1,FALSE)</f>
        <v>0</v>
      </c>
    </row>
    <row r="288" spans="1:30" x14ac:dyDescent="0.25">
      <c r="A288" s="6" t="s">
        <v>598</v>
      </c>
      <c r="B288" t="s">
        <v>599</v>
      </c>
      <c r="C288" s="48">
        <f t="shared" si="37"/>
        <v>2.9420000000000002</v>
      </c>
      <c r="D288" s="48">
        <f t="shared" si="45"/>
        <v>2.597</v>
      </c>
      <c r="E288" s="48">
        <f t="shared" si="38"/>
        <v>-0.3450000000000002</v>
      </c>
      <c r="F288" s="45">
        <f>VLOOKUP(A288,DistrictDetail_SY202324,'District Detail SY 202324'!$Q$1,FALSE)</f>
        <v>7.8E-2</v>
      </c>
      <c r="G288" s="45">
        <f>VLOOKUP(A288,DistrictDetail_SY202324,'District Detail SY 202324'!$AD$1,FALSE)</f>
        <v>0</v>
      </c>
      <c r="H288" s="45">
        <f t="shared" si="39"/>
        <v>-7.8E-2</v>
      </c>
      <c r="I288" s="45">
        <f>VLOOKUP(A288,DistrictDetail_SY202324,'District Detail SY 202324'!$P$1,FALSE)</f>
        <v>0.127</v>
      </c>
      <c r="J288" s="45">
        <f>VLOOKUP(A288,DistrictDetail_SY202324,'District Detail SY 202324'!$AE$1,FALSE)+VLOOKUP(A288,DistrictDetail_SY202324,'District Detail SY 202324'!$AG$1,FALSE)</f>
        <v>0</v>
      </c>
      <c r="K288" s="45">
        <f t="shared" si="40"/>
        <v>-0.127</v>
      </c>
      <c r="L288" s="45">
        <f>VLOOKUP(A288,DistrictDetail_SY202324,'District Detail SY 202324'!$K$1,FALSE)</f>
        <v>1.7530000000000001</v>
      </c>
      <c r="M288" s="45">
        <f>VLOOKUP(A288,DistrictDetail_SY202324,'District Detail SY 202324'!$T$1,FALSE)</f>
        <v>2</v>
      </c>
      <c r="N288" s="45">
        <f t="shared" si="41"/>
        <v>0.24699999999999989</v>
      </c>
      <c r="O288" s="45">
        <f>VLOOKUP(A288,DistrictDetail_SY202324,'District Detail SY 202324'!$N$1,FALSE)</f>
        <v>0.65900000000000003</v>
      </c>
      <c r="P288" s="45">
        <f>VLOOKUP(A288,DistrictDetail_SY202324,'District Detail SY 202324'!$Y$1,FALSE)</f>
        <v>0</v>
      </c>
      <c r="Q288" s="45">
        <f t="shared" si="42"/>
        <v>-0.65900000000000003</v>
      </c>
      <c r="R288" s="45">
        <f>VLOOKUP(A288,DistrictDetail_SY202324,'District Detail SY 202324'!$M$1,FALSE)</f>
        <v>8.2000000000000003E-2</v>
      </c>
      <c r="S288" s="45">
        <f>VLOOKUP(A288,DistrictDetail_SY202324,'District Detail SY 202324'!$X$1,FALSE)</f>
        <v>0</v>
      </c>
      <c r="T288" s="45">
        <f t="shared" si="43"/>
        <v>-8.2000000000000003E-2</v>
      </c>
      <c r="U288" s="45">
        <f>VLOOKUP(A288,DistrictDetail_SY202324,'District Detail SY 202324'!$L$1,FALSE)</f>
        <v>0.24299999999999999</v>
      </c>
      <c r="V288" s="45">
        <f>VLOOKUP(A288,DistrictDetail_SY202324,'District Detail SY 202324'!$V$1,FALSE)</f>
        <v>0</v>
      </c>
      <c r="W288" s="45">
        <f t="shared" si="44"/>
        <v>-0.24299999999999999</v>
      </c>
      <c r="X288" s="50">
        <f>VLOOKUP(A288,DistrictDetail_SY202324,'District Detail SY 202324'!$S$1,FALSE)</f>
        <v>0</v>
      </c>
      <c r="Y288" s="50">
        <f>VLOOKUP(A288,DistrictDetail_SY202324,'District Detail SY 202324'!$U$1,FALSE)</f>
        <v>0</v>
      </c>
      <c r="Z288" s="50">
        <f>VLOOKUP(A288,DistrictDetail_SY202324,'District Detail SY 202324'!$W$1,FALSE)</f>
        <v>0</v>
      </c>
      <c r="AA288" s="50">
        <f>VLOOKUP(A288,DistrictDetail_SY202324,'District Detail SY 202324'!$Z$1,FALSE)</f>
        <v>0</v>
      </c>
      <c r="AB288" s="50">
        <f>VLOOKUP(A288,DistrictDetail_SY202324,'District Detail SY 202324'!$AA$1,FALSE)</f>
        <v>0</v>
      </c>
      <c r="AC288" s="50">
        <f>VLOOKUP(A288,DistrictDetail_SY202324,'District Detail SY 202324'!$AB$1,FALSE)</f>
        <v>0</v>
      </c>
      <c r="AD288" s="50">
        <f>VLOOKUP(A288,DistrictDetail_SY202324,'District Detail SY 202324'!$AF$1,FALSE)</f>
        <v>0.59699999999999998</v>
      </c>
    </row>
    <row r="289" spans="1:30" x14ac:dyDescent="0.25">
      <c r="A289" s="6" t="s">
        <v>600</v>
      </c>
      <c r="B289" t="s">
        <v>601</v>
      </c>
      <c r="C289" s="48">
        <f t="shared" si="37"/>
        <v>1.03</v>
      </c>
      <c r="D289" s="48">
        <f t="shared" si="45"/>
        <v>1.494</v>
      </c>
      <c r="E289" s="48">
        <f t="shared" si="38"/>
        <v>0.46399999999999997</v>
      </c>
      <c r="F289" s="45">
        <f>VLOOKUP(A289,DistrictDetail_SY202324,'District Detail SY 202324'!$Q$1,FALSE)</f>
        <v>0.02</v>
      </c>
      <c r="G289" s="45">
        <f>VLOOKUP(A289,DistrictDetail_SY202324,'District Detail SY 202324'!$AD$1,FALSE)</f>
        <v>0</v>
      </c>
      <c r="H289" s="45">
        <f t="shared" si="39"/>
        <v>-0.02</v>
      </c>
      <c r="I289" s="45">
        <f>VLOOKUP(A289,DistrictDetail_SY202324,'District Detail SY 202324'!$P$1,FALSE)</f>
        <v>4.2999999999999997E-2</v>
      </c>
      <c r="J289" s="45">
        <f>VLOOKUP(A289,DistrictDetail_SY202324,'District Detail SY 202324'!$AE$1,FALSE)+VLOOKUP(A289,DistrictDetail_SY202324,'District Detail SY 202324'!$AG$1,FALSE)</f>
        <v>0.82699999999999996</v>
      </c>
      <c r="K289" s="45">
        <f t="shared" si="40"/>
        <v>0.78399999999999992</v>
      </c>
      <c r="L289" s="45">
        <f>VLOOKUP(A289,DistrictDetail_SY202324,'District Detail SY 202324'!$K$1,FALSE)</f>
        <v>0.65500000000000003</v>
      </c>
      <c r="M289" s="45">
        <f>VLOOKUP(A289,DistrictDetail_SY202324,'District Detail SY 202324'!$T$1,FALSE)</f>
        <v>0.66700000000000004</v>
      </c>
      <c r="N289" s="45">
        <f t="shared" si="41"/>
        <v>1.2000000000000011E-2</v>
      </c>
      <c r="O289" s="45">
        <f>VLOOKUP(A289,DistrictDetail_SY202324,'District Detail SY 202324'!$N$1,FALSE)</f>
        <v>0.22</v>
      </c>
      <c r="P289" s="45">
        <f>VLOOKUP(A289,DistrictDetail_SY202324,'District Detail SY 202324'!$Y$1,FALSE)</f>
        <v>0</v>
      </c>
      <c r="Q289" s="45">
        <f t="shared" si="42"/>
        <v>-0.22</v>
      </c>
      <c r="R289" s="45">
        <f>VLOOKUP(A289,DistrictDetail_SY202324,'District Detail SY 202324'!$M$1,FALSE)</f>
        <v>2.3E-2</v>
      </c>
      <c r="S289" s="45">
        <f>VLOOKUP(A289,DistrictDetail_SY202324,'District Detail SY 202324'!$X$1,FALSE)</f>
        <v>0</v>
      </c>
      <c r="T289" s="45">
        <f t="shared" si="43"/>
        <v>-2.3E-2</v>
      </c>
      <c r="U289" s="45">
        <f>VLOOKUP(A289,DistrictDetail_SY202324,'District Detail SY 202324'!$L$1,FALSE)</f>
        <v>6.8999999999999992E-2</v>
      </c>
      <c r="V289" s="45">
        <f>VLOOKUP(A289,DistrictDetail_SY202324,'District Detail SY 202324'!$V$1,FALSE)</f>
        <v>0</v>
      </c>
      <c r="W289" s="45">
        <f t="shared" si="44"/>
        <v>-6.8999999999999992E-2</v>
      </c>
      <c r="X289" s="50">
        <f>VLOOKUP(A289,DistrictDetail_SY202324,'District Detail SY 202324'!$S$1,FALSE)</f>
        <v>0</v>
      </c>
      <c r="Y289" s="50">
        <f>VLOOKUP(A289,DistrictDetail_SY202324,'District Detail SY 202324'!$U$1,FALSE)</f>
        <v>0</v>
      </c>
      <c r="Z289" s="50">
        <f>VLOOKUP(A289,DistrictDetail_SY202324,'District Detail SY 202324'!$W$1,FALSE)</f>
        <v>0</v>
      </c>
      <c r="AA289" s="50">
        <f>VLOOKUP(A289,DistrictDetail_SY202324,'District Detail SY 202324'!$Z$1,FALSE)</f>
        <v>0</v>
      </c>
      <c r="AB289" s="50">
        <f>VLOOKUP(A289,DistrictDetail_SY202324,'District Detail SY 202324'!$AA$1,FALSE)</f>
        <v>0</v>
      </c>
      <c r="AC289" s="50">
        <f>VLOOKUP(A289,DistrictDetail_SY202324,'District Detail SY 202324'!$AB$1,FALSE)</f>
        <v>0</v>
      </c>
      <c r="AD289" s="50">
        <f>VLOOKUP(A289,DistrictDetail_SY202324,'District Detail SY 202324'!$AF$1,FALSE)</f>
        <v>0</v>
      </c>
    </row>
    <row r="290" spans="1:30" x14ac:dyDescent="0.25">
      <c r="A290" s="6" t="s">
        <v>602</v>
      </c>
      <c r="B290" t="s">
        <v>603</v>
      </c>
      <c r="C290" s="48">
        <f t="shared" si="37"/>
        <v>12.225</v>
      </c>
      <c r="D290" s="48">
        <f t="shared" si="45"/>
        <v>17.673999999999999</v>
      </c>
      <c r="E290" s="48">
        <f t="shared" si="38"/>
        <v>5.4489999999999998</v>
      </c>
      <c r="F290" s="45">
        <f>VLOOKUP(A290,DistrictDetail_SY202324,'District Detail SY 202324'!$Q$1,FALSE)</f>
        <v>0.3</v>
      </c>
      <c r="G290" s="45">
        <f>VLOOKUP(A290,DistrictDetail_SY202324,'District Detail SY 202324'!$AD$1,FALSE)</f>
        <v>1.161</v>
      </c>
      <c r="H290" s="45">
        <f t="shared" si="39"/>
        <v>0.86099999999999999</v>
      </c>
      <c r="I290" s="45">
        <f>VLOOKUP(A290,DistrictDetail_SY202324,'District Detail SY 202324'!$P$1,FALSE)</f>
        <v>0.51900000000000002</v>
      </c>
      <c r="J290" s="45">
        <f>VLOOKUP(A290,DistrictDetail_SY202324,'District Detail SY 202324'!$AE$1,FALSE)+VLOOKUP(A290,DistrictDetail_SY202324,'District Detail SY 202324'!$AG$1,FALSE)</f>
        <v>2.94</v>
      </c>
      <c r="K290" s="45">
        <f t="shared" si="40"/>
        <v>2.4209999999999998</v>
      </c>
      <c r="L290" s="45">
        <f>VLOOKUP(A290,DistrictDetail_SY202324,'District Detail SY 202324'!$K$1,FALSE)</f>
        <v>7.4420000000000002</v>
      </c>
      <c r="M290" s="45">
        <f>VLOOKUP(A290,DistrictDetail_SY202324,'District Detail SY 202324'!$T$1,FALSE)</f>
        <v>5.6</v>
      </c>
      <c r="N290" s="45">
        <f t="shared" si="41"/>
        <v>-1.8420000000000005</v>
      </c>
      <c r="O290" s="45">
        <f>VLOOKUP(A290,DistrictDetail_SY202324,'District Detail SY 202324'!$N$1,FALSE)</f>
        <v>2.6839999999999997</v>
      </c>
      <c r="P290" s="45">
        <f>VLOOKUP(A290,DistrictDetail_SY202324,'District Detail SY 202324'!$Y$1,FALSE)</f>
        <v>1</v>
      </c>
      <c r="Q290" s="45">
        <f t="shared" si="42"/>
        <v>-1.6839999999999997</v>
      </c>
      <c r="R290" s="45">
        <f>VLOOKUP(A290,DistrictDetail_SY202324,'District Detail SY 202324'!$M$1,FALSE)</f>
        <v>0.32500000000000001</v>
      </c>
      <c r="S290" s="45">
        <f>VLOOKUP(A290,DistrictDetail_SY202324,'District Detail SY 202324'!$X$1,FALSE)</f>
        <v>0.84599999999999997</v>
      </c>
      <c r="T290" s="45">
        <f t="shared" si="43"/>
        <v>0.52099999999999991</v>
      </c>
      <c r="U290" s="45">
        <f>VLOOKUP(A290,DistrictDetail_SY202324,'District Detail SY 202324'!$L$1,FALSE)</f>
        <v>0.95500000000000007</v>
      </c>
      <c r="V290" s="45">
        <f>VLOOKUP(A290,DistrictDetail_SY202324,'District Detail SY 202324'!$V$1,FALSE)</f>
        <v>2</v>
      </c>
      <c r="W290" s="45">
        <f t="shared" si="44"/>
        <v>1.0449999999999999</v>
      </c>
      <c r="X290" s="50">
        <f>VLOOKUP(A290,DistrictDetail_SY202324,'District Detail SY 202324'!$S$1,FALSE)</f>
        <v>0</v>
      </c>
      <c r="Y290" s="50">
        <f>VLOOKUP(A290,DistrictDetail_SY202324,'District Detail SY 202324'!$U$1,FALSE)</f>
        <v>0.56400000000000006</v>
      </c>
      <c r="Z290" s="50">
        <f>VLOOKUP(A290,DistrictDetail_SY202324,'District Detail SY 202324'!$W$1,FALSE)</f>
        <v>1.3520000000000001</v>
      </c>
      <c r="AA290" s="50">
        <f>VLOOKUP(A290,DistrictDetail_SY202324,'District Detail SY 202324'!$Z$1,FALSE)</f>
        <v>0.28199999999999997</v>
      </c>
      <c r="AB290" s="50">
        <f>VLOOKUP(A290,DistrictDetail_SY202324,'District Detail SY 202324'!$AA$1,FALSE)</f>
        <v>0</v>
      </c>
      <c r="AC290" s="50">
        <f>VLOOKUP(A290,DistrictDetail_SY202324,'District Detail SY 202324'!$AB$1,FALSE)</f>
        <v>0</v>
      </c>
      <c r="AD290" s="50">
        <f>VLOOKUP(A290,DistrictDetail_SY202324,'District Detail SY 202324'!$AF$1,FALSE)</f>
        <v>1.929</v>
      </c>
    </row>
    <row r="291" spans="1:30" x14ac:dyDescent="0.25">
      <c r="A291" s="6" t="s">
        <v>604</v>
      </c>
      <c r="B291" t="s">
        <v>605</v>
      </c>
      <c r="C291" s="48">
        <f t="shared" si="37"/>
        <v>25.302</v>
      </c>
      <c r="D291" s="48">
        <f t="shared" si="45"/>
        <v>52.353000000000002</v>
      </c>
      <c r="E291" s="48">
        <f t="shared" si="38"/>
        <v>27.051000000000002</v>
      </c>
      <c r="F291" s="45">
        <f>VLOOKUP(A291,DistrictDetail_SY202324,'District Detail SY 202324'!$Q$1,FALSE)</f>
        <v>0.65200000000000002</v>
      </c>
      <c r="G291" s="45">
        <f>VLOOKUP(A291,DistrictDetail_SY202324,'District Detail SY 202324'!$AD$1,FALSE)</f>
        <v>0.71</v>
      </c>
      <c r="H291" s="45">
        <f t="shared" si="39"/>
        <v>5.799999999999994E-2</v>
      </c>
      <c r="I291" s="45">
        <f>VLOOKUP(A291,DistrictDetail_SY202324,'District Detail SY 202324'!$P$1,FALSE)</f>
        <v>1.08</v>
      </c>
      <c r="J291" s="45">
        <f>VLOOKUP(A291,DistrictDetail_SY202324,'District Detail SY 202324'!$AE$1,FALSE)+VLOOKUP(A291,DistrictDetail_SY202324,'District Detail SY 202324'!$AG$1,FALSE)</f>
        <v>15.908999999999999</v>
      </c>
      <c r="K291" s="45">
        <f t="shared" si="40"/>
        <v>14.828999999999999</v>
      </c>
      <c r="L291" s="45">
        <f>VLOOKUP(A291,DistrictDetail_SY202324,'District Detail SY 202324'!$K$1,FALSE)</f>
        <v>15.242000000000001</v>
      </c>
      <c r="M291" s="45">
        <f>VLOOKUP(A291,DistrictDetail_SY202324,'District Detail SY 202324'!$T$1,FALSE)</f>
        <v>17.571999999999999</v>
      </c>
      <c r="N291" s="45">
        <f t="shared" si="41"/>
        <v>2.3299999999999983</v>
      </c>
      <c r="O291" s="45">
        <f>VLOOKUP(A291,DistrictDetail_SY202324,'District Detail SY 202324'!$N$1,FALSE)</f>
        <v>5.5879999999999992</v>
      </c>
      <c r="P291" s="45">
        <f>VLOOKUP(A291,DistrictDetail_SY202324,'District Detail SY 202324'!$Y$1,FALSE)</f>
        <v>4.351</v>
      </c>
      <c r="Q291" s="45">
        <f t="shared" si="42"/>
        <v>-1.2369999999999992</v>
      </c>
      <c r="R291" s="45">
        <f>VLOOKUP(A291,DistrictDetail_SY202324,'District Detail SY 202324'!$M$1,FALSE)</f>
        <v>0.69399999999999995</v>
      </c>
      <c r="S291" s="45">
        <f>VLOOKUP(A291,DistrictDetail_SY202324,'District Detail SY 202324'!$X$1,FALSE)</f>
        <v>2.14</v>
      </c>
      <c r="T291" s="45">
        <f t="shared" si="43"/>
        <v>1.4460000000000002</v>
      </c>
      <c r="U291" s="45">
        <f>VLOOKUP(A291,DistrictDetail_SY202324,'District Detail SY 202324'!$L$1,FALSE)</f>
        <v>2.0459999999999998</v>
      </c>
      <c r="V291" s="45">
        <f>VLOOKUP(A291,DistrictDetail_SY202324,'District Detail SY 202324'!$V$1,FALSE)</f>
        <v>0</v>
      </c>
      <c r="W291" s="45">
        <f t="shared" si="44"/>
        <v>-2.0459999999999998</v>
      </c>
      <c r="X291" s="50">
        <f>VLOOKUP(A291,DistrictDetail_SY202324,'District Detail SY 202324'!$S$1,FALSE)</f>
        <v>0</v>
      </c>
      <c r="Y291" s="50">
        <f>VLOOKUP(A291,DistrictDetail_SY202324,'District Detail SY 202324'!$U$1,FALSE)</f>
        <v>0</v>
      </c>
      <c r="Z291" s="50">
        <f>VLOOKUP(A291,DistrictDetail_SY202324,'District Detail SY 202324'!$W$1,FALSE)</f>
        <v>2.3810000000000002</v>
      </c>
      <c r="AA291" s="50">
        <f>VLOOKUP(A291,DistrictDetail_SY202324,'District Detail SY 202324'!$Z$1,FALSE)</f>
        <v>0</v>
      </c>
      <c r="AB291" s="50">
        <f>VLOOKUP(A291,DistrictDetail_SY202324,'District Detail SY 202324'!$AA$1,FALSE)</f>
        <v>0.26799999999999996</v>
      </c>
      <c r="AC291" s="50">
        <f>VLOOKUP(A291,DistrictDetail_SY202324,'District Detail SY 202324'!$AB$1,FALSE)</f>
        <v>0</v>
      </c>
      <c r="AD291" s="50">
        <f>VLOOKUP(A291,DistrictDetail_SY202324,'District Detail SY 202324'!$AF$1,FALSE)</f>
        <v>9.0220000000000002</v>
      </c>
    </row>
    <row r="292" spans="1:30" x14ac:dyDescent="0.25">
      <c r="A292" s="6" t="s">
        <v>606</v>
      </c>
      <c r="B292" t="s">
        <v>607</v>
      </c>
      <c r="C292" s="48">
        <f t="shared" si="37"/>
        <v>2.5269999999999997</v>
      </c>
      <c r="D292" s="48">
        <f t="shared" si="45"/>
        <v>5.38</v>
      </c>
      <c r="E292" s="48">
        <f t="shared" si="38"/>
        <v>2.8530000000000002</v>
      </c>
      <c r="F292" s="45">
        <f>VLOOKUP(A292,DistrictDetail_SY202324,'District Detail SY 202324'!$Q$1,FALSE)</f>
        <v>0.09</v>
      </c>
      <c r="G292" s="45">
        <f>VLOOKUP(A292,DistrictDetail_SY202324,'District Detail SY 202324'!$AD$1,FALSE)</f>
        <v>0</v>
      </c>
      <c r="H292" s="45">
        <f t="shared" si="39"/>
        <v>-0.09</v>
      </c>
      <c r="I292" s="45">
        <f>VLOOKUP(A292,DistrictDetail_SY202324,'District Detail SY 202324'!$P$1,FALSE)</f>
        <v>0.11299999999999999</v>
      </c>
      <c r="J292" s="45">
        <f>VLOOKUP(A292,DistrictDetail_SY202324,'District Detail SY 202324'!$AE$1,FALSE)+VLOOKUP(A292,DistrictDetail_SY202324,'District Detail SY 202324'!$AG$1,FALSE)</f>
        <v>3.7570000000000001</v>
      </c>
      <c r="K292" s="45">
        <f t="shared" si="40"/>
        <v>3.6440000000000001</v>
      </c>
      <c r="L292" s="45">
        <f>VLOOKUP(A292,DistrictDetail_SY202324,'District Detail SY 202324'!$K$1,FALSE)</f>
        <v>1.3480000000000001</v>
      </c>
      <c r="M292" s="45">
        <f>VLOOKUP(A292,DistrictDetail_SY202324,'District Detail SY 202324'!$T$1,FALSE)</f>
        <v>0.5</v>
      </c>
      <c r="N292" s="45">
        <f t="shared" si="41"/>
        <v>-0.84800000000000009</v>
      </c>
      <c r="O292" s="45">
        <f>VLOOKUP(A292,DistrictDetail_SY202324,'District Detail SY 202324'!$N$1,FALSE)</f>
        <v>0.63</v>
      </c>
      <c r="P292" s="45">
        <f>VLOOKUP(A292,DistrictDetail_SY202324,'District Detail SY 202324'!$Y$1,FALSE)</f>
        <v>0</v>
      </c>
      <c r="Q292" s="45">
        <f t="shared" si="42"/>
        <v>-0.63</v>
      </c>
      <c r="R292" s="45">
        <f>VLOOKUP(A292,DistrictDetail_SY202324,'District Detail SY 202324'!$M$1,FALSE)</f>
        <v>8.7000000000000008E-2</v>
      </c>
      <c r="S292" s="45">
        <f>VLOOKUP(A292,DistrictDetail_SY202324,'District Detail SY 202324'!$X$1,FALSE)</f>
        <v>0</v>
      </c>
      <c r="T292" s="45">
        <f t="shared" si="43"/>
        <v>-8.7000000000000008E-2</v>
      </c>
      <c r="U292" s="45">
        <f>VLOOKUP(A292,DistrictDetail_SY202324,'District Detail SY 202324'!$L$1,FALSE)</f>
        <v>0.25900000000000001</v>
      </c>
      <c r="V292" s="45">
        <f>VLOOKUP(A292,DistrictDetail_SY202324,'District Detail SY 202324'!$V$1,FALSE)</f>
        <v>0</v>
      </c>
      <c r="W292" s="45">
        <f t="shared" si="44"/>
        <v>-0.25900000000000001</v>
      </c>
      <c r="X292" s="50">
        <f>VLOOKUP(A292,DistrictDetail_SY202324,'District Detail SY 202324'!$S$1,FALSE)</f>
        <v>0</v>
      </c>
      <c r="Y292" s="50">
        <f>VLOOKUP(A292,DistrictDetail_SY202324,'District Detail SY 202324'!$U$1,FALSE)</f>
        <v>1.4E-2</v>
      </c>
      <c r="Z292" s="50">
        <f>VLOOKUP(A292,DistrictDetail_SY202324,'District Detail SY 202324'!$W$1,FALSE)</f>
        <v>0</v>
      </c>
      <c r="AA292" s="50">
        <f>VLOOKUP(A292,DistrictDetail_SY202324,'District Detail SY 202324'!$Z$1,FALSE)</f>
        <v>0</v>
      </c>
      <c r="AB292" s="50">
        <f>VLOOKUP(A292,DistrictDetail_SY202324,'District Detail SY 202324'!$AA$1,FALSE)</f>
        <v>0</v>
      </c>
      <c r="AC292" s="50">
        <f>VLOOKUP(A292,DistrictDetail_SY202324,'District Detail SY 202324'!$AB$1,FALSE)</f>
        <v>0</v>
      </c>
      <c r="AD292" s="50">
        <f>VLOOKUP(A292,DistrictDetail_SY202324,'District Detail SY 202324'!$AF$1,FALSE)</f>
        <v>1.109</v>
      </c>
    </row>
    <row r="293" spans="1:30" x14ac:dyDescent="0.25">
      <c r="A293" s="6" t="s">
        <v>608</v>
      </c>
      <c r="B293" t="s">
        <v>609</v>
      </c>
      <c r="C293" s="48">
        <f t="shared" si="37"/>
        <v>24.372999999999998</v>
      </c>
      <c r="D293" s="48">
        <f t="shared" si="45"/>
        <v>37.619999999999997</v>
      </c>
      <c r="E293" s="48">
        <f t="shared" si="38"/>
        <v>13.247</v>
      </c>
      <c r="F293" s="45">
        <f>VLOOKUP(A293,DistrictDetail_SY202324,'District Detail SY 202324'!$Q$1,FALSE)</f>
        <v>0.58799999999999997</v>
      </c>
      <c r="G293" s="45">
        <f>VLOOKUP(A293,DistrictDetail_SY202324,'District Detail SY 202324'!$AD$1,FALSE)</f>
        <v>0.35599999999999998</v>
      </c>
      <c r="H293" s="45">
        <f t="shared" si="39"/>
        <v>-0.23199999999999998</v>
      </c>
      <c r="I293" s="45">
        <f>VLOOKUP(A293,DistrictDetail_SY202324,'District Detail SY 202324'!$P$1,FALSE)</f>
        <v>1.0349999999999999</v>
      </c>
      <c r="J293" s="45">
        <f>VLOOKUP(A293,DistrictDetail_SY202324,'District Detail SY 202324'!$AE$1,FALSE)+VLOOKUP(A293,DistrictDetail_SY202324,'District Detail SY 202324'!$AG$1,FALSE)</f>
        <v>11.270999999999999</v>
      </c>
      <c r="K293" s="45">
        <f t="shared" si="40"/>
        <v>10.235999999999999</v>
      </c>
      <c r="L293" s="45">
        <f>VLOOKUP(A293,DistrictDetail_SY202324,'District Detail SY 202324'!$K$1,FALSE)</f>
        <v>14.849999999999998</v>
      </c>
      <c r="M293" s="45">
        <f>VLOOKUP(A293,DistrictDetail_SY202324,'District Detail SY 202324'!$T$1,FALSE)</f>
        <v>14</v>
      </c>
      <c r="N293" s="45">
        <f t="shared" si="41"/>
        <v>-0.84999999999999787</v>
      </c>
      <c r="O293" s="45">
        <f>VLOOKUP(A293,DistrictDetail_SY202324,'District Detail SY 202324'!$N$1,FALSE)</f>
        <v>5.38</v>
      </c>
      <c r="P293" s="45">
        <f>VLOOKUP(A293,DistrictDetail_SY202324,'District Detail SY 202324'!$Y$1,FALSE)</f>
        <v>0</v>
      </c>
      <c r="Q293" s="45">
        <f t="shared" si="42"/>
        <v>-5.38</v>
      </c>
      <c r="R293" s="45">
        <f>VLOOKUP(A293,DistrictDetail_SY202324,'District Detail SY 202324'!$M$1,FALSE)</f>
        <v>0.63700000000000001</v>
      </c>
      <c r="S293" s="45">
        <f>VLOOKUP(A293,DistrictDetail_SY202324,'District Detail SY 202324'!$X$1,FALSE)</f>
        <v>0.16300000000000001</v>
      </c>
      <c r="T293" s="45">
        <f t="shared" si="43"/>
        <v>-0.47399999999999998</v>
      </c>
      <c r="U293" s="45">
        <f>VLOOKUP(A293,DistrictDetail_SY202324,'District Detail SY 202324'!$L$1,FALSE)</f>
        <v>1.8829999999999998</v>
      </c>
      <c r="V293" s="45">
        <f>VLOOKUP(A293,DistrictDetail_SY202324,'District Detail SY 202324'!$V$1,FALSE)</f>
        <v>0</v>
      </c>
      <c r="W293" s="45">
        <f t="shared" si="44"/>
        <v>-1.8829999999999998</v>
      </c>
      <c r="X293" s="50">
        <f>VLOOKUP(A293,DistrictDetail_SY202324,'District Detail SY 202324'!$S$1,FALSE)</f>
        <v>0</v>
      </c>
      <c r="Y293" s="50">
        <f>VLOOKUP(A293,DistrictDetail_SY202324,'District Detail SY 202324'!$U$1,FALSE)</f>
        <v>0.86899999999999999</v>
      </c>
      <c r="Z293" s="50">
        <f>VLOOKUP(A293,DistrictDetail_SY202324,'District Detail SY 202324'!$W$1,FALSE)</f>
        <v>2.8660000000000001</v>
      </c>
      <c r="AA293" s="50">
        <f>VLOOKUP(A293,DistrictDetail_SY202324,'District Detail SY 202324'!$Z$1,FALSE)</f>
        <v>0.443</v>
      </c>
      <c r="AB293" s="50">
        <f>VLOOKUP(A293,DistrictDetail_SY202324,'District Detail SY 202324'!$AA$1,FALSE)</f>
        <v>0</v>
      </c>
      <c r="AC293" s="50">
        <f>VLOOKUP(A293,DistrictDetail_SY202324,'District Detail SY 202324'!$AB$1,FALSE)</f>
        <v>0</v>
      </c>
      <c r="AD293" s="50">
        <f>VLOOKUP(A293,DistrictDetail_SY202324,'District Detail SY 202324'!$AF$1,FALSE)</f>
        <v>7.6520000000000001</v>
      </c>
    </row>
    <row r="294" spans="1:30" x14ac:dyDescent="0.25">
      <c r="A294" s="6" t="s">
        <v>610</v>
      </c>
      <c r="B294" t="s">
        <v>611</v>
      </c>
      <c r="C294" s="48">
        <f t="shared" si="37"/>
        <v>0.93300000000000016</v>
      </c>
      <c r="D294" s="48">
        <f t="shared" si="45"/>
        <v>2.8319999999999999</v>
      </c>
      <c r="E294" s="48">
        <f t="shared" si="38"/>
        <v>1.8989999999999996</v>
      </c>
      <c r="F294" s="45">
        <f>VLOOKUP(A294,DistrictDetail_SY202324,'District Detail SY 202324'!$Q$1,FALSE)</f>
        <v>0.03</v>
      </c>
      <c r="G294" s="45">
        <f>VLOOKUP(A294,DistrictDetail_SY202324,'District Detail SY 202324'!$AD$1,FALSE)</f>
        <v>0</v>
      </c>
      <c r="H294" s="45">
        <f t="shared" si="39"/>
        <v>-0.03</v>
      </c>
      <c r="I294" s="45">
        <f>VLOOKUP(A294,DistrictDetail_SY202324,'District Detail SY 202324'!$P$1,FALSE)</f>
        <v>4.1000000000000002E-2</v>
      </c>
      <c r="J294" s="45">
        <f>VLOOKUP(A294,DistrictDetail_SY202324,'District Detail SY 202324'!$AE$1,FALSE)+VLOOKUP(A294,DistrictDetail_SY202324,'District Detail SY 202324'!$AG$1,FALSE)</f>
        <v>1.3009999999999999</v>
      </c>
      <c r="K294" s="45">
        <f t="shared" si="40"/>
        <v>1.26</v>
      </c>
      <c r="L294" s="45">
        <f>VLOOKUP(A294,DistrictDetail_SY202324,'District Detail SY 202324'!$K$1,FALSE)</f>
        <v>0.52600000000000002</v>
      </c>
      <c r="M294" s="45">
        <f>VLOOKUP(A294,DistrictDetail_SY202324,'District Detail SY 202324'!$T$1,FALSE)</f>
        <v>1</v>
      </c>
      <c r="N294" s="45">
        <f t="shared" si="41"/>
        <v>0.47399999999999998</v>
      </c>
      <c r="O294" s="45">
        <f>VLOOKUP(A294,DistrictDetail_SY202324,'District Detail SY 202324'!$N$1,FALSE)</f>
        <v>0.217</v>
      </c>
      <c r="P294" s="45">
        <f>VLOOKUP(A294,DistrictDetail_SY202324,'District Detail SY 202324'!$Y$1,FALSE)</f>
        <v>0.39999999999999997</v>
      </c>
      <c r="Q294" s="45">
        <f t="shared" si="42"/>
        <v>0.18299999999999997</v>
      </c>
      <c r="R294" s="45">
        <f>VLOOKUP(A294,DistrictDetail_SY202324,'District Detail SY 202324'!$M$1,FALSE)</f>
        <v>0.03</v>
      </c>
      <c r="S294" s="45">
        <f>VLOOKUP(A294,DistrictDetail_SY202324,'District Detail SY 202324'!$X$1,FALSE)</f>
        <v>0.10200000000000001</v>
      </c>
      <c r="T294" s="45">
        <f t="shared" si="43"/>
        <v>7.2000000000000008E-2</v>
      </c>
      <c r="U294" s="45">
        <f>VLOOKUP(A294,DistrictDetail_SY202324,'District Detail SY 202324'!$L$1,FALSE)</f>
        <v>8.900000000000001E-2</v>
      </c>
      <c r="V294" s="45">
        <f>VLOOKUP(A294,DistrictDetail_SY202324,'District Detail SY 202324'!$V$1,FALSE)</f>
        <v>0</v>
      </c>
      <c r="W294" s="45">
        <f t="shared" si="44"/>
        <v>-8.900000000000001E-2</v>
      </c>
      <c r="X294" s="50">
        <f>VLOOKUP(A294,DistrictDetail_SY202324,'District Detail SY 202324'!$S$1,FALSE)</f>
        <v>0</v>
      </c>
      <c r="Y294" s="50">
        <f>VLOOKUP(A294,DistrictDetail_SY202324,'District Detail SY 202324'!$U$1,FALSE)</f>
        <v>8.0000000000000002E-3</v>
      </c>
      <c r="Z294" s="50">
        <f>VLOOKUP(A294,DistrictDetail_SY202324,'District Detail SY 202324'!$W$1,FALSE)</f>
        <v>1.2999999999999999E-2</v>
      </c>
      <c r="AA294" s="50">
        <f>VLOOKUP(A294,DistrictDetail_SY202324,'District Detail SY 202324'!$Z$1,FALSE)</f>
        <v>8.0000000000000002E-3</v>
      </c>
      <c r="AB294" s="50">
        <f>VLOOKUP(A294,DistrictDetail_SY202324,'District Detail SY 202324'!$AA$1,FALSE)</f>
        <v>0</v>
      </c>
      <c r="AC294" s="50">
        <f>VLOOKUP(A294,DistrictDetail_SY202324,'District Detail SY 202324'!$AB$1,FALSE)</f>
        <v>0</v>
      </c>
      <c r="AD294" s="50">
        <f>VLOOKUP(A294,DistrictDetail_SY202324,'District Detail SY 202324'!$AF$1,FALSE)</f>
        <v>0</v>
      </c>
    </row>
    <row r="295" spans="1:30" x14ac:dyDescent="0.25">
      <c r="A295" s="6" t="s">
        <v>612</v>
      </c>
      <c r="B295" t="s">
        <v>613</v>
      </c>
      <c r="C295" s="48">
        <f t="shared" si="37"/>
        <v>90.872000000000014</v>
      </c>
      <c r="D295" s="48">
        <f t="shared" si="45"/>
        <v>205.68700000000001</v>
      </c>
      <c r="E295" s="48">
        <f t="shared" si="38"/>
        <v>114.815</v>
      </c>
      <c r="F295" s="45">
        <f>VLOOKUP(A295,DistrictDetail_SY202324,'District Detail SY 202324'!$Q$1,FALSE)</f>
        <v>2.2869999999999999</v>
      </c>
      <c r="G295" s="45">
        <f>VLOOKUP(A295,DistrictDetail_SY202324,'District Detail SY 202324'!$AD$1,FALSE)</f>
        <v>22.896000000000001</v>
      </c>
      <c r="H295" s="45">
        <f t="shared" si="39"/>
        <v>20.609000000000002</v>
      </c>
      <c r="I295" s="45">
        <f>VLOOKUP(A295,DistrictDetail_SY202324,'District Detail SY 202324'!$P$1,FALSE)</f>
        <v>3.8679999999999999</v>
      </c>
      <c r="J295" s="45">
        <f>VLOOKUP(A295,DistrictDetail_SY202324,'District Detail SY 202324'!$AE$1,FALSE)+VLOOKUP(A295,DistrictDetail_SY202324,'District Detail SY 202324'!$AG$1,FALSE)</f>
        <v>61.988</v>
      </c>
      <c r="K295" s="45">
        <f t="shared" si="40"/>
        <v>58.12</v>
      </c>
      <c r="L295" s="45">
        <f>VLOOKUP(A295,DistrictDetail_SY202324,'District Detail SY 202324'!$K$1,FALSE)</f>
        <v>55.099000000000004</v>
      </c>
      <c r="M295" s="45">
        <f>VLOOKUP(A295,DistrictDetail_SY202324,'District Detail SY 202324'!$T$1,FALSE)</f>
        <v>73.59</v>
      </c>
      <c r="N295" s="45">
        <f t="shared" si="41"/>
        <v>18.491</v>
      </c>
      <c r="O295" s="45">
        <f>VLOOKUP(A295,DistrictDetail_SY202324,'District Detail SY 202324'!$N$1,FALSE)</f>
        <v>19.942</v>
      </c>
      <c r="P295" s="45">
        <f>VLOOKUP(A295,DistrictDetail_SY202324,'District Detail SY 202324'!$Y$1,FALSE)</f>
        <v>17.797999999999998</v>
      </c>
      <c r="Q295" s="45">
        <f t="shared" si="42"/>
        <v>-2.1440000000000019</v>
      </c>
      <c r="R295" s="45">
        <f>VLOOKUP(A295,DistrictDetail_SY202324,'District Detail SY 202324'!$M$1,FALSE)</f>
        <v>2.4510000000000001</v>
      </c>
      <c r="S295" s="45">
        <f>VLOOKUP(A295,DistrictDetail_SY202324,'District Detail SY 202324'!$X$1,FALSE)</f>
        <v>6.71</v>
      </c>
      <c r="T295" s="45">
        <f t="shared" si="43"/>
        <v>4.2590000000000003</v>
      </c>
      <c r="U295" s="45">
        <f>VLOOKUP(A295,DistrictDetail_SY202324,'District Detail SY 202324'!$L$1,FALSE)</f>
        <v>7.2250000000000005</v>
      </c>
      <c r="V295" s="45">
        <f>VLOOKUP(A295,DistrictDetail_SY202324,'District Detail SY 202324'!$V$1,FALSE)</f>
        <v>0</v>
      </c>
      <c r="W295" s="45">
        <f t="shared" si="44"/>
        <v>-7.2250000000000005</v>
      </c>
      <c r="X295" s="50">
        <f>VLOOKUP(A295,DistrictDetail_SY202324,'District Detail SY 202324'!$S$1,FALSE)</f>
        <v>0</v>
      </c>
      <c r="Y295" s="50">
        <f>VLOOKUP(A295,DistrictDetail_SY202324,'District Detail SY 202324'!$U$1,FALSE)</f>
        <v>4.6119999999999992</v>
      </c>
      <c r="Z295" s="50">
        <f>VLOOKUP(A295,DistrictDetail_SY202324,'District Detail SY 202324'!$W$1,FALSE)</f>
        <v>11.668000000000001</v>
      </c>
      <c r="AA295" s="50">
        <f>VLOOKUP(A295,DistrictDetail_SY202324,'District Detail SY 202324'!$Z$1,FALSE)</f>
        <v>0.99099999999999988</v>
      </c>
      <c r="AB295" s="50">
        <f>VLOOKUP(A295,DistrictDetail_SY202324,'District Detail SY 202324'!$AA$1,FALSE)</f>
        <v>0</v>
      </c>
      <c r="AC295" s="50">
        <f>VLOOKUP(A295,DistrictDetail_SY202324,'District Detail SY 202324'!$AB$1,FALSE)</f>
        <v>3.6669999999999998</v>
      </c>
      <c r="AD295" s="50">
        <f>VLOOKUP(A295,DistrictDetail_SY202324,'District Detail SY 202324'!$AF$1,FALSE)</f>
        <v>1.7670000000000001</v>
      </c>
    </row>
    <row r="296" spans="1:30" x14ac:dyDescent="0.25">
      <c r="A296" s="6" t="s">
        <v>614</v>
      </c>
      <c r="B296" t="s">
        <v>615</v>
      </c>
      <c r="C296" s="48">
        <f t="shared" si="37"/>
        <v>5.9530000000000003</v>
      </c>
      <c r="D296" s="48">
        <f t="shared" si="45"/>
        <v>8.7959999999999994</v>
      </c>
      <c r="E296" s="48">
        <f t="shared" si="38"/>
        <v>2.8429999999999991</v>
      </c>
      <c r="F296" s="45">
        <f>VLOOKUP(A296,DistrictDetail_SY202324,'District Detail SY 202324'!$Q$1,FALSE)</f>
        <v>0.11700000000000001</v>
      </c>
      <c r="G296" s="45">
        <f>VLOOKUP(A296,DistrictDetail_SY202324,'District Detail SY 202324'!$AD$1,FALSE)</f>
        <v>0.73499999999999999</v>
      </c>
      <c r="H296" s="45">
        <f t="shared" si="39"/>
        <v>0.61799999999999999</v>
      </c>
      <c r="I296" s="45">
        <f>VLOOKUP(A296,DistrictDetail_SY202324,'District Detail SY 202324'!$P$1,FALSE)</f>
        <v>0.247</v>
      </c>
      <c r="J296" s="45">
        <f>VLOOKUP(A296,DistrictDetail_SY202324,'District Detail SY 202324'!$AE$1,FALSE)+VLOOKUP(A296,DistrictDetail_SY202324,'District Detail SY 202324'!$AG$1,FALSE)</f>
        <v>1.335</v>
      </c>
      <c r="K296" s="45">
        <f t="shared" si="40"/>
        <v>1.0880000000000001</v>
      </c>
      <c r="L296" s="45">
        <f>VLOOKUP(A296,DistrictDetail_SY202324,'District Detail SY 202324'!$K$1,FALSE)</f>
        <v>3.7970000000000002</v>
      </c>
      <c r="M296" s="45">
        <f>VLOOKUP(A296,DistrictDetail_SY202324,'District Detail SY 202324'!$T$1,FALSE)</f>
        <v>3.8479999999999999</v>
      </c>
      <c r="N296" s="45">
        <f t="shared" si="41"/>
        <v>5.0999999999999712E-2</v>
      </c>
      <c r="O296" s="45">
        <f>VLOOKUP(A296,DistrictDetail_SY202324,'District Detail SY 202324'!$N$1,FALSE)</f>
        <v>1.252</v>
      </c>
      <c r="P296" s="45">
        <f>VLOOKUP(A296,DistrictDetail_SY202324,'District Detail SY 202324'!$Y$1,FALSE)</f>
        <v>1.6</v>
      </c>
      <c r="Q296" s="45">
        <f t="shared" si="42"/>
        <v>0.34800000000000009</v>
      </c>
      <c r="R296" s="45">
        <f>VLOOKUP(A296,DistrictDetail_SY202324,'District Detail SY 202324'!$M$1,FALSE)</f>
        <v>0.13800000000000001</v>
      </c>
      <c r="S296" s="45">
        <f>VLOOKUP(A296,DistrictDetail_SY202324,'District Detail SY 202324'!$X$1,FALSE)</f>
        <v>0.39500000000000002</v>
      </c>
      <c r="T296" s="45">
        <f t="shared" si="43"/>
        <v>0.25700000000000001</v>
      </c>
      <c r="U296" s="45">
        <f>VLOOKUP(A296,DistrictDetail_SY202324,'District Detail SY 202324'!$L$1,FALSE)</f>
        <v>0.40200000000000002</v>
      </c>
      <c r="V296" s="45">
        <f>VLOOKUP(A296,DistrictDetail_SY202324,'District Detail SY 202324'!$V$1,FALSE)</f>
        <v>0</v>
      </c>
      <c r="W296" s="45">
        <f t="shared" si="44"/>
        <v>-0.40200000000000002</v>
      </c>
      <c r="X296" s="50">
        <f>VLOOKUP(A296,DistrictDetail_SY202324,'District Detail SY 202324'!$S$1,FALSE)</f>
        <v>0</v>
      </c>
      <c r="Y296" s="50">
        <f>VLOOKUP(A296,DistrictDetail_SY202324,'District Detail SY 202324'!$U$1,FALSE)</f>
        <v>0.19700000000000001</v>
      </c>
      <c r="Z296" s="50">
        <f>VLOOKUP(A296,DistrictDetail_SY202324,'District Detail SY 202324'!$W$1,FALSE)</f>
        <v>0.19700000000000001</v>
      </c>
      <c r="AA296" s="50">
        <f>VLOOKUP(A296,DistrictDetail_SY202324,'District Detail SY 202324'!$Z$1,FALSE)</f>
        <v>0</v>
      </c>
      <c r="AB296" s="50">
        <f>VLOOKUP(A296,DistrictDetail_SY202324,'District Detail SY 202324'!$AA$1,FALSE)</f>
        <v>0</v>
      </c>
      <c r="AC296" s="50">
        <f>VLOOKUP(A296,DistrictDetail_SY202324,'District Detail SY 202324'!$AB$1,FALSE)</f>
        <v>0</v>
      </c>
      <c r="AD296" s="50">
        <f>VLOOKUP(A296,DistrictDetail_SY202324,'District Detail SY 202324'!$AF$1,FALSE)</f>
        <v>0.48899999999999999</v>
      </c>
    </row>
    <row r="297" spans="1:30" x14ac:dyDescent="0.25">
      <c r="A297" s="6" t="s">
        <v>616</v>
      </c>
      <c r="B297" t="s">
        <v>722</v>
      </c>
      <c r="C297" s="48">
        <f t="shared" si="37"/>
        <v>0.59199999999999997</v>
      </c>
      <c r="D297" s="48">
        <f t="shared" si="45"/>
        <v>1</v>
      </c>
      <c r="E297" s="48">
        <f t="shared" si="38"/>
        <v>0.40800000000000003</v>
      </c>
      <c r="F297" s="45">
        <f>VLOOKUP(A297,DistrictDetail_SY202324,'District Detail SY 202324'!$Q$1,FALSE)</f>
        <v>2.1999999999999999E-2</v>
      </c>
      <c r="G297" s="45">
        <f>VLOOKUP(A297,DistrictDetail_SY202324,'District Detail SY 202324'!$AD$1,FALSE)</f>
        <v>0</v>
      </c>
      <c r="H297" s="45">
        <f t="shared" si="39"/>
        <v>-2.1999999999999999E-2</v>
      </c>
      <c r="I297" s="45">
        <f>VLOOKUP(A297,DistrictDetail_SY202324,'District Detail SY 202324'!$P$1,FALSE)</f>
        <v>2.7000000000000003E-2</v>
      </c>
      <c r="J297" s="45">
        <f>VLOOKUP(A297,DistrictDetail_SY202324,'District Detail SY 202324'!$AE$1,FALSE)+VLOOKUP(A297,DistrictDetail_SY202324,'District Detail SY 202324'!$AG$1,FALSE)</f>
        <v>0</v>
      </c>
      <c r="K297" s="45">
        <f t="shared" si="40"/>
        <v>-2.7000000000000003E-2</v>
      </c>
      <c r="L297" s="45">
        <f>VLOOKUP(A297,DistrictDetail_SY202324,'District Detail SY 202324'!$K$1,FALSE)</f>
        <v>0.313</v>
      </c>
      <c r="M297" s="45">
        <f>VLOOKUP(A297,DistrictDetail_SY202324,'District Detail SY 202324'!$T$1,FALSE)</f>
        <v>1</v>
      </c>
      <c r="N297" s="45">
        <f t="shared" si="41"/>
        <v>0.68700000000000006</v>
      </c>
      <c r="O297" s="45">
        <f>VLOOKUP(A297,DistrictDetail_SY202324,'District Detail SY 202324'!$N$1,FALSE)</f>
        <v>0.14699999999999999</v>
      </c>
      <c r="P297" s="45">
        <f>VLOOKUP(A297,DistrictDetail_SY202324,'District Detail SY 202324'!$Y$1,FALSE)</f>
        <v>0</v>
      </c>
      <c r="Q297" s="45">
        <f t="shared" si="42"/>
        <v>-0.14699999999999999</v>
      </c>
      <c r="R297" s="45">
        <f>VLOOKUP(A297,DistrictDetail_SY202324,'District Detail SY 202324'!$M$1,FALSE)</f>
        <v>2.1000000000000001E-2</v>
      </c>
      <c r="S297" s="45">
        <f>VLOOKUP(A297,DistrictDetail_SY202324,'District Detail SY 202324'!$X$1,FALSE)</f>
        <v>0</v>
      </c>
      <c r="T297" s="45">
        <f t="shared" si="43"/>
        <v>-2.1000000000000001E-2</v>
      </c>
      <c r="U297" s="45">
        <f>VLOOKUP(A297,DistrictDetail_SY202324,'District Detail SY 202324'!$L$1,FALSE)</f>
        <v>6.2E-2</v>
      </c>
      <c r="V297" s="45">
        <f>VLOOKUP(A297,DistrictDetail_SY202324,'District Detail SY 202324'!$V$1,FALSE)</f>
        <v>0</v>
      </c>
      <c r="W297" s="45">
        <f t="shared" si="44"/>
        <v>-6.2E-2</v>
      </c>
      <c r="X297" s="50">
        <f>VLOOKUP(A297,DistrictDetail_SY202324,'District Detail SY 202324'!$S$1,FALSE)</f>
        <v>0</v>
      </c>
      <c r="Y297" s="50">
        <f>VLOOKUP(A297,DistrictDetail_SY202324,'District Detail SY 202324'!$U$1,FALSE)</f>
        <v>0</v>
      </c>
      <c r="Z297" s="50">
        <f>VLOOKUP(A297,DistrictDetail_SY202324,'District Detail SY 202324'!$W$1,FALSE)</f>
        <v>0</v>
      </c>
      <c r="AA297" s="50">
        <f>VLOOKUP(A297,DistrictDetail_SY202324,'District Detail SY 202324'!$Z$1,FALSE)</f>
        <v>0</v>
      </c>
      <c r="AB297" s="50">
        <f>VLOOKUP(A297,DistrictDetail_SY202324,'District Detail SY 202324'!$AA$1,FALSE)</f>
        <v>0</v>
      </c>
      <c r="AC297" s="50">
        <f>VLOOKUP(A297,DistrictDetail_SY202324,'District Detail SY 202324'!$AB$1,FALSE)</f>
        <v>0</v>
      </c>
      <c r="AD297" s="50">
        <f>VLOOKUP(A297,DistrictDetail_SY202324,'District Detail SY 202324'!$AF$1,FALSE)</f>
        <v>0</v>
      </c>
    </row>
    <row r="298" spans="1:30" x14ac:dyDescent="0.25">
      <c r="A298" s="6" t="s">
        <v>618</v>
      </c>
      <c r="B298" t="s">
        <v>619</v>
      </c>
      <c r="C298" s="48">
        <f t="shared" si="37"/>
        <v>1.7800000000000002</v>
      </c>
      <c r="D298" s="48">
        <f t="shared" si="45"/>
        <v>2.1470000000000002</v>
      </c>
      <c r="E298" s="48">
        <f t="shared" si="38"/>
        <v>0.36699999999999999</v>
      </c>
      <c r="F298" s="45">
        <f>VLOOKUP(A298,DistrictDetail_SY202324,'District Detail SY 202324'!$Q$1,FALSE)</f>
        <v>4.3999999999999997E-2</v>
      </c>
      <c r="G298" s="45">
        <f>VLOOKUP(A298,DistrictDetail_SY202324,'District Detail SY 202324'!$AD$1,FALSE)</f>
        <v>0</v>
      </c>
      <c r="H298" s="45">
        <f t="shared" si="39"/>
        <v>-4.3999999999999997E-2</v>
      </c>
      <c r="I298" s="45">
        <f>VLOOKUP(A298,DistrictDetail_SY202324,'District Detail SY 202324'!$P$1,FALSE)</f>
        <v>7.6000000000000012E-2</v>
      </c>
      <c r="J298" s="45">
        <f>VLOOKUP(A298,DistrictDetail_SY202324,'District Detail SY 202324'!$AE$1,FALSE)+VLOOKUP(A298,DistrictDetail_SY202324,'District Detail SY 202324'!$AG$1,FALSE)</f>
        <v>0.95700000000000007</v>
      </c>
      <c r="K298" s="45">
        <f t="shared" si="40"/>
        <v>0.88100000000000001</v>
      </c>
      <c r="L298" s="45">
        <f>VLOOKUP(A298,DistrictDetail_SY202324,'District Detail SY 202324'!$K$1,FALSE)</f>
        <v>1.0880000000000001</v>
      </c>
      <c r="M298" s="45">
        <f>VLOOKUP(A298,DistrictDetail_SY202324,'District Detail SY 202324'!$T$1,FALSE)</f>
        <v>0.6</v>
      </c>
      <c r="N298" s="45">
        <f t="shared" si="41"/>
        <v>-0.4880000000000001</v>
      </c>
      <c r="O298" s="45">
        <f>VLOOKUP(A298,DistrictDetail_SY202324,'District Detail SY 202324'!$N$1,FALSE)</f>
        <v>0.38600000000000001</v>
      </c>
      <c r="P298" s="45">
        <f>VLOOKUP(A298,DistrictDetail_SY202324,'District Detail SY 202324'!$Y$1,FALSE)</f>
        <v>0</v>
      </c>
      <c r="Q298" s="45">
        <f t="shared" si="42"/>
        <v>-0.38600000000000001</v>
      </c>
      <c r="R298" s="45">
        <f>VLOOKUP(A298,DistrictDetail_SY202324,'District Detail SY 202324'!$M$1,FALSE)</f>
        <v>4.8000000000000001E-2</v>
      </c>
      <c r="S298" s="45">
        <f>VLOOKUP(A298,DistrictDetail_SY202324,'District Detail SY 202324'!$X$1,FALSE)</f>
        <v>0</v>
      </c>
      <c r="T298" s="45">
        <f t="shared" si="43"/>
        <v>-4.8000000000000001E-2</v>
      </c>
      <c r="U298" s="45">
        <f>VLOOKUP(A298,DistrictDetail_SY202324,'District Detail SY 202324'!$L$1,FALSE)</f>
        <v>0.13800000000000001</v>
      </c>
      <c r="V298" s="45">
        <f>VLOOKUP(A298,DistrictDetail_SY202324,'District Detail SY 202324'!$V$1,FALSE)</f>
        <v>0.59</v>
      </c>
      <c r="W298" s="45">
        <f t="shared" si="44"/>
        <v>0.45199999999999996</v>
      </c>
      <c r="X298" s="50">
        <f>VLOOKUP(A298,DistrictDetail_SY202324,'District Detail SY 202324'!$S$1,FALSE)</f>
        <v>0</v>
      </c>
      <c r="Y298" s="50">
        <f>VLOOKUP(A298,DistrictDetail_SY202324,'District Detail SY 202324'!$U$1,FALSE)</f>
        <v>0</v>
      </c>
      <c r="Z298" s="50">
        <f>VLOOKUP(A298,DistrictDetail_SY202324,'District Detail SY 202324'!$W$1,FALSE)</f>
        <v>0</v>
      </c>
      <c r="AA298" s="50">
        <f>VLOOKUP(A298,DistrictDetail_SY202324,'District Detail SY 202324'!$Z$1,FALSE)</f>
        <v>0</v>
      </c>
      <c r="AB298" s="50">
        <f>VLOOKUP(A298,DistrictDetail_SY202324,'District Detail SY 202324'!$AA$1,FALSE)</f>
        <v>0</v>
      </c>
      <c r="AC298" s="50">
        <f>VLOOKUP(A298,DistrictDetail_SY202324,'District Detail SY 202324'!$AB$1,FALSE)</f>
        <v>0</v>
      </c>
      <c r="AD298" s="50">
        <f>VLOOKUP(A298,DistrictDetail_SY202324,'District Detail SY 202324'!$AF$1,FALSE)</f>
        <v>0</v>
      </c>
    </row>
    <row r="299" spans="1:30" x14ac:dyDescent="0.25">
      <c r="A299" s="6" t="s">
        <v>620</v>
      </c>
      <c r="B299" t="s">
        <v>621</v>
      </c>
      <c r="C299" s="48">
        <f t="shared" si="37"/>
        <v>10.076000000000001</v>
      </c>
      <c r="D299" s="48">
        <f t="shared" si="45"/>
        <v>13.219999999999999</v>
      </c>
      <c r="E299" s="48">
        <f t="shared" si="38"/>
        <v>3.1439999999999984</v>
      </c>
      <c r="F299" s="45">
        <f>VLOOKUP(A299,DistrictDetail_SY202324,'District Detail SY 202324'!$Q$1,FALSE)</f>
        <v>0.23899999999999999</v>
      </c>
      <c r="G299" s="45">
        <f>VLOOKUP(A299,DistrictDetail_SY202324,'District Detail SY 202324'!$AD$1,FALSE)</f>
        <v>0</v>
      </c>
      <c r="H299" s="45">
        <f t="shared" si="39"/>
        <v>-0.23899999999999999</v>
      </c>
      <c r="I299" s="45">
        <f>VLOOKUP(A299,DistrictDetail_SY202324,'District Detail SY 202324'!$P$1,FALSE)</f>
        <v>0.42599999999999999</v>
      </c>
      <c r="J299" s="45">
        <f>VLOOKUP(A299,DistrictDetail_SY202324,'District Detail SY 202324'!$AE$1,FALSE)+VLOOKUP(A299,DistrictDetail_SY202324,'District Detail SY 202324'!$AG$1,FALSE)</f>
        <v>0.71899999999999997</v>
      </c>
      <c r="K299" s="45">
        <f t="shared" si="40"/>
        <v>0.29299999999999998</v>
      </c>
      <c r="L299" s="45">
        <f>VLOOKUP(A299,DistrictDetail_SY202324,'District Detail SY 202324'!$K$1,FALSE)</f>
        <v>6.1749999999999998</v>
      </c>
      <c r="M299" s="45">
        <f>VLOOKUP(A299,DistrictDetail_SY202324,'District Detail SY 202324'!$T$1,FALSE)</f>
        <v>11</v>
      </c>
      <c r="N299" s="45">
        <f t="shared" si="41"/>
        <v>4.8250000000000002</v>
      </c>
      <c r="O299" s="45">
        <f>VLOOKUP(A299,DistrictDetail_SY202324,'District Detail SY 202324'!$N$1,FALSE)</f>
        <v>2.2039999999999997</v>
      </c>
      <c r="P299" s="45">
        <f>VLOOKUP(A299,DistrictDetail_SY202324,'District Detail SY 202324'!$Y$1,FALSE)</f>
        <v>0</v>
      </c>
      <c r="Q299" s="45">
        <f t="shared" si="42"/>
        <v>-2.2039999999999997</v>
      </c>
      <c r="R299" s="45">
        <f>VLOOKUP(A299,DistrictDetail_SY202324,'District Detail SY 202324'!$M$1,FALSE)</f>
        <v>0.26200000000000001</v>
      </c>
      <c r="S299" s="45">
        <f>VLOOKUP(A299,DistrictDetail_SY202324,'District Detail SY 202324'!$X$1,FALSE)</f>
        <v>0.53900000000000003</v>
      </c>
      <c r="T299" s="45">
        <f t="shared" si="43"/>
        <v>0.27700000000000002</v>
      </c>
      <c r="U299" s="45">
        <f>VLOOKUP(A299,DistrictDetail_SY202324,'District Detail SY 202324'!$L$1,FALSE)</f>
        <v>0.77</v>
      </c>
      <c r="V299" s="45">
        <f>VLOOKUP(A299,DistrictDetail_SY202324,'District Detail SY 202324'!$V$1,FALSE)</f>
        <v>0</v>
      </c>
      <c r="W299" s="45">
        <f t="shared" si="44"/>
        <v>-0.77</v>
      </c>
      <c r="X299" s="50">
        <f>VLOOKUP(A299,DistrictDetail_SY202324,'District Detail SY 202324'!$S$1,FALSE)</f>
        <v>0</v>
      </c>
      <c r="Y299" s="50">
        <f>VLOOKUP(A299,DistrictDetail_SY202324,'District Detail SY 202324'!$U$1,FALSE)</f>
        <v>0.26999999999999996</v>
      </c>
      <c r="Z299" s="50">
        <f>VLOOKUP(A299,DistrictDetail_SY202324,'District Detail SY 202324'!$W$1,FALSE)</f>
        <v>0</v>
      </c>
      <c r="AA299" s="50">
        <f>VLOOKUP(A299,DistrictDetail_SY202324,'District Detail SY 202324'!$Z$1,FALSE)</f>
        <v>0</v>
      </c>
      <c r="AB299" s="50">
        <f>VLOOKUP(A299,DistrictDetail_SY202324,'District Detail SY 202324'!$AA$1,FALSE)</f>
        <v>0</v>
      </c>
      <c r="AC299" s="50">
        <f>VLOOKUP(A299,DistrictDetail_SY202324,'District Detail SY 202324'!$AB$1,FALSE)</f>
        <v>0</v>
      </c>
      <c r="AD299" s="50">
        <f>VLOOKUP(A299,DistrictDetail_SY202324,'District Detail SY 202324'!$AF$1,FALSE)</f>
        <v>0.69199999999999995</v>
      </c>
    </row>
    <row r="300" spans="1:30" x14ac:dyDescent="0.25">
      <c r="A300" s="6" t="s">
        <v>622</v>
      </c>
      <c r="B300" t="s">
        <v>623</v>
      </c>
      <c r="C300" s="48">
        <f t="shared" si="37"/>
        <v>1.2149999999999999</v>
      </c>
      <c r="D300" s="48">
        <f t="shared" si="45"/>
        <v>0.45100000000000001</v>
      </c>
      <c r="E300" s="48">
        <f t="shared" si="38"/>
        <v>-0.76399999999999979</v>
      </c>
      <c r="F300" s="45">
        <f>VLOOKUP(A300,DistrictDetail_SY202324,'District Detail SY 202324'!$Q$1,FALSE)</f>
        <v>0.03</v>
      </c>
      <c r="G300" s="45">
        <f>VLOOKUP(A300,DistrictDetail_SY202324,'District Detail SY 202324'!$AD$1,FALSE)</f>
        <v>0.45100000000000001</v>
      </c>
      <c r="H300" s="45">
        <f t="shared" si="39"/>
        <v>0.42100000000000004</v>
      </c>
      <c r="I300" s="45">
        <f>VLOOKUP(A300,DistrictDetail_SY202324,'District Detail SY 202324'!$P$1,FALSE)</f>
        <v>5.1000000000000004E-2</v>
      </c>
      <c r="J300" s="45">
        <f>VLOOKUP(A300,DistrictDetail_SY202324,'District Detail SY 202324'!$AE$1,FALSE)+VLOOKUP(A300,DistrictDetail_SY202324,'District Detail SY 202324'!$AG$1,FALSE)</f>
        <v>0</v>
      </c>
      <c r="K300" s="45">
        <f t="shared" si="40"/>
        <v>-5.1000000000000004E-2</v>
      </c>
      <c r="L300" s="45">
        <f>VLOOKUP(A300,DistrictDetail_SY202324,'District Detail SY 202324'!$K$1,FALSE)</f>
        <v>0.73799999999999999</v>
      </c>
      <c r="M300" s="45">
        <f>VLOOKUP(A300,DistrictDetail_SY202324,'District Detail SY 202324'!$T$1,FALSE)</f>
        <v>0</v>
      </c>
      <c r="N300" s="45">
        <f t="shared" si="41"/>
        <v>-0.73799999999999999</v>
      </c>
      <c r="O300" s="45">
        <f>VLOOKUP(A300,DistrictDetail_SY202324,'District Detail SY 202324'!$N$1,FALSE)</f>
        <v>0.26700000000000002</v>
      </c>
      <c r="P300" s="45">
        <f>VLOOKUP(A300,DistrictDetail_SY202324,'District Detail SY 202324'!$Y$1,FALSE)</f>
        <v>0</v>
      </c>
      <c r="Q300" s="45">
        <f t="shared" si="42"/>
        <v>-0.26700000000000002</v>
      </c>
      <c r="R300" s="45">
        <f>VLOOKUP(A300,DistrictDetail_SY202324,'District Detail SY 202324'!$M$1,FALSE)</f>
        <v>3.3000000000000002E-2</v>
      </c>
      <c r="S300" s="45">
        <f>VLOOKUP(A300,DistrictDetail_SY202324,'District Detail SY 202324'!$X$1,FALSE)</f>
        <v>0</v>
      </c>
      <c r="T300" s="45">
        <f t="shared" si="43"/>
        <v>-3.3000000000000002E-2</v>
      </c>
      <c r="U300" s="45">
        <f>VLOOKUP(A300,DistrictDetail_SY202324,'District Detail SY 202324'!$L$1,FALSE)</f>
        <v>9.6000000000000002E-2</v>
      </c>
      <c r="V300" s="45">
        <f>VLOOKUP(A300,DistrictDetail_SY202324,'District Detail SY 202324'!$V$1,FALSE)</f>
        <v>0</v>
      </c>
      <c r="W300" s="45">
        <f t="shared" si="44"/>
        <v>-9.6000000000000002E-2</v>
      </c>
      <c r="X300" s="50">
        <f>VLOOKUP(A300,DistrictDetail_SY202324,'District Detail SY 202324'!$S$1,FALSE)</f>
        <v>0</v>
      </c>
      <c r="Y300" s="50">
        <f>VLOOKUP(A300,DistrictDetail_SY202324,'District Detail SY 202324'!$U$1,FALSE)</f>
        <v>0</v>
      </c>
      <c r="Z300" s="50">
        <f>VLOOKUP(A300,DistrictDetail_SY202324,'District Detail SY 202324'!$W$1,FALSE)</f>
        <v>0</v>
      </c>
      <c r="AA300" s="50">
        <f>VLOOKUP(A300,DistrictDetail_SY202324,'District Detail SY 202324'!$Z$1,FALSE)</f>
        <v>0</v>
      </c>
      <c r="AB300" s="50">
        <f>VLOOKUP(A300,DistrictDetail_SY202324,'District Detail SY 202324'!$AA$1,FALSE)</f>
        <v>0</v>
      </c>
      <c r="AC300" s="50">
        <f>VLOOKUP(A300,DistrictDetail_SY202324,'District Detail SY 202324'!$AB$1,FALSE)</f>
        <v>0</v>
      </c>
      <c r="AD300" s="50">
        <f>VLOOKUP(A300,DistrictDetail_SY202324,'District Detail SY 202324'!$AF$1,FALSE)</f>
        <v>0</v>
      </c>
    </row>
    <row r="301" spans="1:30" x14ac:dyDescent="0.25">
      <c r="A301" s="6" t="s">
        <v>624</v>
      </c>
      <c r="B301" t="s">
        <v>625</v>
      </c>
      <c r="C301" s="48">
        <f t="shared" si="37"/>
        <v>21.285999999999998</v>
      </c>
      <c r="D301" s="48">
        <f t="shared" si="45"/>
        <v>28.172999999999995</v>
      </c>
      <c r="E301" s="48">
        <f t="shared" si="38"/>
        <v>6.8869999999999969</v>
      </c>
      <c r="F301" s="45">
        <f>VLOOKUP(A301,DistrictDetail_SY202324,'District Detail SY 202324'!$Q$1,FALSE)</f>
        <v>0.53500000000000003</v>
      </c>
      <c r="G301" s="45">
        <f>VLOOKUP(A301,DistrictDetail_SY202324,'District Detail SY 202324'!$AD$1,FALSE)</f>
        <v>0</v>
      </c>
      <c r="H301" s="45">
        <f t="shared" si="39"/>
        <v>-0.53500000000000003</v>
      </c>
      <c r="I301" s="45">
        <f>VLOOKUP(A301,DistrictDetail_SY202324,'District Detail SY 202324'!$P$1,FALSE)</f>
        <v>0.90600000000000003</v>
      </c>
      <c r="J301" s="45">
        <f>VLOOKUP(A301,DistrictDetail_SY202324,'District Detail SY 202324'!$AE$1,FALSE)+VLOOKUP(A301,DistrictDetail_SY202324,'District Detail SY 202324'!$AG$1,FALSE)</f>
        <v>6.3239999999999998</v>
      </c>
      <c r="K301" s="45">
        <f t="shared" si="40"/>
        <v>5.4180000000000001</v>
      </c>
      <c r="L301" s="45">
        <f>VLOOKUP(A301,DistrictDetail_SY202324,'District Detail SY 202324'!$K$1,FALSE)</f>
        <v>12.888</v>
      </c>
      <c r="M301" s="45">
        <f>VLOOKUP(A301,DistrictDetail_SY202324,'District Detail SY 202324'!$T$1,FALSE)</f>
        <v>8</v>
      </c>
      <c r="N301" s="45">
        <f t="shared" si="41"/>
        <v>-4.8879999999999999</v>
      </c>
      <c r="O301" s="45">
        <f>VLOOKUP(A301,DistrictDetail_SY202324,'District Detail SY 202324'!$N$1,FALSE)</f>
        <v>4.6909999999999998</v>
      </c>
      <c r="P301" s="45">
        <f>VLOOKUP(A301,DistrictDetail_SY202324,'District Detail SY 202324'!$Y$1,FALSE)</f>
        <v>1</v>
      </c>
      <c r="Q301" s="45">
        <f t="shared" si="42"/>
        <v>-3.6909999999999998</v>
      </c>
      <c r="R301" s="45">
        <f>VLOOKUP(A301,DistrictDetail_SY202324,'District Detail SY 202324'!$M$1,FALSE)</f>
        <v>0.57400000000000007</v>
      </c>
      <c r="S301" s="45">
        <f>VLOOKUP(A301,DistrictDetail_SY202324,'District Detail SY 202324'!$X$1,FALSE)</f>
        <v>1.4430000000000001</v>
      </c>
      <c r="T301" s="45">
        <f t="shared" si="43"/>
        <v>0.86899999999999999</v>
      </c>
      <c r="U301" s="45">
        <f>VLOOKUP(A301,DistrictDetail_SY202324,'District Detail SY 202324'!$L$1,FALSE)</f>
        <v>1.6919999999999999</v>
      </c>
      <c r="V301" s="45">
        <f>VLOOKUP(A301,DistrictDetail_SY202324,'District Detail SY 202324'!$V$1,FALSE)</f>
        <v>0</v>
      </c>
      <c r="W301" s="45">
        <f t="shared" si="44"/>
        <v>-1.6919999999999999</v>
      </c>
      <c r="X301" s="50">
        <f>VLOOKUP(A301,DistrictDetail_SY202324,'District Detail SY 202324'!$S$1,FALSE)</f>
        <v>0</v>
      </c>
      <c r="Y301" s="50">
        <f>VLOOKUP(A301,DistrictDetail_SY202324,'District Detail SY 202324'!$U$1,FALSE)</f>
        <v>0.25</v>
      </c>
      <c r="Z301" s="50">
        <f>VLOOKUP(A301,DistrictDetail_SY202324,'District Detail SY 202324'!$W$1,FALSE)</f>
        <v>2.2000000000000002</v>
      </c>
      <c r="AA301" s="50">
        <f>VLOOKUP(A301,DistrictDetail_SY202324,'District Detail SY 202324'!$Z$1,FALSE)</f>
        <v>0.5</v>
      </c>
      <c r="AB301" s="50">
        <f>VLOOKUP(A301,DistrictDetail_SY202324,'District Detail SY 202324'!$AA$1,FALSE)</f>
        <v>0</v>
      </c>
      <c r="AC301" s="50">
        <f>VLOOKUP(A301,DistrictDetail_SY202324,'District Detail SY 202324'!$AB$1,FALSE)</f>
        <v>0.77499999999999991</v>
      </c>
      <c r="AD301" s="50">
        <f>VLOOKUP(A301,DistrictDetail_SY202324,'District Detail SY 202324'!$AF$1,FALSE)</f>
        <v>7.6809999999999992</v>
      </c>
    </row>
    <row r="302" spans="1:30" x14ac:dyDescent="0.25">
      <c r="A302" s="6" t="s">
        <v>626</v>
      </c>
      <c r="B302" t="s">
        <v>627</v>
      </c>
      <c r="C302" s="48">
        <f t="shared" si="37"/>
        <v>13.326000000000001</v>
      </c>
      <c r="D302" s="48">
        <f t="shared" si="45"/>
        <v>15.743</v>
      </c>
      <c r="E302" s="48">
        <f t="shared" si="38"/>
        <v>2.4169999999999998</v>
      </c>
      <c r="F302" s="45">
        <f>VLOOKUP(A302,DistrictDetail_SY202324,'District Detail SY 202324'!$Q$1,FALSE)</f>
        <v>0.34799999999999998</v>
      </c>
      <c r="G302" s="45">
        <f>VLOOKUP(A302,DistrictDetail_SY202324,'District Detail SY 202324'!$AD$1,FALSE)</f>
        <v>0.73499999999999999</v>
      </c>
      <c r="H302" s="45">
        <f t="shared" si="39"/>
        <v>0.38700000000000001</v>
      </c>
      <c r="I302" s="45">
        <f>VLOOKUP(A302,DistrictDetail_SY202324,'District Detail SY 202324'!$P$1,FALSE)</f>
        <v>0.56800000000000006</v>
      </c>
      <c r="J302" s="45">
        <f>VLOOKUP(A302,DistrictDetail_SY202324,'District Detail SY 202324'!$AE$1,FALSE)+VLOOKUP(A302,DistrictDetail_SY202324,'District Detail SY 202324'!$AG$1,FALSE)</f>
        <v>4.1230000000000002</v>
      </c>
      <c r="K302" s="45">
        <f t="shared" si="40"/>
        <v>3.5550000000000002</v>
      </c>
      <c r="L302" s="45">
        <f>VLOOKUP(A302,DistrictDetail_SY202324,'District Detail SY 202324'!$K$1,FALSE)</f>
        <v>8.0090000000000003</v>
      </c>
      <c r="M302" s="45">
        <f>VLOOKUP(A302,DistrictDetail_SY202324,'District Detail SY 202324'!$T$1,FALSE)</f>
        <v>6.4450000000000003</v>
      </c>
      <c r="N302" s="45">
        <f t="shared" si="41"/>
        <v>-1.5640000000000001</v>
      </c>
      <c r="O302" s="45">
        <f>VLOOKUP(A302,DistrictDetail_SY202324,'District Detail SY 202324'!$N$1,FALSE)</f>
        <v>2.9430000000000001</v>
      </c>
      <c r="P302" s="45">
        <f>VLOOKUP(A302,DistrictDetail_SY202324,'District Detail SY 202324'!$Y$1,FALSE)</f>
        <v>2</v>
      </c>
      <c r="Q302" s="45">
        <f t="shared" si="42"/>
        <v>-0.94300000000000006</v>
      </c>
      <c r="R302" s="45">
        <f>VLOOKUP(A302,DistrictDetail_SY202324,'District Detail SY 202324'!$M$1,FALSE)</f>
        <v>0.37</v>
      </c>
      <c r="S302" s="45">
        <f>VLOOKUP(A302,DistrictDetail_SY202324,'District Detail SY 202324'!$X$1,FALSE)</f>
        <v>0</v>
      </c>
      <c r="T302" s="45">
        <f t="shared" si="43"/>
        <v>-0.37</v>
      </c>
      <c r="U302" s="45">
        <f>VLOOKUP(A302,DistrictDetail_SY202324,'District Detail SY 202324'!$L$1,FALSE)</f>
        <v>1.0880000000000001</v>
      </c>
      <c r="V302" s="45">
        <f>VLOOKUP(A302,DistrictDetail_SY202324,'District Detail SY 202324'!$V$1,FALSE)</f>
        <v>0</v>
      </c>
      <c r="W302" s="45">
        <f t="shared" si="44"/>
        <v>-1.0880000000000001</v>
      </c>
      <c r="X302" s="50">
        <f>VLOOKUP(A302,DistrictDetail_SY202324,'District Detail SY 202324'!$S$1,FALSE)</f>
        <v>0</v>
      </c>
      <c r="Y302" s="50">
        <f>VLOOKUP(A302,DistrictDetail_SY202324,'District Detail SY 202324'!$U$1,FALSE)</f>
        <v>0</v>
      </c>
      <c r="Z302" s="50">
        <f>VLOOKUP(A302,DistrictDetail_SY202324,'District Detail SY 202324'!$W$1,FALSE)</f>
        <v>0.25800000000000001</v>
      </c>
      <c r="AA302" s="50">
        <f>VLOOKUP(A302,DistrictDetail_SY202324,'District Detail SY 202324'!$Z$1,FALSE)</f>
        <v>0</v>
      </c>
      <c r="AB302" s="50">
        <f>VLOOKUP(A302,DistrictDetail_SY202324,'District Detail SY 202324'!$AA$1,FALSE)</f>
        <v>0</v>
      </c>
      <c r="AC302" s="50">
        <f>VLOOKUP(A302,DistrictDetail_SY202324,'District Detail SY 202324'!$AB$1,FALSE)</f>
        <v>0</v>
      </c>
      <c r="AD302" s="50">
        <f>VLOOKUP(A302,DistrictDetail_SY202324,'District Detail SY 202324'!$AF$1,FALSE)</f>
        <v>2.1819999999999999</v>
      </c>
    </row>
    <row r="303" spans="1:30" x14ac:dyDescent="0.25">
      <c r="A303" s="6" t="s">
        <v>628</v>
      </c>
      <c r="B303" t="s">
        <v>629</v>
      </c>
      <c r="C303" s="48">
        <f t="shared" si="37"/>
        <v>4.0310000000000006</v>
      </c>
      <c r="D303" s="48">
        <f t="shared" si="45"/>
        <v>3.0249999999999999</v>
      </c>
      <c r="E303" s="48">
        <f t="shared" si="38"/>
        <v>-1.0060000000000007</v>
      </c>
      <c r="F303" s="45">
        <f>VLOOKUP(A303,DistrictDetail_SY202324,'District Detail SY 202324'!$Q$1,FALSE)</f>
        <v>9.5000000000000001E-2</v>
      </c>
      <c r="G303" s="45">
        <f>VLOOKUP(A303,DistrictDetail_SY202324,'District Detail SY 202324'!$AD$1,FALSE)</f>
        <v>0.161</v>
      </c>
      <c r="H303" s="45">
        <f t="shared" si="39"/>
        <v>6.6000000000000003E-2</v>
      </c>
      <c r="I303" s="45">
        <f>VLOOKUP(A303,DistrictDetail_SY202324,'District Detail SY 202324'!$P$1,FALSE)</f>
        <v>0.17099999999999999</v>
      </c>
      <c r="J303" s="45">
        <f>VLOOKUP(A303,DistrictDetail_SY202324,'District Detail SY 202324'!$AE$1,FALSE)+VLOOKUP(A303,DistrictDetail_SY202324,'District Detail SY 202324'!$AG$1,FALSE)</f>
        <v>0</v>
      </c>
      <c r="K303" s="45">
        <f t="shared" si="40"/>
        <v>-0.17099999999999999</v>
      </c>
      <c r="L303" s="45">
        <f>VLOOKUP(A303,DistrictDetail_SY202324,'District Detail SY 202324'!$K$1,FALSE)</f>
        <v>2.4700000000000002</v>
      </c>
      <c r="M303" s="45">
        <f>VLOOKUP(A303,DistrictDetail_SY202324,'District Detail SY 202324'!$T$1,FALSE)</f>
        <v>2.5</v>
      </c>
      <c r="N303" s="45">
        <f t="shared" si="41"/>
        <v>2.9999999999999805E-2</v>
      </c>
      <c r="O303" s="45">
        <f>VLOOKUP(A303,DistrictDetail_SY202324,'District Detail SY 202324'!$N$1,FALSE)</f>
        <v>0.8859999999999999</v>
      </c>
      <c r="P303" s="45">
        <f>VLOOKUP(A303,DistrictDetail_SY202324,'District Detail SY 202324'!$Y$1,FALSE)</f>
        <v>0</v>
      </c>
      <c r="Q303" s="45">
        <f t="shared" si="42"/>
        <v>-0.8859999999999999</v>
      </c>
      <c r="R303" s="45">
        <f>VLOOKUP(A303,DistrictDetail_SY202324,'District Detail SY 202324'!$M$1,FALSE)</f>
        <v>0.10299999999999999</v>
      </c>
      <c r="S303" s="45">
        <f>VLOOKUP(A303,DistrictDetail_SY202324,'District Detail SY 202324'!$X$1,FALSE)</f>
        <v>0</v>
      </c>
      <c r="T303" s="45">
        <f t="shared" si="43"/>
        <v>-0.10299999999999999</v>
      </c>
      <c r="U303" s="45">
        <f>VLOOKUP(A303,DistrictDetail_SY202324,'District Detail SY 202324'!$L$1,FALSE)</f>
        <v>0.30600000000000005</v>
      </c>
      <c r="V303" s="45">
        <f>VLOOKUP(A303,DistrictDetail_SY202324,'District Detail SY 202324'!$V$1,FALSE)</f>
        <v>0</v>
      </c>
      <c r="W303" s="45">
        <f t="shared" si="44"/>
        <v>-0.30600000000000005</v>
      </c>
      <c r="X303" s="50">
        <f>VLOOKUP(A303,DistrictDetail_SY202324,'District Detail SY 202324'!$S$1,FALSE)</f>
        <v>0</v>
      </c>
      <c r="Y303" s="50">
        <f>VLOOKUP(A303,DistrictDetail_SY202324,'District Detail SY 202324'!$U$1,FALSE)</f>
        <v>0</v>
      </c>
      <c r="Z303" s="50">
        <f>VLOOKUP(A303,DistrictDetail_SY202324,'District Detail SY 202324'!$W$1,FALSE)</f>
        <v>0.24</v>
      </c>
      <c r="AA303" s="50">
        <f>VLOOKUP(A303,DistrictDetail_SY202324,'District Detail SY 202324'!$Z$1,FALSE)</f>
        <v>0</v>
      </c>
      <c r="AB303" s="50">
        <f>VLOOKUP(A303,DistrictDetail_SY202324,'District Detail SY 202324'!$AA$1,FALSE)</f>
        <v>0</v>
      </c>
      <c r="AC303" s="50">
        <f>VLOOKUP(A303,DistrictDetail_SY202324,'District Detail SY 202324'!$AB$1,FALSE)</f>
        <v>0</v>
      </c>
      <c r="AD303" s="50">
        <f>VLOOKUP(A303,DistrictDetail_SY202324,'District Detail SY 202324'!$AF$1,FALSE)</f>
        <v>0.124</v>
      </c>
    </row>
    <row r="304" spans="1:30" x14ac:dyDescent="0.25">
      <c r="A304" s="6" t="s">
        <v>630</v>
      </c>
      <c r="B304" t="s">
        <v>631</v>
      </c>
      <c r="C304" s="48">
        <f t="shared" si="37"/>
        <v>11.910000000000002</v>
      </c>
      <c r="D304" s="48">
        <f t="shared" si="45"/>
        <v>16.527999999999999</v>
      </c>
      <c r="E304" s="48">
        <f t="shared" si="38"/>
        <v>4.6179999999999968</v>
      </c>
      <c r="F304" s="45">
        <f>VLOOKUP(A304,DistrictDetail_SY202324,'District Detail SY 202324'!$Q$1,FALSE)</f>
        <v>0.27800000000000002</v>
      </c>
      <c r="G304" s="45">
        <f>VLOOKUP(A304,DistrictDetail_SY202324,'District Detail SY 202324'!$AD$1,FALSE)</f>
        <v>1.2930000000000001</v>
      </c>
      <c r="H304" s="45">
        <f t="shared" si="39"/>
        <v>1.0150000000000001</v>
      </c>
      <c r="I304" s="45">
        <f>VLOOKUP(A304,DistrictDetail_SY202324,'District Detail SY 202324'!$P$1,FALSE)</f>
        <v>0.503</v>
      </c>
      <c r="J304" s="45">
        <f>VLOOKUP(A304,DistrictDetail_SY202324,'District Detail SY 202324'!$AE$1,FALSE)+VLOOKUP(A304,DistrictDetail_SY202324,'District Detail SY 202324'!$AG$1,FALSE)</f>
        <v>5.8900000000000006</v>
      </c>
      <c r="K304" s="45">
        <f t="shared" si="40"/>
        <v>5.3870000000000005</v>
      </c>
      <c r="L304" s="45">
        <f>VLOOKUP(A304,DistrictDetail_SY202324,'District Detail SY 202324'!$K$1,FALSE)</f>
        <v>7.3460000000000001</v>
      </c>
      <c r="M304" s="45">
        <f>VLOOKUP(A304,DistrictDetail_SY202324,'District Detail SY 202324'!$T$1,FALSE)</f>
        <v>6.9079999999999995</v>
      </c>
      <c r="N304" s="45">
        <f t="shared" si="41"/>
        <v>-0.43800000000000061</v>
      </c>
      <c r="O304" s="45">
        <f>VLOOKUP(A304,DistrictDetail_SY202324,'District Detail SY 202324'!$N$1,FALSE)</f>
        <v>2.5790000000000002</v>
      </c>
      <c r="P304" s="45">
        <f>VLOOKUP(A304,DistrictDetail_SY202324,'District Detail SY 202324'!$Y$1,FALSE)</f>
        <v>0</v>
      </c>
      <c r="Q304" s="45">
        <f t="shared" si="42"/>
        <v>-2.5790000000000002</v>
      </c>
      <c r="R304" s="45">
        <f>VLOOKUP(A304,DistrictDetail_SY202324,'District Detail SY 202324'!$M$1,FALSE)</f>
        <v>0.30499999999999999</v>
      </c>
      <c r="S304" s="45">
        <f>VLOOKUP(A304,DistrictDetail_SY202324,'District Detail SY 202324'!$X$1,FALSE)</f>
        <v>6.5000000000000002E-2</v>
      </c>
      <c r="T304" s="45">
        <f t="shared" si="43"/>
        <v>-0.24</v>
      </c>
      <c r="U304" s="45">
        <f>VLOOKUP(A304,DistrictDetail_SY202324,'District Detail SY 202324'!$L$1,FALSE)</f>
        <v>0.89900000000000002</v>
      </c>
      <c r="V304" s="45">
        <f>VLOOKUP(A304,DistrictDetail_SY202324,'District Detail SY 202324'!$V$1,FALSE)</f>
        <v>0</v>
      </c>
      <c r="W304" s="45">
        <f t="shared" si="44"/>
        <v>-0.89900000000000002</v>
      </c>
      <c r="X304" s="50">
        <f>VLOOKUP(A304,DistrictDetail_SY202324,'District Detail SY 202324'!$S$1,FALSE)</f>
        <v>0</v>
      </c>
      <c r="Y304" s="50">
        <f>VLOOKUP(A304,DistrictDetail_SY202324,'District Detail SY 202324'!$U$1,FALSE)</f>
        <v>0.374</v>
      </c>
      <c r="Z304" s="50">
        <f>VLOOKUP(A304,DistrictDetail_SY202324,'District Detail SY 202324'!$W$1,FALSE)</f>
        <v>1.4080000000000001</v>
      </c>
      <c r="AA304" s="50">
        <f>VLOOKUP(A304,DistrictDetail_SY202324,'District Detail SY 202324'!$Z$1,FALSE)</f>
        <v>4.9000000000000002E-2</v>
      </c>
      <c r="AB304" s="50">
        <f>VLOOKUP(A304,DistrictDetail_SY202324,'District Detail SY 202324'!$AA$1,FALSE)</f>
        <v>0</v>
      </c>
      <c r="AC304" s="50">
        <f>VLOOKUP(A304,DistrictDetail_SY202324,'District Detail SY 202324'!$AB$1,FALSE)</f>
        <v>0</v>
      </c>
      <c r="AD304" s="50">
        <f>VLOOKUP(A304,DistrictDetail_SY202324,'District Detail SY 202324'!$AF$1,FALSE)</f>
        <v>0.54100000000000004</v>
      </c>
    </row>
    <row r="305" spans="1:30" x14ac:dyDescent="0.25">
      <c r="A305" s="6" t="s">
        <v>632</v>
      </c>
      <c r="B305" t="s">
        <v>633</v>
      </c>
      <c r="C305" s="48">
        <f t="shared" si="37"/>
        <v>0.30000000000000004</v>
      </c>
      <c r="D305" s="48">
        <f t="shared" si="45"/>
        <v>0.28000000000000003</v>
      </c>
      <c r="E305" s="48">
        <f t="shared" si="38"/>
        <v>-2.0000000000000018E-2</v>
      </c>
      <c r="F305" s="45">
        <f>VLOOKUP(A305,DistrictDetail_SY202324,'District Detail SY 202324'!$Q$1,FALSE)</f>
        <v>6.0000000000000001E-3</v>
      </c>
      <c r="G305" s="45">
        <f>VLOOKUP(A305,DistrictDetail_SY202324,'District Detail SY 202324'!$AD$1,FALSE)</f>
        <v>0</v>
      </c>
      <c r="H305" s="45">
        <f t="shared" si="39"/>
        <v>-6.0000000000000001E-3</v>
      </c>
      <c r="I305" s="45">
        <f>VLOOKUP(A305,DistrictDetail_SY202324,'District Detail SY 202324'!$P$1,FALSE)</f>
        <v>1.3000000000000001E-2</v>
      </c>
      <c r="J305" s="45">
        <f>VLOOKUP(A305,DistrictDetail_SY202324,'District Detail SY 202324'!$AE$1,FALSE)+VLOOKUP(A305,DistrictDetail_SY202324,'District Detail SY 202324'!$AG$1,FALSE)</f>
        <v>0</v>
      </c>
      <c r="K305" s="45">
        <f t="shared" si="40"/>
        <v>-1.3000000000000001E-2</v>
      </c>
      <c r="L305" s="45">
        <f>VLOOKUP(A305,DistrictDetail_SY202324,'District Detail SY 202324'!$K$1,FALSE)</f>
        <v>0.192</v>
      </c>
      <c r="M305" s="45">
        <f>VLOOKUP(A305,DistrictDetail_SY202324,'District Detail SY 202324'!$T$1,FALSE)</f>
        <v>0.11699999999999999</v>
      </c>
      <c r="N305" s="45">
        <f t="shared" si="41"/>
        <v>-7.5000000000000011E-2</v>
      </c>
      <c r="O305" s="45">
        <f>VLOOKUP(A305,DistrictDetail_SY202324,'District Detail SY 202324'!$N$1,FALSE)</f>
        <v>6.3E-2</v>
      </c>
      <c r="P305" s="45">
        <f>VLOOKUP(A305,DistrictDetail_SY202324,'District Detail SY 202324'!$Y$1,FALSE)</f>
        <v>0</v>
      </c>
      <c r="Q305" s="45">
        <f t="shared" si="42"/>
        <v>-6.3E-2</v>
      </c>
      <c r="R305" s="45">
        <f>VLOOKUP(A305,DistrictDetail_SY202324,'District Detail SY 202324'!$M$1,FALSE)</f>
        <v>6.0000000000000001E-3</v>
      </c>
      <c r="S305" s="45">
        <f>VLOOKUP(A305,DistrictDetail_SY202324,'District Detail SY 202324'!$X$1,FALSE)</f>
        <v>6.0000000000000001E-3</v>
      </c>
      <c r="T305" s="45">
        <f t="shared" si="43"/>
        <v>0</v>
      </c>
      <c r="U305" s="45">
        <f>VLOOKUP(A305,DistrictDetail_SY202324,'District Detail SY 202324'!$L$1,FALSE)</f>
        <v>0.02</v>
      </c>
      <c r="V305" s="45">
        <f>VLOOKUP(A305,DistrictDetail_SY202324,'District Detail SY 202324'!$V$1,FALSE)</f>
        <v>0</v>
      </c>
      <c r="W305" s="45">
        <f t="shared" si="44"/>
        <v>-0.02</v>
      </c>
      <c r="X305" s="50">
        <f>VLOOKUP(A305,DistrictDetail_SY202324,'District Detail SY 202324'!$S$1,FALSE)</f>
        <v>0</v>
      </c>
      <c r="Y305" s="50">
        <f>VLOOKUP(A305,DistrictDetail_SY202324,'District Detail SY 202324'!$U$1,FALSE)</f>
        <v>4.0000000000000001E-3</v>
      </c>
      <c r="Z305" s="50">
        <f>VLOOKUP(A305,DistrictDetail_SY202324,'District Detail SY 202324'!$W$1,FALSE)</f>
        <v>9.0000000000000011E-3</v>
      </c>
      <c r="AA305" s="50">
        <f>VLOOKUP(A305,DistrictDetail_SY202324,'District Detail SY 202324'!$Z$1,FALSE)</f>
        <v>0</v>
      </c>
      <c r="AB305" s="50">
        <f>VLOOKUP(A305,DistrictDetail_SY202324,'District Detail SY 202324'!$AA$1,FALSE)</f>
        <v>0</v>
      </c>
      <c r="AC305" s="50">
        <f>VLOOKUP(A305,DistrictDetail_SY202324,'District Detail SY 202324'!$AB$1,FALSE)</f>
        <v>0</v>
      </c>
      <c r="AD305" s="50">
        <f>VLOOKUP(A305,DistrictDetail_SY202324,'District Detail SY 202324'!$AF$1,FALSE)</f>
        <v>0.14400000000000002</v>
      </c>
    </row>
    <row r="306" spans="1:30" x14ac:dyDescent="0.25">
      <c r="A306" s="6" t="s">
        <v>634</v>
      </c>
      <c r="B306" t="s">
        <v>635</v>
      </c>
      <c r="C306" s="48">
        <f t="shared" si="37"/>
        <v>1.1729999999999998</v>
      </c>
      <c r="D306" s="48">
        <f t="shared" si="45"/>
        <v>1.77</v>
      </c>
      <c r="E306" s="48">
        <f t="shared" si="38"/>
        <v>0.5970000000000002</v>
      </c>
      <c r="F306" s="45">
        <f>VLOOKUP(A306,DistrictDetail_SY202324,'District Detail SY 202324'!$Q$1,FALSE)</f>
        <v>2.8000000000000001E-2</v>
      </c>
      <c r="G306" s="45">
        <f>VLOOKUP(A306,DistrictDetail_SY202324,'District Detail SY 202324'!$AD$1,FALSE)</f>
        <v>0</v>
      </c>
      <c r="H306" s="45">
        <f t="shared" si="39"/>
        <v>-2.8000000000000001E-2</v>
      </c>
      <c r="I306" s="45">
        <f>VLOOKUP(A306,DistrictDetail_SY202324,'District Detail SY 202324'!$P$1,FALSE)</f>
        <v>4.9999999999999996E-2</v>
      </c>
      <c r="J306" s="45">
        <f>VLOOKUP(A306,DistrictDetail_SY202324,'District Detail SY 202324'!$AE$1,FALSE)+VLOOKUP(A306,DistrictDetail_SY202324,'District Detail SY 202324'!$AG$1,FALSE)</f>
        <v>0</v>
      </c>
      <c r="K306" s="45">
        <f t="shared" si="40"/>
        <v>-4.9999999999999996E-2</v>
      </c>
      <c r="L306" s="45">
        <f>VLOOKUP(A306,DistrictDetail_SY202324,'District Detail SY 202324'!$K$1,FALSE)</f>
        <v>0.71499999999999986</v>
      </c>
      <c r="M306" s="45">
        <f>VLOOKUP(A306,DistrictDetail_SY202324,'District Detail SY 202324'!$T$1,FALSE)</f>
        <v>0.44499999999999995</v>
      </c>
      <c r="N306" s="45">
        <f t="shared" si="41"/>
        <v>-0.26999999999999991</v>
      </c>
      <c r="O306" s="45">
        <f>VLOOKUP(A306,DistrictDetail_SY202324,'District Detail SY 202324'!$N$1,FALSE)</f>
        <v>0.25800000000000001</v>
      </c>
      <c r="P306" s="45">
        <f>VLOOKUP(A306,DistrictDetail_SY202324,'District Detail SY 202324'!$Y$1,FALSE)</f>
        <v>0</v>
      </c>
      <c r="Q306" s="45">
        <f t="shared" si="42"/>
        <v>-0.25800000000000001</v>
      </c>
      <c r="R306" s="45">
        <f>VLOOKUP(A306,DistrictDetail_SY202324,'District Detail SY 202324'!$M$1,FALSE)</f>
        <v>3.0999999999999996E-2</v>
      </c>
      <c r="S306" s="45">
        <f>VLOOKUP(A306,DistrictDetail_SY202324,'District Detail SY 202324'!$X$1,FALSE)</f>
        <v>0</v>
      </c>
      <c r="T306" s="45">
        <f t="shared" si="43"/>
        <v>-3.0999999999999996E-2</v>
      </c>
      <c r="U306" s="45">
        <f>VLOOKUP(A306,DistrictDetail_SY202324,'District Detail SY 202324'!$L$1,FALSE)</f>
        <v>9.0999999999999998E-2</v>
      </c>
      <c r="V306" s="45">
        <f>VLOOKUP(A306,DistrictDetail_SY202324,'District Detail SY 202324'!$V$1,FALSE)</f>
        <v>0</v>
      </c>
      <c r="W306" s="45">
        <f t="shared" si="44"/>
        <v>-9.0999999999999998E-2</v>
      </c>
      <c r="X306" s="50">
        <f>VLOOKUP(A306,DistrictDetail_SY202324,'District Detail SY 202324'!$S$1,FALSE)</f>
        <v>0</v>
      </c>
      <c r="Y306" s="50">
        <f>VLOOKUP(A306,DistrictDetail_SY202324,'District Detail SY 202324'!$U$1,FALSE)</f>
        <v>0.2</v>
      </c>
      <c r="Z306" s="50">
        <f>VLOOKUP(A306,DistrictDetail_SY202324,'District Detail SY 202324'!$W$1,FALSE)</f>
        <v>0.2</v>
      </c>
      <c r="AA306" s="50">
        <f>VLOOKUP(A306,DistrictDetail_SY202324,'District Detail SY 202324'!$Z$1,FALSE)</f>
        <v>0</v>
      </c>
      <c r="AB306" s="50">
        <f>VLOOKUP(A306,DistrictDetail_SY202324,'District Detail SY 202324'!$AA$1,FALSE)</f>
        <v>0</v>
      </c>
      <c r="AC306" s="50">
        <f>VLOOKUP(A306,DistrictDetail_SY202324,'District Detail SY 202324'!$AB$1,FALSE)</f>
        <v>0</v>
      </c>
      <c r="AD306" s="50">
        <f>VLOOKUP(A306,DistrictDetail_SY202324,'District Detail SY 202324'!$AF$1,FALSE)</f>
        <v>0.92500000000000004</v>
      </c>
    </row>
    <row r="307" spans="1:30" x14ac:dyDescent="0.25">
      <c r="A307" s="6" t="s">
        <v>636</v>
      </c>
      <c r="B307" t="s">
        <v>637</v>
      </c>
      <c r="C307" s="48">
        <f t="shared" si="37"/>
        <v>1.5209999999999999</v>
      </c>
      <c r="D307" s="48">
        <f t="shared" si="45"/>
        <v>2</v>
      </c>
      <c r="E307" s="48">
        <f t="shared" si="38"/>
        <v>0.47900000000000009</v>
      </c>
      <c r="F307" s="45">
        <f>VLOOKUP(A307,DistrictDetail_SY202324,'District Detail SY 202324'!$Q$1,FALSE)</f>
        <v>3.6999999999999998E-2</v>
      </c>
      <c r="G307" s="45">
        <f>VLOOKUP(A307,DistrictDetail_SY202324,'District Detail SY 202324'!$AD$1,FALSE)</f>
        <v>0</v>
      </c>
      <c r="H307" s="45">
        <f t="shared" si="39"/>
        <v>-3.6999999999999998E-2</v>
      </c>
      <c r="I307" s="45">
        <f>VLOOKUP(A307,DistrictDetail_SY202324,'District Detail SY 202324'!$P$1,FALSE)</f>
        <v>6.5000000000000002E-2</v>
      </c>
      <c r="J307" s="45">
        <f>VLOOKUP(A307,DistrictDetail_SY202324,'District Detail SY 202324'!$AE$1,FALSE)+VLOOKUP(A307,DistrictDetail_SY202324,'District Detail SY 202324'!$AG$1,FALSE)</f>
        <v>0</v>
      </c>
      <c r="K307" s="45">
        <f t="shared" si="40"/>
        <v>-6.5000000000000002E-2</v>
      </c>
      <c r="L307" s="45">
        <f>VLOOKUP(A307,DistrictDetail_SY202324,'District Detail SY 202324'!$K$1,FALSE)</f>
        <v>0.92300000000000004</v>
      </c>
      <c r="M307" s="45">
        <f>VLOOKUP(A307,DistrictDetail_SY202324,'District Detail SY 202324'!$T$1,FALSE)</f>
        <v>2</v>
      </c>
      <c r="N307" s="45">
        <f t="shared" si="41"/>
        <v>1.077</v>
      </c>
      <c r="O307" s="45">
        <f>VLOOKUP(A307,DistrictDetail_SY202324,'District Detail SY 202324'!$N$1,FALSE)</f>
        <v>0.33900000000000002</v>
      </c>
      <c r="P307" s="45">
        <f>VLOOKUP(A307,DistrictDetail_SY202324,'District Detail SY 202324'!$Y$1,FALSE)</f>
        <v>0</v>
      </c>
      <c r="Q307" s="45">
        <f t="shared" si="42"/>
        <v>-0.33900000000000002</v>
      </c>
      <c r="R307" s="45">
        <f>VLOOKUP(A307,DistrictDetail_SY202324,'District Detail SY 202324'!$M$1,FALSE)</f>
        <v>3.9000000000000007E-2</v>
      </c>
      <c r="S307" s="45">
        <f>VLOOKUP(A307,DistrictDetail_SY202324,'District Detail SY 202324'!$X$1,FALSE)</f>
        <v>0</v>
      </c>
      <c r="T307" s="45">
        <f t="shared" si="43"/>
        <v>-3.9000000000000007E-2</v>
      </c>
      <c r="U307" s="45">
        <f>VLOOKUP(A307,DistrictDetail_SY202324,'District Detail SY 202324'!$L$1,FALSE)</f>
        <v>0.11800000000000001</v>
      </c>
      <c r="V307" s="45">
        <f>VLOOKUP(A307,DistrictDetail_SY202324,'District Detail SY 202324'!$V$1,FALSE)</f>
        <v>0</v>
      </c>
      <c r="W307" s="45">
        <f t="shared" si="44"/>
        <v>-0.11800000000000001</v>
      </c>
      <c r="X307" s="50">
        <f>VLOOKUP(A307,DistrictDetail_SY202324,'District Detail SY 202324'!$S$1,FALSE)</f>
        <v>0</v>
      </c>
      <c r="Y307" s="50">
        <f>VLOOKUP(A307,DistrictDetail_SY202324,'District Detail SY 202324'!$U$1,FALSE)</f>
        <v>0</v>
      </c>
      <c r="Z307" s="50">
        <f>VLOOKUP(A307,DistrictDetail_SY202324,'District Detail SY 202324'!$W$1,FALSE)</f>
        <v>0</v>
      </c>
      <c r="AA307" s="50">
        <f>VLOOKUP(A307,DistrictDetail_SY202324,'District Detail SY 202324'!$Z$1,FALSE)</f>
        <v>0</v>
      </c>
      <c r="AB307" s="50">
        <f>VLOOKUP(A307,DistrictDetail_SY202324,'District Detail SY 202324'!$AA$1,FALSE)</f>
        <v>0</v>
      </c>
      <c r="AC307" s="50">
        <f>VLOOKUP(A307,DistrictDetail_SY202324,'District Detail SY 202324'!$AB$1,FALSE)</f>
        <v>0</v>
      </c>
      <c r="AD307" s="50">
        <f>VLOOKUP(A307,DistrictDetail_SY202324,'District Detail SY 202324'!$AF$1,FALSE)</f>
        <v>0</v>
      </c>
    </row>
    <row r="308" spans="1:30" x14ac:dyDescent="0.25">
      <c r="A308" s="6" t="s">
        <v>638</v>
      </c>
      <c r="B308" t="s">
        <v>639</v>
      </c>
      <c r="C308" s="48">
        <f t="shared" si="37"/>
        <v>25.921000000000003</v>
      </c>
      <c r="D308" s="48">
        <f t="shared" si="45"/>
        <v>29.791000000000004</v>
      </c>
      <c r="E308" s="48">
        <f t="shared" si="38"/>
        <v>3.870000000000001</v>
      </c>
      <c r="F308" s="45">
        <f>VLOOKUP(A308,DistrictDetail_SY202324,'District Detail SY 202324'!$Q$1,FALSE)</f>
        <v>0.68300000000000005</v>
      </c>
      <c r="G308" s="45">
        <f>VLOOKUP(A308,DistrictDetail_SY202324,'District Detail SY 202324'!$AD$1,FALSE)</f>
        <v>0.51</v>
      </c>
      <c r="H308" s="45">
        <f t="shared" si="39"/>
        <v>-0.17300000000000004</v>
      </c>
      <c r="I308" s="45">
        <f>VLOOKUP(A308,DistrictDetail_SY202324,'District Detail SY 202324'!$P$1,FALSE)</f>
        <v>1.1080000000000001</v>
      </c>
      <c r="J308" s="45">
        <f>VLOOKUP(A308,DistrictDetail_SY202324,'District Detail SY 202324'!$AE$1,FALSE)+VLOOKUP(A308,DistrictDetail_SY202324,'District Detail SY 202324'!$AG$1,FALSE)</f>
        <v>1.4159999999999999</v>
      </c>
      <c r="K308" s="45">
        <f t="shared" si="40"/>
        <v>0.30799999999999983</v>
      </c>
      <c r="L308" s="45">
        <f>VLOOKUP(A308,DistrictDetail_SY202324,'District Detail SY 202324'!$K$1,FALSE)</f>
        <v>15.557</v>
      </c>
      <c r="M308" s="45">
        <f>VLOOKUP(A308,DistrictDetail_SY202324,'District Detail SY 202324'!$T$1,FALSE)</f>
        <v>16.875</v>
      </c>
      <c r="N308" s="45">
        <f t="shared" si="41"/>
        <v>1.3179999999999996</v>
      </c>
      <c r="O308" s="45">
        <f>VLOOKUP(A308,DistrictDetail_SY202324,'District Detail SY 202324'!$N$1,FALSE)</f>
        <v>5.7230000000000008</v>
      </c>
      <c r="P308" s="45">
        <f>VLOOKUP(A308,DistrictDetail_SY202324,'District Detail SY 202324'!$Y$1,FALSE)</f>
        <v>6.5299999999999994</v>
      </c>
      <c r="Q308" s="45">
        <f t="shared" si="42"/>
        <v>0.80699999999999861</v>
      </c>
      <c r="R308" s="45">
        <f>VLOOKUP(A308,DistrictDetail_SY202324,'District Detail SY 202324'!$M$1,FALSE)</f>
        <v>0.72199999999999998</v>
      </c>
      <c r="S308" s="45">
        <f>VLOOKUP(A308,DistrictDetail_SY202324,'District Detail SY 202324'!$X$1,FALSE)</f>
        <v>1.1400000000000001</v>
      </c>
      <c r="T308" s="45">
        <f t="shared" si="43"/>
        <v>0.41800000000000015</v>
      </c>
      <c r="U308" s="45">
        <f>VLOOKUP(A308,DistrictDetail_SY202324,'District Detail SY 202324'!$L$1,FALSE)</f>
        <v>2.1280000000000001</v>
      </c>
      <c r="V308" s="45">
        <f>VLOOKUP(A308,DistrictDetail_SY202324,'District Detail SY 202324'!$V$1,FALSE)</f>
        <v>0</v>
      </c>
      <c r="W308" s="45">
        <f t="shared" si="44"/>
        <v>-2.1280000000000001</v>
      </c>
      <c r="X308" s="50">
        <f>VLOOKUP(A308,DistrictDetail_SY202324,'District Detail SY 202324'!$S$1,FALSE)</f>
        <v>0</v>
      </c>
      <c r="Y308" s="50">
        <f>VLOOKUP(A308,DistrictDetail_SY202324,'District Detail SY 202324'!$U$1,FALSE)</f>
        <v>0.43400000000000005</v>
      </c>
      <c r="Z308" s="50">
        <f>VLOOKUP(A308,DistrictDetail_SY202324,'District Detail SY 202324'!$W$1,FALSE)</f>
        <v>1.4490000000000001</v>
      </c>
      <c r="AA308" s="50">
        <f>VLOOKUP(A308,DistrictDetail_SY202324,'District Detail SY 202324'!$Z$1,FALSE)</f>
        <v>0.50600000000000001</v>
      </c>
      <c r="AB308" s="50">
        <f>VLOOKUP(A308,DistrictDetail_SY202324,'District Detail SY 202324'!$AA$1,FALSE)</f>
        <v>0.36199999999999999</v>
      </c>
      <c r="AC308" s="50">
        <f>VLOOKUP(A308,DistrictDetail_SY202324,'District Detail SY 202324'!$AB$1,FALSE)</f>
        <v>0</v>
      </c>
      <c r="AD308" s="50">
        <f>VLOOKUP(A308,DistrictDetail_SY202324,'District Detail SY 202324'!$AF$1,FALSE)</f>
        <v>0.56899999999999995</v>
      </c>
    </row>
    <row r="309" spans="1:30" x14ac:dyDescent="0.25">
      <c r="A309" s="6" t="s">
        <v>640</v>
      </c>
      <c r="B309" t="s">
        <v>641</v>
      </c>
      <c r="C309" s="48">
        <f t="shared" si="37"/>
        <v>11.084000000000001</v>
      </c>
      <c r="D309" s="48">
        <f t="shared" si="45"/>
        <v>15.555000000000001</v>
      </c>
      <c r="E309" s="48">
        <f t="shared" si="38"/>
        <v>4.4710000000000001</v>
      </c>
      <c r="F309" s="45">
        <f>VLOOKUP(A309,DistrictDetail_SY202324,'District Detail SY 202324'!$Q$1,FALSE)</f>
        <v>0.29399999999999998</v>
      </c>
      <c r="G309" s="45">
        <f>VLOOKUP(A309,DistrictDetail_SY202324,'District Detail SY 202324'!$AD$1,FALSE)</f>
        <v>0</v>
      </c>
      <c r="H309" s="45">
        <f t="shared" si="39"/>
        <v>-0.29399999999999998</v>
      </c>
      <c r="I309" s="45">
        <f>VLOOKUP(A309,DistrictDetail_SY202324,'District Detail SY 202324'!$P$1,FALSE)</f>
        <v>0.47400000000000003</v>
      </c>
      <c r="J309" s="45">
        <f>VLOOKUP(A309,DistrictDetail_SY202324,'District Detail SY 202324'!$AE$1,FALSE)+VLOOKUP(A309,DistrictDetail_SY202324,'District Detail SY 202324'!$AG$1,FALSE)</f>
        <v>1.7090000000000001</v>
      </c>
      <c r="K309" s="45">
        <f t="shared" si="40"/>
        <v>1.2350000000000001</v>
      </c>
      <c r="L309" s="45">
        <f>VLOOKUP(A309,DistrictDetail_SY202324,'District Detail SY 202324'!$K$1,FALSE)</f>
        <v>6.6690000000000005</v>
      </c>
      <c r="M309" s="45">
        <f>VLOOKUP(A309,DistrictDetail_SY202324,'District Detail SY 202324'!$T$1,FALSE)</f>
        <v>7.5890000000000004</v>
      </c>
      <c r="N309" s="45">
        <f t="shared" si="41"/>
        <v>0.91999999999999993</v>
      </c>
      <c r="O309" s="45">
        <f>VLOOKUP(A309,DistrictDetail_SY202324,'District Detail SY 202324'!$N$1,FALSE)</f>
        <v>2.4239999999999999</v>
      </c>
      <c r="P309" s="45">
        <f>VLOOKUP(A309,DistrictDetail_SY202324,'District Detail SY 202324'!$Y$1,FALSE)</f>
        <v>2.6389999999999998</v>
      </c>
      <c r="Q309" s="45">
        <f t="shared" si="42"/>
        <v>0.21499999999999986</v>
      </c>
      <c r="R309" s="45">
        <f>VLOOKUP(A309,DistrictDetail_SY202324,'District Detail SY 202324'!$M$1,FALSE)</f>
        <v>0.31000000000000005</v>
      </c>
      <c r="S309" s="45">
        <f>VLOOKUP(A309,DistrictDetail_SY202324,'District Detail SY 202324'!$X$1,FALSE)</f>
        <v>0.89500000000000002</v>
      </c>
      <c r="T309" s="45">
        <f t="shared" si="43"/>
        <v>0.58499999999999996</v>
      </c>
      <c r="U309" s="45">
        <f>VLOOKUP(A309,DistrictDetail_SY202324,'District Detail SY 202324'!$L$1,FALSE)</f>
        <v>0.91300000000000003</v>
      </c>
      <c r="V309" s="45">
        <f>VLOOKUP(A309,DistrictDetail_SY202324,'District Detail SY 202324'!$V$1,FALSE)</f>
        <v>0</v>
      </c>
      <c r="W309" s="45">
        <f t="shared" si="44"/>
        <v>-0.91300000000000003</v>
      </c>
      <c r="X309" s="50">
        <f>VLOOKUP(A309,DistrictDetail_SY202324,'District Detail SY 202324'!$S$1,FALSE)</f>
        <v>0</v>
      </c>
      <c r="Y309" s="50">
        <f>VLOOKUP(A309,DistrictDetail_SY202324,'District Detail SY 202324'!$U$1,FALSE)</f>
        <v>0.28800000000000003</v>
      </c>
      <c r="Z309" s="50">
        <f>VLOOKUP(A309,DistrictDetail_SY202324,'District Detail SY 202324'!$W$1,FALSE)</f>
        <v>0.51200000000000001</v>
      </c>
      <c r="AA309" s="50">
        <f>VLOOKUP(A309,DistrictDetail_SY202324,'District Detail SY 202324'!$Z$1,FALSE)</f>
        <v>0.109</v>
      </c>
      <c r="AB309" s="50">
        <f>VLOOKUP(A309,DistrictDetail_SY202324,'District Detail SY 202324'!$AA$1,FALSE)</f>
        <v>0</v>
      </c>
      <c r="AC309" s="50">
        <f>VLOOKUP(A309,DistrictDetail_SY202324,'District Detail SY 202324'!$AB$1,FALSE)</f>
        <v>0</v>
      </c>
      <c r="AD309" s="50">
        <f>VLOOKUP(A309,DistrictDetail_SY202324,'District Detail SY 202324'!$AF$1,FALSE)</f>
        <v>1.8139999999999998</v>
      </c>
    </row>
    <row r="310" spans="1:30" x14ac:dyDescent="0.25">
      <c r="A310" s="6" t="s">
        <v>642</v>
      </c>
      <c r="B310" t="s">
        <v>643</v>
      </c>
      <c r="C310" s="48">
        <f t="shared" si="37"/>
        <v>21.544999999999998</v>
      </c>
      <c r="D310" s="48">
        <f t="shared" si="45"/>
        <v>21.480000000000004</v>
      </c>
      <c r="E310" s="48">
        <f t="shared" si="38"/>
        <v>-6.4999999999994174E-2</v>
      </c>
      <c r="F310" s="45">
        <f>VLOOKUP(A310,DistrictDetail_SY202324,'District Detail SY 202324'!$Q$1,FALSE)</f>
        <v>0.57999999999999996</v>
      </c>
      <c r="G310" s="45">
        <f>VLOOKUP(A310,DistrictDetail_SY202324,'District Detail SY 202324'!$AD$1,FALSE)</f>
        <v>0</v>
      </c>
      <c r="H310" s="45">
        <f t="shared" si="39"/>
        <v>-0.57999999999999996</v>
      </c>
      <c r="I310" s="45">
        <f>VLOOKUP(A310,DistrictDetail_SY202324,'District Detail SY 202324'!$P$1,FALSE)</f>
        <v>0.92200000000000004</v>
      </c>
      <c r="J310" s="45">
        <f>VLOOKUP(A310,DistrictDetail_SY202324,'District Detail SY 202324'!$AE$1,FALSE)+VLOOKUP(A310,DistrictDetail_SY202324,'District Detail SY 202324'!$AG$1,FALSE)</f>
        <v>0.50800000000000001</v>
      </c>
      <c r="K310" s="45">
        <f t="shared" si="40"/>
        <v>-0.41400000000000003</v>
      </c>
      <c r="L310" s="45">
        <f>VLOOKUP(A310,DistrictDetail_SY202324,'District Detail SY 202324'!$K$1,FALSE)</f>
        <v>12.916</v>
      </c>
      <c r="M310" s="45">
        <f>VLOOKUP(A310,DistrictDetail_SY202324,'District Detail SY 202324'!$T$1,FALSE)</f>
        <v>9.8000000000000007</v>
      </c>
      <c r="N310" s="45">
        <f t="shared" si="41"/>
        <v>-3.1159999999999997</v>
      </c>
      <c r="O310" s="45">
        <f>VLOOKUP(A310,DistrictDetail_SY202324,'District Detail SY 202324'!$N$1,FALSE)</f>
        <v>4.7229999999999999</v>
      </c>
      <c r="P310" s="45">
        <f>VLOOKUP(A310,DistrictDetail_SY202324,'District Detail SY 202324'!$Y$1,FALSE)</f>
        <v>0</v>
      </c>
      <c r="Q310" s="45">
        <f t="shared" si="42"/>
        <v>-4.7229999999999999</v>
      </c>
      <c r="R310" s="45">
        <f>VLOOKUP(A310,DistrictDetail_SY202324,'District Detail SY 202324'!$M$1,FALSE)</f>
        <v>0.60899999999999999</v>
      </c>
      <c r="S310" s="45">
        <f>VLOOKUP(A310,DistrictDetail_SY202324,'District Detail SY 202324'!$X$1,FALSE)</f>
        <v>1.371</v>
      </c>
      <c r="T310" s="45">
        <f t="shared" si="43"/>
        <v>0.76200000000000001</v>
      </c>
      <c r="U310" s="45">
        <f>VLOOKUP(A310,DistrictDetail_SY202324,'District Detail SY 202324'!$L$1,FALSE)</f>
        <v>1.7949999999999999</v>
      </c>
      <c r="V310" s="45">
        <f>VLOOKUP(A310,DistrictDetail_SY202324,'District Detail SY 202324'!$V$1,FALSE)</f>
        <v>0</v>
      </c>
      <c r="W310" s="45">
        <f t="shared" si="44"/>
        <v>-1.7949999999999999</v>
      </c>
      <c r="X310" s="50">
        <f>VLOOKUP(A310,DistrictDetail_SY202324,'District Detail SY 202324'!$S$1,FALSE)</f>
        <v>0</v>
      </c>
      <c r="Y310" s="50">
        <f>VLOOKUP(A310,DistrictDetail_SY202324,'District Detail SY 202324'!$U$1,FALSE)</f>
        <v>0</v>
      </c>
      <c r="Z310" s="50">
        <f>VLOOKUP(A310,DistrictDetail_SY202324,'District Detail SY 202324'!$W$1,FALSE)</f>
        <v>0.54800000000000004</v>
      </c>
      <c r="AA310" s="50">
        <f>VLOOKUP(A310,DistrictDetail_SY202324,'District Detail SY 202324'!$Z$1,FALSE)</f>
        <v>0</v>
      </c>
      <c r="AB310" s="50">
        <f>VLOOKUP(A310,DistrictDetail_SY202324,'District Detail SY 202324'!$AA$1,FALSE)</f>
        <v>2.2290000000000001</v>
      </c>
      <c r="AC310" s="50">
        <f>VLOOKUP(A310,DistrictDetail_SY202324,'District Detail SY 202324'!$AB$1,FALSE)</f>
        <v>3.3660000000000001</v>
      </c>
      <c r="AD310" s="50">
        <f>VLOOKUP(A310,DistrictDetail_SY202324,'District Detail SY 202324'!$AF$1,FALSE)</f>
        <v>3.6579999999999999</v>
      </c>
    </row>
    <row r="311" spans="1:30" x14ac:dyDescent="0.25">
      <c r="A311" s="6" t="s">
        <v>644</v>
      </c>
      <c r="B311" t="s">
        <v>742</v>
      </c>
      <c r="C311" s="48">
        <f t="shared" si="37"/>
        <v>0.39100000000000001</v>
      </c>
      <c r="D311" s="48">
        <f t="shared" si="45"/>
        <v>0.318</v>
      </c>
      <c r="E311" s="48">
        <f t="shared" si="38"/>
        <v>-7.3000000000000009E-2</v>
      </c>
      <c r="F311" s="45">
        <f>VLOOKUP(A311,DistrictDetail_SY202324,'District Detail SY 202324'!$Q$1,FALSE)</f>
        <v>0</v>
      </c>
      <c r="G311" s="45">
        <f>VLOOKUP(A311,DistrictDetail_SY202324,'District Detail SY 202324'!$AD$1,FALSE)</f>
        <v>0.318</v>
      </c>
      <c r="H311" s="45">
        <f t="shared" si="39"/>
        <v>0.318</v>
      </c>
      <c r="I311" s="45">
        <f>VLOOKUP(A311,DistrictDetail_SY202324,'District Detail SY 202324'!$P$1,FALSE)</f>
        <v>1.4999999999999999E-2</v>
      </c>
      <c r="J311" s="45">
        <f>VLOOKUP(A311,DistrictDetail_SY202324,'District Detail SY 202324'!$AE$1,FALSE)+VLOOKUP(A311,DistrictDetail_SY202324,'District Detail SY 202324'!$AG$1,FALSE)</f>
        <v>0</v>
      </c>
      <c r="K311" s="45">
        <f t="shared" si="40"/>
        <v>-1.4999999999999999E-2</v>
      </c>
      <c r="L311" s="45">
        <f>VLOOKUP(A311,DistrictDetail_SY202324,'District Detail SY 202324'!$K$1,FALSE)</f>
        <v>0.30199999999999999</v>
      </c>
      <c r="M311" s="45">
        <f>VLOOKUP(A311,DistrictDetail_SY202324,'District Detail SY 202324'!$T$1,FALSE)</f>
        <v>0</v>
      </c>
      <c r="N311" s="45">
        <f t="shared" si="41"/>
        <v>-0.30199999999999999</v>
      </c>
      <c r="O311" s="45">
        <f>VLOOKUP(A311,DistrictDetail_SY202324,'District Detail SY 202324'!$N$1,FALSE)</f>
        <v>6.0999999999999999E-2</v>
      </c>
      <c r="P311" s="45">
        <f>VLOOKUP(A311,DistrictDetail_SY202324,'District Detail SY 202324'!$Y$1,FALSE)</f>
        <v>0</v>
      </c>
      <c r="Q311" s="45">
        <f t="shared" si="42"/>
        <v>-6.0999999999999999E-2</v>
      </c>
      <c r="R311" s="45">
        <f>VLOOKUP(A311,DistrictDetail_SY202324,'District Detail SY 202324'!$M$1,FALSE)</f>
        <v>4.0000000000000001E-3</v>
      </c>
      <c r="S311" s="45">
        <f>VLOOKUP(A311,DistrictDetail_SY202324,'District Detail SY 202324'!$X$1,FALSE)</f>
        <v>0</v>
      </c>
      <c r="T311" s="45">
        <f t="shared" si="43"/>
        <v>-4.0000000000000001E-3</v>
      </c>
      <c r="U311" s="45">
        <f>VLOOKUP(A311,DistrictDetail_SY202324,'District Detail SY 202324'!$L$1,FALSE)</f>
        <v>8.9999999999999993E-3</v>
      </c>
      <c r="V311" s="45">
        <f>VLOOKUP(A311,DistrictDetail_SY202324,'District Detail SY 202324'!$V$1,FALSE)</f>
        <v>0</v>
      </c>
      <c r="W311" s="45">
        <f t="shared" si="44"/>
        <v>-8.9999999999999993E-3</v>
      </c>
      <c r="X311" s="50">
        <f>VLOOKUP(A311,DistrictDetail_SY202324,'District Detail SY 202324'!$S$1,FALSE)</f>
        <v>0</v>
      </c>
      <c r="Y311" s="50">
        <f>VLOOKUP(A311,DistrictDetail_SY202324,'District Detail SY 202324'!$U$1,FALSE)</f>
        <v>0</v>
      </c>
      <c r="Z311" s="50">
        <f>VLOOKUP(A311,DistrictDetail_SY202324,'District Detail SY 202324'!$W$1,FALSE)</f>
        <v>0</v>
      </c>
      <c r="AA311" s="50">
        <f>VLOOKUP(A311,DistrictDetail_SY202324,'District Detail SY 202324'!$Z$1,FALSE)</f>
        <v>0</v>
      </c>
      <c r="AB311" s="50">
        <f>VLOOKUP(A311,DistrictDetail_SY202324,'District Detail SY 202324'!$AA$1,FALSE)</f>
        <v>0</v>
      </c>
      <c r="AC311" s="50">
        <f>VLOOKUP(A311,DistrictDetail_SY202324,'District Detail SY 202324'!$AB$1,FALSE)</f>
        <v>0</v>
      </c>
      <c r="AD311" s="50">
        <f>VLOOKUP(A311,DistrictDetail_SY202324,'District Detail SY 202324'!$AF$1,FALSE)</f>
        <v>0</v>
      </c>
    </row>
    <row r="312" spans="1:30" x14ac:dyDescent="0.25">
      <c r="A312" s="6" t="s">
        <v>646</v>
      </c>
      <c r="B312" t="s">
        <v>647</v>
      </c>
      <c r="C312" s="48">
        <f t="shared" si="37"/>
        <v>1.369</v>
      </c>
      <c r="D312" s="48">
        <f t="shared" si="45"/>
        <v>3.411</v>
      </c>
      <c r="E312" s="48">
        <f t="shared" si="38"/>
        <v>2.0419999999999998</v>
      </c>
      <c r="F312" s="45">
        <f>VLOOKUP(A312,DistrictDetail_SY202324,'District Detail SY 202324'!$Q$1,FALSE)</f>
        <v>0.04</v>
      </c>
      <c r="G312" s="45">
        <f>VLOOKUP(A312,DistrictDetail_SY202324,'District Detail SY 202324'!$AD$1,FALSE)</f>
        <v>0</v>
      </c>
      <c r="H312" s="45">
        <f t="shared" si="39"/>
        <v>-0.04</v>
      </c>
      <c r="I312" s="45">
        <f>VLOOKUP(A312,DistrictDetail_SY202324,'District Detail SY 202324'!$P$1,FALSE)</f>
        <v>5.8999999999999997E-2</v>
      </c>
      <c r="J312" s="45">
        <f>VLOOKUP(A312,DistrictDetail_SY202324,'District Detail SY 202324'!$AE$1,FALSE)+VLOOKUP(A312,DistrictDetail_SY202324,'District Detail SY 202324'!$AG$1,FALSE)</f>
        <v>1.8109999999999999</v>
      </c>
      <c r="K312" s="45">
        <f t="shared" si="40"/>
        <v>1.752</v>
      </c>
      <c r="L312" s="45">
        <f>VLOOKUP(A312,DistrictDetail_SY202324,'District Detail SY 202324'!$K$1,FALSE)</f>
        <v>0.80100000000000005</v>
      </c>
      <c r="M312" s="45">
        <f>VLOOKUP(A312,DistrictDetail_SY202324,'District Detail SY 202324'!$T$1,FALSE)</f>
        <v>1</v>
      </c>
      <c r="N312" s="45">
        <f t="shared" si="41"/>
        <v>0.19899999999999995</v>
      </c>
      <c r="O312" s="45">
        <f>VLOOKUP(A312,DistrictDetail_SY202324,'District Detail SY 202324'!$N$1,FALSE)</f>
        <v>0.307</v>
      </c>
      <c r="P312" s="45">
        <f>VLOOKUP(A312,DistrictDetail_SY202324,'District Detail SY 202324'!$Y$1,FALSE)</f>
        <v>0.4</v>
      </c>
      <c r="Q312" s="45">
        <f t="shared" si="42"/>
        <v>9.3000000000000027E-2</v>
      </c>
      <c r="R312" s="45">
        <f>VLOOKUP(A312,DistrictDetail_SY202324,'District Detail SY 202324'!$M$1,FALSE)</f>
        <v>4.1000000000000002E-2</v>
      </c>
      <c r="S312" s="45">
        <f>VLOOKUP(A312,DistrictDetail_SY202324,'District Detail SY 202324'!$X$1,FALSE)</f>
        <v>8.8999999999999996E-2</v>
      </c>
      <c r="T312" s="45">
        <f t="shared" si="43"/>
        <v>4.7999999999999994E-2</v>
      </c>
      <c r="U312" s="45">
        <f>VLOOKUP(A312,DistrictDetail_SY202324,'District Detail SY 202324'!$L$1,FALSE)</f>
        <v>0.121</v>
      </c>
      <c r="V312" s="45">
        <f>VLOOKUP(A312,DistrictDetail_SY202324,'District Detail SY 202324'!$V$1,FALSE)</f>
        <v>0</v>
      </c>
      <c r="W312" s="45">
        <f t="shared" si="44"/>
        <v>-0.121</v>
      </c>
      <c r="X312" s="50">
        <f>VLOOKUP(A312,DistrictDetail_SY202324,'District Detail SY 202324'!$S$1,FALSE)</f>
        <v>0</v>
      </c>
      <c r="Y312" s="50">
        <f>VLOOKUP(A312,DistrictDetail_SY202324,'District Detail SY 202324'!$U$1,FALSE)</f>
        <v>0</v>
      </c>
      <c r="Z312" s="50">
        <f>VLOOKUP(A312,DistrictDetail_SY202324,'District Detail SY 202324'!$W$1,FALSE)</f>
        <v>0.111</v>
      </c>
      <c r="AA312" s="50">
        <f>VLOOKUP(A312,DistrictDetail_SY202324,'District Detail SY 202324'!$Z$1,FALSE)</f>
        <v>0</v>
      </c>
      <c r="AB312" s="50">
        <f>VLOOKUP(A312,DistrictDetail_SY202324,'District Detail SY 202324'!$AA$1,FALSE)</f>
        <v>0</v>
      </c>
      <c r="AC312" s="50">
        <f>VLOOKUP(A312,DistrictDetail_SY202324,'District Detail SY 202324'!$AB$1,FALSE)</f>
        <v>0</v>
      </c>
      <c r="AD312" s="50">
        <f>VLOOKUP(A312,DistrictDetail_SY202324,'District Detail SY 202324'!$AF$1,FALSE)</f>
        <v>0</v>
      </c>
    </row>
    <row r="313" spans="1:30" x14ac:dyDescent="0.25">
      <c r="A313" s="6" t="s">
        <v>648</v>
      </c>
      <c r="B313" t="s">
        <v>649</v>
      </c>
      <c r="C313" s="48">
        <f t="shared" si="37"/>
        <v>18.580000000000002</v>
      </c>
      <c r="D313" s="48">
        <f t="shared" si="45"/>
        <v>26.413</v>
      </c>
      <c r="E313" s="48">
        <f t="shared" si="38"/>
        <v>7.8329999999999984</v>
      </c>
      <c r="F313" s="45">
        <f>VLOOKUP(A313,DistrictDetail_SY202324,'District Detail SY 202324'!$Q$1,FALSE)</f>
        <v>0.47499999999999998</v>
      </c>
      <c r="G313" s="45">
        <f>VLOOKUP(A313,DistrictDetail_SY202324,'District Detail SY 202324'!$AD$1,FALSE)</f>
        <v>8.8999999999999996E-2</v>
      </c>
      <c r="H313" s="45">
        <f t="shared" si="39"/>
        <v>-0.38600000000000001</v>
      </c>
      <c r="I313" s="45">
        <f>VLOOKUP(A313,DistrictDetail_SY202324,'District Detail SY 202324'!$P$1,FALSE)</f>
        <v>0.79299999999999993</v>
      </c>
      <c r="J313" s="45">
        <f>VLOOKUP(A313,DistrictDetail_SY202324,'District Detail SY 202324'!$AE$1,FALSE)+VLOOKUP(A313,DistrictDetail_SY202324,'District Detail SY 202324'!$AG$1,FALSE)</f>
        <v>8.9960000000000004</v>
      </c>
      <c r="K313" s="45">
        <f t="shared" si="40"/>
        <v>8.2030000000000012</v>
      </c>
      <c r="L313" s="45">
        <f>VLOOKUP(A313,DistrictDetail_SY202324,'District Detail SY 202324'!$K$1,FALSE)</f>
        <v>11.201000000000001</v>
      </c>
      <c r="M313" s="45">
        <f>VLOOKUP(A313,DistrictDetail_SY202324,'District Detail SY 202324'!$T$1,FALSE)</f>
        <v>9.25</v>
      </c>
      <c r="N313" s="45">
        <f t="shared" si="41"/>
        <v>-1.9510000000000005</v>
      </c>
      <c r="O313" s="45">
        <f>VLOOKUP(A313,DistrictDetail_SY202324,'District Detail SY 202324'!$N$1,FALSE)</f>
        <v>4.1109999999999998</v>
      </c>
      <c r="P313" s="45">
        <f>VLOOKUP(A313,DistrictDetail_SY202324,'District Detail SY 202324'!$Y$1,FALSE)</f>
        <v>0</v>
      </c>
      <c r="Q313" s="45">
        <f t="shared" si="42"/>
        <v>-4.1109999999999998</v>
      </c>
      <c r="R313" s="45">
        <f>VLOOKUP(A313,DistrictDetail_SY202324,'District Detail SY 202324'!$M$1,FALSE)</f>
        <v>0.50600000000000001</v>
      </c>
      <c r="S313" s="45">
        <f>VLOOKUP(A313,DistrictDetail_SY202324,'District Detail SY 202324'!$X$1,FALSE)</f>
        <v>1.282</v>
      </c>
      <c r="T313" s="45">
        <f t="shared" si="43"/>
        <v>0.77600000000000002</v>
      </c>
      <c r="U313" s="45">
        <f>VLOOKUP(A313,DistrictDetail_SY202324,'District Detail SY 202324'!$L$1,FALSE)</f>
        <v>1.4939999999999998</v>
      </c>
      <c r="V313" s="45">
        <f>VLOOKUP(A313,DistrictDetail_SY202324,'District Detail SY 202324'!$V$1,FALSE)</f>
        <v>1.1579999999999999</v>
      </c>
      <c r="W313" s="45">
        <f t="shared" si="44"/>
        <v>-0.33599999999999985</v>
      </c>
      <c r="X313" s="50">
        <f>VLOOKUP(A313,DistrictDetail_SY202324,'District Detail SY 202324'!$S$1,FALSE)</f>
        <v>0</v>
      </c>
      <c r="Y313" s="50">
        <f>VLOOKUP(A313,DistrictDetail_SY202324,'District Detail SY 202324'!$U$1,FALSE)</f>
        <v>5.1999999999999998E-2</v>
      </c>
      <c r="Z313" s="50">
        <f>VLOOKUP(A313,DistrictDetail_SY202324,'District Detail SY 202324'!$W$1,FALSE)</f>
        <v>1.5680000000000001</v>
      </c>
      <c r="AA313" s="50">
        <f>VLOOKUP(A313,DistrictDetail_SY202324,'District Detail SY 202324'!$Z$1,FALSE)</f>
        <v>0</v>
      </c>
      <c r="AB313" s="50">
        <f>VLOOKUP(A313,DistrictDetail_SY202324,'District Detail SY 202324'!$AA$1,FALSE)</f>
        <v>0</v>
      </c>
      <c r="AC313" s="50">
        <f>VLOOKUP(A313,DistrictDetail_SY202324,'District Detail SY 202324'!$AB$1,FALSE)</f>
        <v>0.05</v>
      </c>
      <c r="AD313" s="50">
        <f>VLOOKUP(A313,DistrictDetail_SY202324,'District Detail SY 202324'!$AF$1,FALSE)</f>
        <v>3.968</v>
      </c>
    </row>
    <row r="314" spans="1:30" x14ac:dyDescent="0.25">
      <c r="A314" s="6" t="s">
        <v>650</v>
      </c>
      <c r="B314" t="s">
        <v>651</v>
      </c>
      <c r="C314" s="48">
        <f t="shared" si="37"/>
        <v>4.9260000000000002</v>
      </c>
      <c r="D314" s="48">
        <f t="shared" si="45"/>
        <v>4.3899999999999997</v>
      </c>
      <c r="E314" s="48">
        <f t="shared" si="38"/>
        <v>-0.53600000000000048</v>
      </c>
      <c r="F314" s="45">
        <f>VLOOKUP(A314,DistrictDetail_SY202324,'District Detail SY 202324'!$Q$1,FALSE)</f>
        <v>0.11</v>
      </c>
      <c r="G314" s="45">
        <f>VLOOKUP(A314,DistrictDetail_SY202324,'District Detail SY 202324'!$AD$1,FALSE)</f>
        <v>1.0980000000000001</v>
      </c>
      <c r="H314" s="45">
        <f t="shared" si="39"/>
        <v>0.9880000000000001</v>
      </c>
      <c r="I314" s="45">
        <f>VLOOKUP(A314,DistrictDetail_SY202324,'District Detail SY 202324'!$P$1,FALSE)</f>
        <v>0.20699999999999999</v>
      </c>
      <c r="J314" s="45">
        <f>VLOOKUP(A314,DistrictDetail_SY202324,'District Detail SY 202324'!$AE$1,FALSE)+VLOOKUP(A314,DistrictDetail_SY202324,'District Detail SY 202324'!$AG$1,FALSE)</f>
        <v>0.90900000000000003</v>
      </c>
      <c r="K314" s="45">
        <f t="shared" si="40"/>
        <v>0.70200000000000007</v>
      </c>
      <c r="L314" s="45">
        <f>VLOOKUP(A314,DistrictDetail_SY202324,'District Detail SY 202324'!$K$1,FALSE)</f>
        <v>3.0540000000000003</v>
      </c>
      <c r="M314" s="45">
        <f>VLOOKUP(A314,DistrictDetail_SY202324,'District Detail SY 202324'!$T$1,FALSE)</f>
        <v>1</v>
      </c>
      <c r="N314" s="45">
        <f t="shared" si="41"/>
        <v>-2.0540000000000003</v>
      </c>
      <c r="O314" s="45">
        <f>VLOOKUP(A314,DistrictDetail_SY202324,'District Detail SY 202324'!$N$1,FALSE)</f>
        <v>1.0720000000000001</v>
      </c>
      <c r="P314" s="45">
        <f>VLOOKUP(A314,DistrictDetail_SY202324,'District Detail SY 202324'!$Y$1,FALSE)</f>
        <v>0.83099999999999996</v>
      </c>
      <c r="Q314" s="45">
        <f t="shared" si="42"/>
        <v>-0.2410000000000001</v>
      </c>
      <c r="R314" s="45">
        <f>VLOOKUP(A314,DistrictDetail_SY202324,'District Detail SY 202324'!$M$1,FALSE)</f>
        <v>0.12300000000000001</v>
      </c>
      <c r="S314" s="45">
        <f>VLOOKUP(A314,DistrictDetail_SY202324,'District Detail SY 202324'!$X$1,FALSE)</f>
        <v>0</v>
      </c>
      <c r="T314" s="45">
        <f t="shared" si="43"/>
        <v>-0.12300000000000001</v>
      </c>
      <c r="U314" s="45">
        <f>VLOOKUP(A314,DistrictDetail_SY202324,'District Detail SY 202324'!$L$1,FALSE)</f>
        <v>0.36</v>
      </c>
      <c r="V314" s="45">
        <f>VLOOKUP(A314,DistrictDetail_SY202324,'District Detail SY 202324'!$V$1,FALSE)</f>
        <v>0</v>
      </c>
      <c r="W314" s="45">
        <f t="shared" si="44"/>
        <v>-0.36</v>
      </c>
      <c r="X314" s="50">
        <f>VLOOKUP(A314,DistrictDetail_SY202324,'District Detail SY 202324'!$S$1,FALSE)</f>
        <v>0</v>
      </c>
      <c r="Y314" s="50">
        <f>VLOOKUP(A314,DistrictDetail_SY202324,'District Detail SY 202324'!$U$1,FALSE)</f>
        <v>0</v>
      </c>
      <c r="Z314" s="50">
        <f>VLOOKUP(A314,DistrictDetail_SY202324,'District Detail SY 202324'!$W$1,FALSE)</f>
        <v>0</v>
      </c>
      <c r="AA314" s="50">
        <f>VLOOKUP(A314,DistrictDetail_SY202324,'District Detail SY 202324'!$Z$1,FALSE)</f>
        <v>0</v>
      </c>
      <c r="AB314" s="50">
        <f>VLOOKUP(A314,DistrictDetail_SY202324,'District Detail SY 202324'!$AA$1,FALSE)</f>
        <v>0.31</v>
      </c>
      <c r="AC314" s="50">
        <f>VLOOKUP(A314,DistrictDetail_SY202324,'District Detail SY 202324'!$AB$1,FALSE)</f>
        <v>0</v>
      </c>
      <c r="AD314" s="50">
        <f>VLOOKUP(A314,DistrictDetail_SY202324,'District Detail SY 202324'!$AF$1,FALSE)</f>
        <v>0.24199999999999999</v>
      </c>
    </row>
    <row r="315" spans="1:30" x14ac:dyDescent="0.25">
      <c r="A315" s="6" t="s">
        <v>652</v>
      </c>
      <c r="B315" t="s">
        <v>736</v>
      </c>
      <c r="C315" s="48">
        <f t="shared" si="37"/>
        <v>0.93099999999999994</v>
      </c>
      <c r="D315" s="48">
        <f t="shared" si="45"/>
        <v>2.077</v>
      </c>
      <c r="E315" s="48">
        <f t="shared" si="38"/>
        <v>1.1459999999999999</v>
      </c>
      <c r="F315" s="45">
        <f>VLOOKUP(A315,DistrictDetail_SY202324,'District Detail SY 202324'!$Q$1,FALSE)</f>
        <v>0</v>
      </c>
      <c r="G315" s="45">
        <f>VLOOKUP(A315,DistrictDetail_SY202324,'District Detail SY 202324'!$AD$1,FALSE)</f>
        <v>0</v>
      </c>
      <c r="H315" s="45">
        <f t="shared" si="39"/>
        <v>0</v>
      </c>
      <c r="I315" s="45">
        <f>VLOOKUP(A315,DistrictDetail_SY202324,'District Detail SY 202324'!$P$1,FALSE)</f>
        <v>3.5000000000000003E-2</v>
      </c>
      <c r="J315" s="45">
        <f>VLOOKUP(A315,DistrictDetail_SY202324,'District Detail SY 202324'!$AE$1,FALSE)+VLOOKUP(A315,DistrictDetail_SY202324,'District Detail SY 202324'!$AG$1,FALSE)</f>
        <v>0</v>
      </c>
      <c r="K315" s="45">
        <f t="shared" si="40"/>
        <v>-3.5000000000000003E-2</v>
      </c>
      <c r="L315" s="45">
        <f>VLOOKUP(A315,DistrictDetail_SY202324,'District Detail SY 202324'!$K$1,FALSE)</f>
        <v>0.72</v>
      </c>
      <c r="M315" s="45">
        <f>VLOOKUP(A315,DistrictDetail_SY202324,'District Detail SY 202324'!$T$1,FALSE)</f>
        <v>0</v>
      </c>
      <c r="N315" s="45">
        <f t="shared" si="41"/>
        <v>-0.72</v>
      </c>
      <c r="O315" s="45">
        <f>VLOOKUP(A315,DistrictDetail_SY202324,'District Detail SY 202324'!$N$1,FALSE)</f>
        <v>0.14499999999999999</v>
      </c>
      <c r="P315" s="45">
        <f>VLOOKUP(A315,DistrictDetail_SY202324,'District Detail SY 202324'!$Y$1,FALSE)</f>
        <v>0</v>
      </c>
      <c r="Q315" s="45">
        <f t="shared" si="42"/>
        <v>-0.14499999999999999</v>
      </c>
      <c r="R315" s="45">
        <f>VLOOKUP(A315,DistrictDetail_SY202324,'District Detail SY 202324'!$M$1,FALSE)</f>
        <v>8.9999999999999993E-3</v>
      </c>
      <c r="S315" s="45">
        <f>VLOOKUP(A315,DistrictDetail_SY202324,'District Detail SY 202324'!$X$1,FALSE)</f>
        <v>0</v>
      </c>
      <c r="T315" s="45">
        <f t="shared" si="43"/>
        <v>-8.9999999999999993E-3</v>
      </c>
      <c r="U315" s="45">
        <f>VLOOKUP(A315,DistrictDetail_SY202324,'District Detail SY 202324'!$L$1,FALSE)</f>
        <v>2.1999999999999999E-2</v>
      </c>
      <c r="V315" s="45">
        <f>VLOOKUP(A315,DistrictDetail_SY202324,'District Detail SY 202324'!$V$1,FALSE)</f>
        <v>0</v>
      </c>
      <c r="W315" s="45">
        <f t="shared" si="44"/>
        <v>-2.1999999999999999E-2</v>
      </c>
      <c r="X315" s="50">
        <f>VLOOKUP(A315,DistrictDetail_SY202324,'District Detail SY 202324'!$S$1,FALSE)</f>
        <v>0</v>
      </c>
      <c r="Y315" s="50">
        <f>VLOOKUP(A315,DistrictDetail_SY202324,'District Detail SY 202324'!$U$1,FALSE)</f>
        <v>0</v>
      </c>
      <c r="Z315" s="50">
        <f>VLOOKUP(A315,DistrictDetail_SY202324,'District Detail SY 202324'!$W$1,FALSE)</f>
        <v>0</v>
      </c>
      <c r="AA315" s="50">
        <f>VLOOKUP(A315,DistrictDetail_SY202324,'District Detail SY 202324'!$Z$1,FALSE)</f>
        <v>0</v>
      </c>
      <c r="AB315" s="50">
        <f>VLOOKUP(A315,DistrictDetail_SY202324,'District Detail SY 202324'!$AA$1,FALSE)</f>
        <v>0</v>
      </c>
      <c r="AC315" s="50">
        <f>VLOOKUP(A315,DistrictDetail_SY202324,'District Detail SY 202324'!$AB$1,FALSE)</f>
        <v>2</v>
      </c>
      <c r="AD315" s="50">
        <f>VLOOKUP(A315,DistrictDetail_SY202324,'District Detail SY 202324'!$AF$1,FALSE)</f>
        <v>7.6999999999999999E-2</v>
      </c>
    </row>
    <row r="316" spans="1:30" x14ac:dyDescent="0.25">
      <c r="A316" s="6" t="s">
        <v>654</v>
      </c>
      <c r="B316" t="s">
        <v>655</v>
      </c>
      <c r="C316" s="48">
        <f t="shared" si="37"/>
        <v>1.0409999999999999</v>
      </c>
      <c r="D316" s="48">
        <f t="shared" si="45"/>
        <v>0.629</v>
      </c>
      <c r="E316" s="48">
        <f t="shared" si="38"/>
        <v>-0.41199999999999992</v>
      </c>
      <c r="F316" s="45">
        <f>VLOOKUP(A316,DistrictDetail_SY202324,'District Detail SY 202324'!$Q$1,FALSE)</f>
        <v>2.1999999999999999E-2</v>
      </c>
      <c r="G316" s="45">
        <f>VLOOKUP(A316,DistrictDetail_SY202324,'District Detail SY 202324'!$AD$1,FALSE)</f>
        <v>0</v>
      </c>
      <c r="H316" s="45">
        <f t="shared" si="39"/>
        <v>-2.1999999999999999E-2</v>
      </c>
      <c r="I316" s="45">
        <f>VLOOKUP(A316,DistrictDetail_SY202324,'District Detail SY 202324'!$P$1,FALSE)</f>
        <v>4.3000000000000003E-2</v>
      </c>
      <c r="J316" s="45">
        <f>VLOOKUP(A316,DistrictDetail_SY202324,'District Detail SY 202324'!$AE$1,FALSE)+VLOOKUP(A316,DistrictDetail_SY202324,'District Detail SY 202324'!$AG$1,FALSE)</f>
        <v>0</v>
      </c>
      <c r="K316" s="45">
        <f t="shared" si="40"/>
        <v>-4.3000000000000003E-2</v>
      </c>
      <c r="L316" s="45">
        <f>VLOOKUP(A316,DistrictDetail_SY202324,'District Detail SY 202324'!$K$1,FALSE)</f>
        <v>0.65600000000000003</v>
      </c>
      <c r="M316" s="45">
        <f>VLOOKUP(A316,DistrictDetail_SY202324,'District Detail SY 202324'!$T$1,FALSE)</f>
        <v>0.14000000000000001</v>
      </c>
      <c r="N316" s="45">
        <f t="shared" si="41"/>
        <v>-0.51600000000000001</v>
      </c>
      <c r="O316" s="45">
        <f>VLOOKUP(A316,DistrictDetail_SY202324,'District Detail SY 202324'!$N$1,FALSE)</f>
        <v>0.221</v>
      </c>
      <c r="P316" s="45">
        <f>VLOOKUP(A316,DistrictDetail_SY202324,'District Detail SY 202324'!$Y$1,FALSE)</f>
        <v>0</v>
      </c>
      <c r="Q316" s="45">
        <f t="shared" si="42"/>
        <v>-0.221</v>
      </c>
      <c r="R316" s="45">
        <f>VLOOKUP(A316,DistrictDetail_SY202324,'District Detail SY 202324'!$M$1,FALSE)</f>
        <v>2.5000000000000001E-2</v>
      </c>
      <c r="S316" s="45">
        <f>VLOOKUP(A316,DistrictDetail_SY202324,'District Detail SY 202324'!$X$1,FALSE)</f>
        <v>0</v>
      </c>
      <c r="T316" s="45">
        <f t="shared" si="43"/>
        <v>-2.5000000000000001E-2</v>
      </c>
      <c r="U316" s="45">
        <f>VLOOKUP(A316,DistrictDetail_SY202324,'District Detail SY 202324'!$L$1,FALSE)</f>
        <v>7.3999999999999996E-2</v>
      </c>
      <c r="V316" s="45">
        <f>VLOOKUP(A316,DistrictDetail_SY202324,'District Detail SY 202324'!$V$1,FALSE)</f>
        <v>0</v>
      </c>
      <c r="W316" s="45">
        <f t="shared" si="44"/>
        <v>-7.3999999999999996E-2</v>
      </c>
      <c r="X316" s="50">
        <f>VLOOKUP(A316,DistrictDetail_SY202324,'District Detail SY 202324'!$S$1,FALSE)</f>
        <v>0</v>
      </c>
      <c r="Y316" s="50">
        <f>VLOOKUP(A316,DistrictDetail_SY202324,'District Detail SY 202324'!$U$1,FALSE)</f>
        <v>0</v>
      </c>
      <c r="Z316" s="50">
        <f>VLOOKUP(A316,DistrictDetail_SY202324,'District Detail SY 202324'!$W$1,FALSE)</f>
        <v>0</v>
      </c>
      <c r="AA316" s="50">
        <f>VLOOKUP(A316,DistrictDetail_SY202324,'District Detail SY 202324'!$Z$1,FALSE)</f>
        <v>0</v>
      </c>
      <c r="AB316" s="50">
        <f>VLOOKUP(A316,DistrictDetail_SY202324,'District Detail SY 202324'!$AA$1,FALSE)</f>
        <v>0</v>
      </c>
      <c r="AC316" s="50">
        <f>VLOOKUP(A316,DistrictDetail_SY202324,'District Detail SY 202324'!$AB$1,FALSE)</f>
        <v>0</v>
      </c>
      <c r="AD316" s="50">
        <f>VLOOKUP(A316,DistrictDetail_SY202324,'District Detail SY 202324'!$AF$1,FALSE)</f>
        <v>0.48899999999999999</v>
      </c>
    </row>
    <row r="317" spans="1:30" x14ac:dyDescent="0.25">
      <c r="A317" s="6" t="s">
        <v>656</v>
      </c>
      <c r="B317" t="s">
        <v>657</v>
      </c>
      <c r="C317" s="48">
        <f t="shared" si="37"/>
        <v>1.4330000000000001</v>
      </c>
      <c r="D317" s="48">
        <f t="shared" si="45"/>
        <v>2.2879999999999998</v>
      </c>
      <c r="E317" s="48">
        <f t="shared" si="38"/>
        <v>0.85499999999999976</v>
      </c>
      <c r="F317" s="45">
        <f>VLOOKUP(A317,DistrictDetail_SY202324,'District Detail SY 202324'!$Q$1,FALSE)</f>
        <v>3.6999999999999998E-2</v>
      </c>
      <c r="G317" s="45">
        <f>VLOOKUP(A317,DistrictDetail_SY202324,'District Detail SY 202324'!$AD$1,FALSE)</f>
        <v>0</v>
      </c>
      <c r="H317" s="45">
        <f t="shared" si="39"/>
        <v>-3.6999999999999998E-2</v>
      </c>
      <c r="I317" s="45">
        <f>VLOOKUP(A317,DistrictDetail_SY202324,'District Detail SY 202324'!$P$1,FALSE)</f>
        <v>6.2E-2</v>
      </c>
      <c r="J317" s="45">
        <f>VLOOKUP(A317,DistrictDetail_SY202324,'District Detail SY 202324'!$AE$1,FALSE)+VLOOKUP(A317,DistrictDetail_SY202324,'District Detail SY 202324'!$AG$1,FALSE)</f>
        <v>0.70499999999999996</v>
      </c>
      <c r="K317" s="45">
        <f t="shared" si="40"/>
        <v>0.64300000000000002</v>
      </c>
      <c r="L317" s="45">
        <f>VLOOKUP(A317,DistrictDetail_SY202324,'District Detail SY 202324'!$K$1,FALSE)</f>
        <v>0.8600000000000001</v>
      </c>
      <c r="M317" s="45">
        <f>VLOOKUP(A317,DistrictDetail_SY202324,'District Detail SY 202324'!$T$1,FALSE)</f>
        <v>0.98299999999999987</v>
      </c>
      <c r="N317" s="45">
        <f t="shared" si="41"/>
        <v>0.12299999999999978</v>
      </c>
      <c r="O317" s="45">
        <f>VLOOKUP(A317,DistrictDetail_SY202324,'District Detail SY 202324'!$N$1,FALSE)</f>
        <v>0.318</v>
      </c>
      <c r="P317" s="45">
        <f>VLOOKUP(A317,DistrictDetail_SY202324,'District Detail SY 202324'!$Y$1,FALSE)</f>
        <v>0.4</v>
      </c>
      <c r="Q317" s="45">
        <f t="shared" si="42"/>
        <v>8.2000000000000017E-2</v>
      </c>
      <c r="R317" s="45">
        <f>VLOOKUP(A317,DistrictDetail_SY202324,'District Detail SY 202324'!$M$1,FALSE)</f>
        <v>4.0000000000000008E-2</v>
      </c>
      <c r="S317" s="45">
        <f>VLOOKUP(A317,DistrictDetail_SY202324,'District Detail SY 202324'!$X$1,FALSE)</f>
        <v>0.1</v>
      </c>
      <c r="T317" s="45">
        <f t="shared" si="43"/>
        <v>0.06</v>
      </c>
      <c r="U317" s="45">
        <f>VLOOKUP(A317,DistrictDetail_SY202324,'District Detail SY 202324'!$L$1,FALSE)</f>
        <v>0.11600000000000001</v>
      </c>
      <c r="V317" s="45">
        <f>VLOOKUP(A317,DistrictDetail_SY202324,'District Detail SY 202324'!$V$1,FALSE)</f>
        <v>0</v>
      </c>
      <c r="W317" s="45">
        <f t="shared" si="44"/>
        <v>-0.11600000000000001</v>
      </c>
      <c r="X317" s="50">
        <f>VLOOKUP(A317,DistrictDetail_SY202324,'District Detail SY 202324'!$S$1,FALSE)</f>
        <v>0</v>
      </c>
      <c r="Y317" s="50">
        <f>VLOOKUP(A317,DistrictDetail_SY202324,'District Detail SY 202324'!$U$1,FALSE)</f>
        <v>0</v>
      </c>
      <c r="Z317" s="50">
        <f>VLOOKUP(A317,DistrictDetail_SY202324,'District Detail SY 202324'!$W$1,FALSE)</f>
        <v>0.1</v>
      </c>
      <c r="AA317" s="50">
        <f>VLOOKUP(A317,DistrictDetail_SY202324,'District Detail SY 202324'!$Z$1,FALSE)</f>
        <v>0</v>
      </c>
      <c r="AB317" s="50">
        <f>VLOOKUP(A317,DistrictDetail_SY202324,'District Detail SY 202324'!$AA$1,FALSE)</f>
        <v>0</v>
      </c>
      <c r="AC317" s="50">
        <f>VLOOKUP(A317,DistrictDetail_SY202324,'District Detail SY 202324'!$AB$1,FALSE)</f>
        <v>0</v>
      </c>
      <c r="AD317" s="50">
        <f>VLOOKUP(A317,DistrictDetail_SY202324,'District Detail SY 202324'!$AF$1,FALSE)</f>
        <v>0</v>
      </c>
    </row>
    <row r="318" spans="1:30" x14ac:dyDescent="0.25">
      <c r="A318" s="6" t="s">
        <v>658</v>
      </c>
      <c r="B318" t="s">
        <v>659</v>
      </c>
      <c r="C318" s="48">
        <f t="shared" si="37"/>
        <v>0.47700000000000009</v>
      </c>
      <c r="D318" s="48">
        <f t="shared" si="45"/>
        <v>0.70099999999999996</v>
      </c>
      <c r="E318" s="48">
        <f t="shared" si="38"/>
        <v>0.22399999999999987</v>
      </c>
      <c r="F318" s="45">
        <f>VLOOKUP(A318,DistrictDetail_SY202324,'District Detail SY 202324'!$Q$1,FALSE)</f>
        <v>1.2999999999999999E-2</v>
      </c>
      <c r="G318" s="45">
        <f>VLOOKUP(A318,DistrictDetail_SY202324,'District Detail SY 202324'!$AD$1,FALSE)</f>
        <v>0</v>
      </c>
      <c r="H318" s="45">
        <f t="shared" si="39"/>
        <v>-1.2999999999999999E-2</v>
      </c>
      <c r="I318" s="45">
        <f>VLOOKUP(A318,DistrictDetail_SY202324,'District Detail SY 202324'!$P$1,FALSE)</f>
        <v>0.02</v>
      </c>
      <c r="J318" s="45">
        <f>VLOOKUP(A318,DistrictDetail_SY202324,'District Detail SY 202324'!$AE$1,FALSE)+VLOOKUP(A318,DistrictDetail_SY202324,'District Detail SY 202324'!$AG$1,FALSE)</f>
        <v>0</v>
      </c>
      <c r="K318" s="45">
        <f t="shared" si="40"/>
        <v>-0.02</v>
      </c>
      <c r="L318" s="45">
        <f>VLOOKUP(A318,DistrictDetail_SY202324,'District Detail SY 202324'!$K$1,FALSE)</f>
        <v>0.28800000000000003</v>
      </c>
      <c r="M318" s="45">
        <f>VLOOKUP(A318,DistrictDetail_SY202324,'District Detail SY 202324'!$T$1,FALSE)</f>
        <v>0</v>
      </c>
      <c r="N318" s="45">
        <f t="shared" si="41"/>
        <v>-0.28800000000000003</v>
      </c>
      <c r="O318" s="45">
        <f>VLOOKUP(A318,DistrictDetail_SY202324,'District Detail SY 202324'!$N$1,FALSE)</f>
        <v>0.10299999999999999</v>
      </c>
      <c r="P318" s="45">
        <f>VLOOKUP(A318,DistrictDetail_SY202324,'District Detail SY 202324'!$Y$1,FALSE)</f>
        <v>0</v>
      </c>
      <c r="Q318" s="45">
        <f t="shared" si="42"/>
        <v>-0.10299999999999999</v>
      </c>
      <c r="R318" s="45">
        <f>VLOOKUP(A318,DistrictDetail_SY202324,'District Detail SY 202324'!$M$1,FALSE)</f>
        <v>1.4E-2</v>
      </c>
      <c r="S318" s="45">
        <f>VLOOKUP(A318,DistrictDetail_SY202324,'District Detail SY 202324'!$X$1,FALSE)</f>
        <v>0</v>
      </c>
      <c r="T318" s="45">
        <f t="shared" si="43"/>
        <v>-1.4E-2</v>
      </c>
      <c r="U318" s="45">
        <f>VLOOKUP(A318,DistrictDetail_SY202324,'District Detail SY 202324'!$L$1,FALSE)</f>
        <v>3.9000000000000007E-2</v>
      </c>
      <c r="V318" s="45">
        <f>VLOOKUP(A318,DistrictDetail_SY202324,'District Detail SY 202324'!$V$1,FALSE)</f>
        <v>0</v>
      </c>
      <c r="W318" s="45">
        <f t="shared" si="44"/>
        <v>-3.9000000000000007E-2</v>
      </c>
      <c r="X318" s="50">
        <f>VLOOKUP(A318,DistrictDetail_SY202324,'District Detail SY 202324'!$S$1,FALSE)</f>
        <v>0</v>
      </c>
      <c r="Y318" s="50">
        <f>VLOOKUP(A318,DistrictDetail_SY202324,'District Detail SY 202324'!$U$1,FALSE)</f>
        <v>0</v>
      </c>
      <c r="Z318" s="50">
        <f>VLOOKUP(A318,DistrictDetail_SY202324,'District Detail SY 202324'!$W$1,FALSE)</f>
        <v>0</v>
      </c>
      <c r="AA318" s="50">
        <f>VLOOKUP(A318,DistrictDetail_SY202324,'District Detail SY 202324'!$Z$1,FALSE)</f>
        <v>0</v>
      </c>
      <c r="AB318" s="50">
        <f>VLOOKUP(A318,DistrictDetail_SY202324,'District Detail SY 202324'!$AA$1,FALSE)</f>
        <v>0</v>
      </c>
      <c r="AC318" s="50">
        <f>VLOOKUP(A318,DistrictDetail_SY202324,'District Detail SY 202324'!$AB$1,FALSE)</f>
        <v>0</v>
      </c>
      <c r="AD318" s="50">
        <f>VLOOKUP(A318,DistrictDetail_SY202324,'District Detail SY 202324'!$AF$1,FALSE)</f>
        <v>0.70099999999999996</v>
      </c>
    </row>
    <row r="319" spans="1:30" x14ac:dyDescent="0.25">
      <c r="A319" s="6" t="s">
        <v>660</v>
      </c>
      <c r="B319" t="s">
        <v>661</v>
      </c>
      <c r="C319" s="48">
        <f t="shared" ref="C319:C323" si="46">U319+R319+O319+L319+F319+I319</f>
        <v>3.2050000000000001</v>
      </c>
      <c r="D319" s="48">
        <f t="shared" ref="D319:D323" si="47">V319+S319+P319+M319+G319+J319+X319+Y319+Z319+AA319+AB319+AC319+AD319</f>
        <v>8.4879999999999995</v>
      </c>
      <c r="E319" s="48">
        <f t="shared" ref="E319:E323" si="48">D319-C319</f>
        <v>5.2829999999999995</v>
      </c>
      <c r="F319" s="45">
        <f>VLOOKUP(A319,DistrictDetail_SY202324,'District Detail SY 202324'!$Q$1,FALSE)</f>
        <v>9.2999999999999999E-2</v>
      </c>
      <c r="G319" s="45">
        <f>VLOOKUP(A319,DistrictDetail_SY202324,'District Detail SY 202324'!$AD$1,FALSE)</f>
        <v>0</v>
      </c>
      <c r="H319" s="45">
        <f t="shared" ref="H319:H323" si="49">G319-F319</f>
        <v>-9.2999999999999999E-2</v>
      </c>
      <c r="I319" s="45">
        <f>VLOOKUP(A319,DistrictDetail_SY202324,'District Detail SY 202324'!$P$1,FALSE)</f>
        <v>0.13900000000000001</v>
      </c>
      <c r="J319" s="45">
        <f>VLOOKUP(A319,DistrictDetail_SY202324,'District Detail SY 202324'!$AE$1,FALSE)+VLOOKUP(A319,DistrictDetail_SY202324,'District Detail SY 202324'!$AG$1,FALSE)</f>
        <v>1.4510000000000001</v>
      </c>
      <c r="K319" s="45">
        <f t="shared" ref="K319:K323" si="50">J319-I319</f>
        <v>1.3120000000000001</v>
      </c>
      <c r="L319" s="45">
        <f>VLOOKUP(A319,DistrictDetail_SY202324,'District Detail SY 202324'!$K$1,FALSE)</f>
        <v>1.8719999999999999</v>
      </c>
      <c r="M319" s="45">
        <f>VLOOKUP(A319,DistrictDetail_SY202324,'District Detail SY 202324'!$T$1,FALSE)</f>
        <v>4</v>
      </c>
      <c r="N319" s="45">
        <f t="shared" ref="N319:N323" si="51">M319-L319</f>
        <v>2.1280000000000001</v>
      </c>
      <c r="O319" s="45">
        <f>VLOOKUP(A319,DistrictDetail_SY202324,'District Detail SY 202324'!$N$1,FALSE)</f>
        <v>0.72499999999999998</v>
      </c>
      <c r="P319" s="45">
        <f>VLOOKUP(A319,DistrictDetail_SY202324,'District Detail SY 202324'!$Y$1,FALSE)</f>
        <v>0.89999999999999991</v>
      </c>
      <c r="Q319" s="45">
        <f t="shared" ref="Q319:Q323" si="52">P319-O319</f>
        <v>0.17499999999999993</v>
      </c>
      <c r="R319" s="45">
        <f>VLOOKUP(A319,DistrictDetail_SY202324,'District Detail SY 202324'!$M$1,FALSE)</f>
        <v>9.5000000000000015E-2</v>
      </c>
      <c r="S319" s="45">
        <f>VLOOKUP(A319,DistrictDetail_SY202324,'District Detail SY 202324'!$X$1,FALSE)</f>
        <v>1.101</v>
      </c>
      <c r="T319" s="45">
        <f t="shared" ref="T319:T323" si="53">S319-R319</f>
        <v>1.006</v>
      </c>
      <c r="U319" s="45">
        <f>VLOOKUP(A319,DistrictDetail_SY202324,'District Detail SY 202324'!$L$1,FALSE)</f>
        <v>0.28100000000000003</v>
      </c>
      <c r="V319" s="45">
        <f>VLOOKUP(A319,DistrictDetail_SY202324,'District Detail SY 202324'!$V$1,FALSE)</f>
        <v>0</v>
      </c>
      <c r="W319" s="45">
        <f t="shared" ref="W319:W323" si="54">V319-U319</f>
        <v>-0.28100000000000003</v>
      </c>
      <c r="X319" s="50">
        <f>VLOOKUP(A319,DistrictDetail_SY202324,'District Detail SY 202324'!$S$1,FALSE)</f>
        <v>0</v>
      </c>
      <c r="Y319" s="50">
        <f>VLOOKUP(A319,DistrictDetail_SY202324,'District Detail SY 202324'!$U$1,FALSE)</f>
        <v>0.13600000000000001</v>
      </c>
      <c r="Z319" s="50">
        <f>VLOOKUP(A319,DistrictDetail_SY202324,'District Detail SY 202324'!$W$1,FALSE)</f>
        <v>0.35599999999999998</v>
      </c>
      <c r="AA319" s="50">
        <f>VLOOKUP(A319,DistrictDetail_SY202324,'District Detail SY 202324'!$Z$1,FALSE)</f>
        <v>3.4000000000000002E-2</v>
      </c>
      <c r="AB319" s="50">
        <f>VLOOKUP(A319,DistrictDetail_SY202324,'District Detail SY 202324'!$AA$1,FALSE)</f>
        <v>0</v>
      </c>
      <c r="AC319" s="50">
        <f>VLOOKUP(A319,DistrictDetail_SY202324,'District Detail SY 202324'!$AB$1,FALSE)</f>
        <v>0.51</v>
      </c>
      <c r="AD319" s="50">
        <f>VLOOKUP(A319,DistrictDetail_SY202324,'District Detail SY 202324'!$AF$1,FALSE)</f>
        <v>0</v>
      </c>
    </row>
    <row r="320" spans="1:30" x14ac:dyDescent="0.25">
      <c r="A320" s="6" t="s">
        <v>662</v>
      </c>
      <c r="B320" t="s">
        <v>663</v>
      </c>
      <c r="C320" s="48">
        <f t="shared" si="46"/>
        <v>0.76300000000000001</v>
      </c>
      <c r="D320" s="48">
        <f t="shared" si="47"/>
        <v>1.2829999999999999</v>
      </c>
      <c r="E320" s="48">
        <f t="shared" si="48"/>
        <v>0.51999999999999991</v>
      </c>
      <c r="F320" s="45">
        <f>VLOOKUP(A320,DistrictDetail_SY202324,'District Detail SY 202324'!$Q$1,FALSE)</f>
        <v>0.02</v>
      </c>
      <c r="G320" s="45">
        <f>VLOOKUP(A320,DistrictDetail_SY202324,'District Detail SY 202324'!$AD$1,FALSE)</f>
        <v>0</v>
      </c>
      <c r="H320" s="45">
        <f t="shared" si="49"/>
        <v>-0.02</v>
      </c>
      <c r="I320" s="45">
        <f>VLOOKUP(A320,DistrictDetail_SY202324,'District Detail SY 202324'!$P$1,FALSE)</f>
        <v>3.3000000000000002E-2</v>
      </c>
      <c r="J320" s="45">
        <f>VLOOKUP(A320,DistrictDetail_SY202324,'District Detail SY 202324'!$AE$1,FALSE)+VLOOKUP(A320,DistrictDetail_SY202324,'District Detail SY 202324'!$AG$1,FALSE)</f>
        <v>0</v>
      </c>
      <c r="K320" s="45">
        <f t="shared" si="50"/>
        <v>-3.3000000000000002E-2</v>
      </c>
      <c r="L320" s="45">
        <f>VLOOKUP(A320,DistrictDetail_SY202324,'District Detail SY 202324'!$K$1,FALSE)</f>
        <v>0.45199999999999996</v>
      </c>
      <c r="M320" s="45">
        <f>VLOOKUP(A320,DistrictDetail_SY202324,'District Detail SY 202324'!$T$1,FALSE)</f>
        <v>0.53300000000000003</v>
      </c>
      <c r="N320" s="45">
        <f t="shared" si="51"/>
        <v>8.1000000000000072E-2</v>
      </c>
      <c r="O320" s="45">
        <f>VLOOKUP(A320,DistrictDetail_SY202324,'District Detail SY 202324'!$N$1,FALSE)</f>
        <v>0.17199999999999999</v>
      </c>
      <c r="P320" s="45">
        <f>VLOOKUP(A320,DistrictDetail_SY202324,'District Detail SY 202324'!$Y$1,FALSE)</f>
        <v>0</v>
      </c>
      <c r="Q320" s="45">
        <f t="shared" si="52"/>
        <v>-0.17199999999999999</v>
      </c>
      <c r="R320" s="45">
        <f>VLOOKUP(A320,DistrictDetail_SY202324,'District Detail SY 202324'!$M$1,FALSE)</f>
        <v>2.1999999999999999E-2</v>
      </c>
      <c r="S320" s="45">
        <f>VLOOKUP(A320,DistrictDetail_SY202324,'District Detail SY 202324'!$X$1,FALSE)</f>
        <v>0</v>
      </c>
      <c r="T320" s="45">
        <f t="shared" si="53"/>
        <v>-2.1999999999999999E-2</v>
      </c>
      <c r="U320" s="45">
        <f>VLOOKUP(A320,DistrictDetail_SY202324,'District Detail SY 202324'!$L$1,FALSE)</f>
        <v>6.4000000000000001E-2</v>
      </c>
      <c r="V320" s="45">
        <f>VLOOKUP(A320,DistrictDetail_SY202324,'District Detail SY 202324'!$V$1,FALSE)</f>
        <v>0</v>
      </c>
      <c r="W320" s="45">
        <f t="shared" si="54"/>
        <v>-6.4000000000000001E-2</v>
      </c>
      <c r="X320" s="50">
        <f>VLOOKUP(A320,DistrictDetail_SY202324,'District Detail SY 202324'!$S$1,FALSE)</f>
        <v>0</v>
      </c>
      <c r="Y320" s="50">
        <f>VLOOKUP(A320,DistrictDetail_SY202324,'District Detail SY 202324'!$U$1,FALSE)</f>
        <v>0</v>
      </c>
      <c r="Z320" s="50">
        <f>VLOOKUP(A320,DistrictDetail_SY202324,'District Detail SY 202324'!$W$1,FALSE)</f>
        <v>0</v>
      </c>
      <c r="AA320" s="50">
        <f>VLOOKUP(A320,DistrictDetail_SY202324,'District Detail SY 202324'!$Z$1,FALSE)</f>
        <v>0</v>
      </c>
      <c r="AB320" s="50">
        <f>VLOOKUP(A320,DistrictDetail_SY202324,'District Detail SY 202324'!$AA$1,FALSE)</f>
        <v>0</v>
      </c>
      <c r="AC320" s="50">
        <f>VLOOKUP(A320,DistrictDetail_SY202324,'District Detail SY 202324'!$AB$1,FALSE)</f>
        <v>0.75</v>
      </c>
      <c r="AD320" s="50">
        <f>VLOOKUP(A320,DistrictDetail_SY202324,'District Detail SY 202324'!$AF$1,FALSE)</f>
        <v>0</v>
      </c>
    </row>
    <row r="321" spans="1:30" x14ac:dyDescent="0.25">
      <c r="A321" s="6" t="s">
        <v>664</v>
      </c>
      <c r="B321" t="s">
        <v>665</v>
      </c>
      <c r="C321" s="48">
        <f t="shared" si="46"/>
        <v>0.44800000000000006</v>
      </c>
      <c r="D321" s="48">
        <f t="shared" si="47"/>
        <v>1.254</v>
      </c>
      <c r="E321" s="48">
        <f t="shared" si="48"/>
        <v>0.80599999999999994</v>
      </c>
      <c r="F321" s="45">
        <f>VLOOKUP(A321,DistrictDetail_SY202324,'District Detail SY 202324'!$Q$1,FALSE)</f>
        <v>1.2E-2</v>
      </c>
      <c r="G321" s="45">
        <f>VLOOKUP(A321,DistrictDetail_SY202324,'District Detail SY 202324'!$AD$1,FALSE)</f>
        <v>0</v>
      </c>
      <c r="H321" s="45">
        <f t="shared" si="49"/>
        <v>-1.2E-2</v>
      </c>
      <c r="I321" s="45">
        <f>VLOOKUP(A321,DistrictDetail_SY202324,'District Detail SY 202324'!$P$1,FALSE)</f>
        <v>1.9E-2</v>
      </c>
      <c r="J321" s="45">
        <f>VLOOKUP(A321,DistrictDetail_SY202324,'District Detail SY 202324'!$AE$1,FALSE)+VLOOKUP(A321,DistrictDetail_SY202324,'District Detail SY 202324'!$AG$1,FALSE)</f>
        <v>1.254</v>
      </c>
      <c r="K321" s="45">
        <f t="shared" si="50"/>
        <v>1.2350000000000001</v>
      </c>
      <c r="L321" s="45">
        <f>VLOOKUP(A321,DistrictDetail_SY202324,'District Detail SY 202324'!$K$1,FALSE)</f>
        <v>0.26600000000000001</v>
      </c>
      <c r="M321" s="45">
        <f>VLOOKUP(A321,DistrictDetail_SY202324,'District Detail SY 202324'!$T$1,FALSE)</f>
        <v>0</v>
      </c>
      <c r="N321" s="45">
        <f t="shared" si="51"/>
        <v>-0.26600000000000001</v>
      </c>
      <c r="O321" s="45">
        <f>VLOOKUP(A321,DistrictDetail_SY202324,'District Detail SY 202324'!$N$1,FALSE)</f>
        <v>0.10099999999999999</v>
      </c>
      <c r="P321" s="45">
        <f>VLOOKUP(A321,DistrictDetail_SY202324,'District Detail SY 202324'!$Y$1,FALSE)</f>
        <v>0</v>
      </c>
      <c r="Q321" s="45">
        <f t="shared" si="52"/>
        <v>-0.10099999999999999</v>
      </c>
      <c r="R321" s="45">
        <f>VLOOKUP(A321,DistrictDetail_SY202324,'District Detail SY 202324'!$M$1,FALSE)</f>
        <v>1.3000000000000001E-2</v>
      </c>
      <c r="S321" s="45">
        <f>VLOOKUP(A321,DistrictDetail_SY202324,'District Detail SY 202324'!$X$1,FALSE)</f>
        <v>0</v>
      </c>
      <c r="T321" s="45">
        <f t="shared" si="53"/>
        <v>-1.3000000000000001E-2</v>
      </c>
      <c r="U321" s="45">
        <f>VLOOKUP(A321,DistrictDetail_SY202324,'District Detail SY 202324'!$L$1,FALSE)</f>
        <v>3.7000000000000005E-2</v>
      </c>
      <c r="V321" s="45">
        <f>VLOOKUP(A321,DistrictDetail_SY202324,'District Detail SY 202324'!$V$1,FALSE)</f>
        <v>0</v>
      </c>
      <c r="W321" s="45">
        <f t="shared" si="54"/>
        <v>-3.7000000000000005E-2</v>
      </c>
      <c r="X321" s="50">
        <f>VLOOKUP(A321,DistrictDetail_SY202324,'District Detail SY 202324'!$S$1,FALSE)</f>
        <v>0</v>
      </c>
      <c r="Y321" s="50">
        <f>VLOOKUP(A321,DistrictDetail_SY202324,'District Detail SY 202324'!$U$1,FALSE)</f>
        <v>0</v>
      </c>
      <c r="Z321" s="50">
        <f>VLOOKUP(A321,DistrictDetail_SY202324,'District Detail SY 202324'!$W$1,FALSE)</f>
        <v>0</v>
      </c>
      <c r="AA321" s="50">
        <f>VLOOKUP(A321,DistrictDetail_SY202324,'District Detail SY 202324'!$Z$1,FALSE)</f>
        <v>0</v>
      </c>
      <c r="AB321" s="50">
        <f>VLOOKUP(A321,DistrictDetail_SY202324,'District Detail SY 202324'!$AA$1,FALSE)</f>
        <v>0</v>
      </c>
      <c r="AC321" s="50">
        <f>VLOOKUP(A321,DistrictDetail_SY202324,'District Detail SY 202324'!$AB$1,FALSE)</f>
        <v>0</v>
      </c>
      <c r="AD321" s="50">
        <f>VLOOKUP(A321,DistrictDetail_SY202324,'District Detail SY 202324'!$AF$1,FALSE)</f>
        <v>0</v>
      </c>
    </row>
    <row r="322" spans="1:30" x14ac:dyDescent="0.25">
      <c r="A322" s="6" t="s">
        <v>666</v>
      </c>
      <c r="B322" t="s">
        <v>667</v>
      </c>
      <c r="C322" s="48">
        <f t="shared" si="46"/>
        <v>10.152000000000001</v>
      </c>
      <c r="D322" s="48">
        <f t="shared" si="47"/>
        <v>9.8960000000000026</v>
      </c>
      <c r="E322" s="48">
        <f t="shared" si="48"/>
        <v>-0.25599999999999845</v>
      </c>
      <c r="F322" s="45">
        <f>VLOOKUP(A322,DistrictDetail_SY202324,'District Detail SY 202324'!$Q$1,FALSE)</f>
        <v>0.252</v>
      </c>
      <c r="G322" s="45">
        <f>VLOOKUP(A322,DistrictDetail_SY202324,'District Detail SY 202324'!$AD$1,FALSE)</f>
        <v>0</v>
      </c>
      <c r="H322" s="45">
        <f t="shared" si="49"/>
        <v>-0.252</v>
      </c>
      <c r="I322" s="45">
        <f>VLOOKUP(A322,DistrictDetail_SY202324,'District Detail SY 202324'!$P$1,FALSE)</f>
        <v>0.432</v>
      </c>
      <c r="J322" s="45">
        <f>VLOOKUP(A322,DistrictDetail_SY202324,'District Detail SY 202324'!$AE$1,FALSE)+VLOOKUP(A322,DistrictDetail_SY202324,'District Detail SY 202324'!$AG$1,FALSE)</f>
        <v>0</v>
      </c>
      <c r="K322" s="45">
        <f t="shared" si="50"/>
        <v>-0.432</v>
      </c>
      <c r="L322" s="45">
        <f>VLOOKUP(A322,DistrictDetail_SY202324,'District Detail SY 202324'!$K$1,FALSE)</f>
        <v>6.1549999999999994</v>
      </c>
      <c r="M322" s="45">
        <f>VLOOKUP(A322,DistrictDetail_SY202324,'District Detail SY 202324'!$T$1,FALSE)</f>
        <v>5.5280000000000005</v>
      </c>
      <c r="N322" s="45">
        <f t="shared" si="51"/>
        <v>-0.62699999999999889</v>
      </c>
      <c r="O322" s="45">
        <f>VLOOKUP(A322,DistrictDetail_SY202324,'District Detail SY 202324'!$N$1,FALSE)</f>
        <v>2.2429999999999999</v>
      </c>
      <c r="P322" s="45">
        <f>VLOOKUP(A322,DistrictDetail_SY202324,'District Detail SY 202324'!$Y$1,FALSE)</f>
        <v>1</v>
      </c>
      <c r="Q322" s="45">
        <f t="shared" si="52"/>
        <v>-1.2429999999999999</v>
      </c>
      <c r="R322" s="45">
        <f>VLOOKUP(A322,DistrictDetail_SY202324,'District Detail SY 202324'!$M$1,FALSE)</f>
        <v>0.27100000000000002</v>
      </c>
      <c r="S322" s="45">
        <f>VLOOKUP(A322,DistrictDetail_SY202324,'District Detail SY 202324'!$X$1,FALSE)</f>
        <v>1.7609999999999999</v>
      </c>
      <c r="T322" s="45">
        <f t="shared" si="53"/>
        <v>1.4899999999999998</v>
      </c>
      <c r="U322" s="45">
        <f>VLOOKUP(A322,DistrictDetail_SY202324,'District Detail SY 202324'!$L$1,FALSE)</f>
        <v>0.79900000000000004</v>
      </c>
      <c r="V322" s="45">
        <f>VLOOKUP(A322,DistrictDetail_SY202324,'District Detail SY 202324'!$V$1,FALSE)</f>
        <v>0</v>
      </c>
      <c r="W322" s="45">
        <f t="shared" si="54"/>
        <v>-0.79900000000000004</v>
      </c>
      <c r="X322" s="50">
        <f>VLOOKUP(A322,DistrictDetail_SY202324,'District Detail SY 202324'!$S$1,FALSE)</f>
        <v>0</v>
      </c>
      <c r="Y322" s="50">
        <f>VLOOKUP(A322,DistrictDetail_SY202324,'District Detail SY 202324'!$U$1,FALSE)</f>
        <v>0.254</v>
      </c>
      <c r="Z322" s="50">
        <f>VLOOKUP(A322,DistrictDetail_SY202324,'District Detail SY 202324'!$W$1,FALSE)</f>
        <v>1.0150000000000001</v>
      </c>
      <c r="AA322" s="50">
        <f>VLOOKUP(A322,DistrictDetail_SY202324,'District Detail SY 202324'!$Z$1,FALSE)</f>
        <v>0.153</v>
      </c>
      <c r="AB322" s="50">
        <f>VLOOKUP(A322,DistrictDetail_SY202324,'District Detail SY 202324'!$AA$1,FALSE)</f>
        <v>0</v>
      </c>
      <c r="AC322" s="50">
        <f>VLOOKUP(A322,DistrictDetail_SY202324,'District Detail SY 202324'!$AB$1,FALSE)</f>
        <v>0</v>
      </c>
      <c r="AD322" s="50">
        <f>VLOOKUP(A322,DistrictDetail_SY202324,'District Detail SY 202324'!$AF$1,FALSE)</f>
        <v>0.185</v>
      </c>
    </row>
    <row r="323" spans="1:30" x14ac:dyDescent="0.25">
      <c r="A323" s="6" t="s">
        <v>668</v>
      </c>
      <c r="B323" t="s">
        <v>723</v>
      </c>
      <c r="C323" s="48">
        <f t="shared" si="46"/>
        <v>0.84899999999999987</v>
      </c>
      <c r="D323" s="48">
        <f t="shared" si="47"/>
        <v>2</v>
      </c>
      <c r="E323" s="48">
        <f t="shared" si="48"/>
        <v>1.1510000000000002</v>
      </c>
      <c r="F323" s="45">
        <f>VLOOKUP(A323,DistrictDetail_SY202324,'District Detail SY 202324'!$Q$1,FALSE)</f>
        <v>0</v>
      </c>
      <c r="G323" s="45">
        <f>VLOOKUP(A323,DistrictDetail_SY202324,'District Detail SY 202324'!$AD$1,FALSE)</f>
        <v>0</v>
      </c>
      <c r="H323" s="45">
        <f t="shared" si="49"/>
        <v>0</v>
      </c>
      <c r="I323" s="45">
        <f>VLOOKUP(A323,DistrictDetail_SY202324,'District Detail SY 202324'!$P$1,FALSE)</f>
        <v>3.3000000000000002E-2</v>
      </c>
      <c r="J323" s="45">
        <f>VLOOKUP(A323,DistrictDetail_SY202324,'District Detail SY 202324'!$AE$1,FALSE)+VLOOKUP(A323,DistrictDetail_SY202324,'District Detail SY 202324'!$AG$1,FALSE)</f>
        <v>2</v>
      </c>
      <c r="K323" s="45">
        <f t="shared" si="50"/>
        <v>1.9670000000000001</v>
      </c>
      <c r="L323" s="45">
        <f>VLOOKUP(A323,DistrictDetail_SY202324,'District Detail SY 202324'!$K$1,FALSE)</f>
        <v>0.64599999999999991</v>
      </c>
      <c r="M323" s="45">
        <f>VLOOKUP(A323,DistrictDetail_SY202324,'District Detail SY 202324'!$T$1,FALSE)</f>
        <v>0</v>
      </c>
      <c r="N323" s="45">
        <f t="shared" si="51"/>
        <v>-0.64599999999999991</v>
      </c>
      <c r="O323" s="45">
        <f>VLOOKUP(A323,DistrictDetail_SY202324,'District Detail SY 202324'!$N$1,FALSE)</f>
        <v>0.14199999999999999</v>
      </c>
      <c r="P323" s="45">
        <f>VLOOKUP(A323,DistrictDetail_SY202324,'District Detail SY 202324'!$Y$1,FALSE)</f>
        <v>0</v>
      </c>
      <c r="Q323" s="45">
        <f t="shared" si="52"/>
        <v>-0.14199999999999999</v>
      </c>
      <c r="R323" s="45">
        <f>VLOOKUP(A323,DistrictDetail_SY202324,'District Detail SY 202324'!$M$1,FALSE)</f>
        <v>8.0000000000000002E-3</v>
      </c>
      <c r="S323" s="45">
        <f>VLOOKUP(A323,DistrictDetail_SY202324,'District Detail SY 202324'!$X$1,FALSE)</f>
        <v>0</v>
      </c>
      <c r="T323" s="45">
        <f t="shared" si="53"/>
        <v>-8.0000000000000002E-3</v>
      </c>
      <c r="U323" s="45">
        <f>VLOOKUP(A323,DistrictDetail_SY202324,'District Detail SY 202324'!$L$1,FALSE)</f>
        <v>1.9999999999999997E-2</v>
      </c>
      <c r="V323" s="45">
        <f>VLOOKUP(A323,DistrictDetail_SY202324,'District Detail SY 202324'!$V$1,FALSE)</f>
        <v>0</v>
      </c>
      <c r="W323" s="45">
        <f t="shared" si="54"/>
        <v>-1.9999999999999997E-2</v>
      </c>
      <c r="X323" s="50">
        <f>VLOOKUP(A323,DistrictDetail_SY202324,'District Detail SY 202324'!$S$1,FALSE)</f>
        <v>0</v>
      </c>
      <c r="Y323" s="50">
        <f>VLOOKUP(A323,DistrictDetail_SY202324,'District Detail SY 202324'!$U$1,FALSE)</f>
        <v>0</v>
      </c>
      <c r="Z323" s="50">
        <f>VLOOKUP(A323,DistrictDetail_SY202324,'District Detail SY 202324'!$W$1,FALSE)</f>
        <v>0</v>
      </c>
      <c r="AA323" s="50">
        <f>VLOOKUP(A323,DistrictDetail_SY202324,'District Detail SY 202324'!$Z$1,FALSE)</f>
        <v>0</v>
      </c>
      <c r="AB323" s="50">
        <f>VLOOKUP(A323,DistrictDetail_SY202324,'District Detail SY 202324'!$AA$1,FALSE)</f>
        <v>0</v>
      </c>
      <c r="AC323" s="50">
        <f>VLOOKUP(A323,DistrictDetail_SY202324,'District Detail SY 202324'!$AB$1,FALSE)</f>
        <v>0</v>
      </c>
      <c r="AD323" s="50">
        <f>VLOOKUP(A323,DistrictDetail_SY202324,'District Detail SY 202324'!$AF$1,FALSE)</f>
        <v>0</v>
      </c>
    </row>
    <row r="324" spans="1:30" x14ac:dyDescent="0.25">
      <c r="A324" s="6" t="s">
        <v>670</v>
      </c>
      <c r="B324" t="s">
        <v>671</v>
      </c>
      <c r="C324" s="48">
        <f t="shared" ref="C324:C326" si="55">U324+R324+O324+L324+F324+I324</f>
        <v>62.792000000000002</v>
      </c>
      <c r="D324" s="48">
        <f t="shared" ref="D324:D326" si="56">V324+S324+P324+M324+G324+J324+X324+Y324+Z324+AA324+AB324+AC324+AD324</f>
        <v>99.134</v>
      </c>
      <c r="E324" s="48">
        <f t="shared" ref="E324:E326" si="57">D324-C324</f>
        <v>36.341999999999999</v>
      </c>
      <c r="F324" s="45">
        <f>VLOOKUP(A324,DistrictDetail_SY202324,'District Detail SY 202324'!$Q$1,FALSE)</f>
        <v>1.552</v>
      </c>
      <c r="G324" s="45">
        <f>VLOOKUP(A324,DistrictDetail_SY202324,'District Detail SY 202324'!$AD$1,FALSE)</f>
        <v>0</v>
      </c>
      <c r="H324" s="45">
        <f t="shared" ref="H324:H326" si="58">G324-F324</f>
        <v>-1.552</v>
      </c>
      <c r="I324" s="45">
        <f>VLOOKUP(A324,DistrictDetail_SY202324,'District Detail SY 202324'!$P$1,FALSE)</f>
        <v>2.6680000000000001</v>
      </c>
      <c r="J324" s="45">
        <f>VLOOKUP(A324,DistrictDetail_SY202324,'District Detail SY 202324'!$AE$1,FALSE)+VLOOKUP(A324,DistrictDetail_SY202324,'District Detail SY 202324'!$AG$1,FALSE)</f>
        <v>19.295000000000002</v>
      </c>
      <c r="K324" s="45">
        <f t="shared" ref="K324:K326" si="59">J324-I324</f>
        <v>16.627000000000002</v>
      </c>
      <c r="L324" s="45">
        <f>VLOOKUP(A324,DistrictDetail_SY202324,'District Detail SY 202324'!$K$1,FALSE)</f>
        <v>38.219000000000001</v>
      </c>
      <c r="M324" s="45">
        <f>VLOOKUP(A324,DistrictDetail_SY202324,'District Detail SY 202324'!$T$1,FALSE)</f>
        <v>37</v>
      </c>
      <c r="N324" s="45">
        <f t="shared" ref="N324:N326" si="60">M324-L324</f>
        <v>-1.2190000000000012</v>
      </c>
      <c r="O324" s="45">
        <f>VLOOKUP(A324,DistrictDetail_SY202324,'District Detail SY 202324'!$N$1,FALSE)</f>
        <v>13.75</v>
      </c>
      <c r="P324" s="45">
        <f>VLOOKUP(A324,DistrictDetail_SY202324,'District Detail SY 202324'!$Y$1,FALSE)</f>
        <v>17.75</v>
      </c>
      <c r="Q324" s="45">
        <f t="shared" ref="Q324:Q326" si="61">P324-O324</f>
        <v>4</v>
      </c>
      <c r="R324" s="45">
        <f>VLOOKUP(A324,DistrictDetail_SY202324,'District Detail SY 202324'!$M$1,FALSE)</f>
        <v>1.673</v>
      </c>
      <c r="S324" s="45">
        <f>VLOOKUP(A324,DistrictDetail_SY202324,'District Detail SY 202324'!$X$1,FALSE)</f>
        <v>6.0570000000000004</v>
      </c>
      <c r="T324" s="45">
        <f t="shared" ref="T324:T326" si="62">S324-R324</f>
        <v>4.3840000000000003</v>
      </c>
      <c r="U324" s="45">
        <f>VLOOKUP(A324,DistrictDetail_SY202324,'District Detail SY 202324'!$L$1,FALSE)</f>
        <v>4.93</v>
      </c>
      <c r="V324" s="45">
        <f>VLOOKUP(A324,DistrictDetail_SY202324,'District Detail SY 202324'!$V$1,FALSE)</f>
        <v>0</v>
      </c>
      <c r="W324" s="45">
        <f t="shared" ref="W324:W326" si="63">V324-U324</f>
        <v>-4.93</v>
      </c>
      <c r="X324" s="50">
        <f>VLOOKUP(A324,DistrictDetail_SY202324,'District Detail SY 202324'!$S$1,FALSE)</f>
        <v>0</v>
      </c>
      <c r="Y324" s="50">
        <f>VLOOKUP(A324,DistrictDetail_SY202324,'District Detail SY 202324'!$U$1,FALSE)</f>
        <v>1.331</v>
      </c>
      <c r="Z324" s="50">
        <f>VLOOKUP(A324,DistrictDetail_SY202324,'District Detail SY 202324'!$W$1,FALSE)</f>
        <v>3.5939999999999999</v>
      </c>
      <c r="AA324" s="50">
        <f>VLOOKUP(A324,DistrictDetail_SY202324,'District Detail SY 202324'!$Z$1,FALSE)</f>
        <v>0</v>
      </c>
      <c r="AB324" s="50">
        <f>VLOOKUP(A324,DistrictDetail_SY202324,'District Detail SY 202324'!$AA$1,FALSE)</f>
        <v>0</v>
      </c>
      <c r="AC324" s="50">
        <f>VLOOKUP(A324,DistrictDetail_SY202324,'District Detail SY 202324'!$AB$1,FALSE)</f>
        <v>0</v>
      </c>
      <c r="AD324" s="50">
        <f>VLOOKUP(A324,DistrictDetail_SY202324,'District Detail SY 202324'!$AF$1,FALSE)</f>
        <v>14.106999999999999</v>
      </c>
    </row>
    <row r="325" spans="1:30" x14ac:dyDescent="0.25">
      <c r="A325" s="6" t="s">
        <v>672</v>
      </c>
      <c r="B325" t="s">
        <v>673</v>
      </c>
      <c r="C325" s="48">
        <f t="shared" si="55"/>
        <v>23.929999999999996</v>
      </c>
      <c r="D325" s="48">
        <f t="shared" si="56"/>
        <v>37.811</v>
      </c>
      <c r="E325" s="48">
        <f t="shared" si="57"/>
        <v>13.881000000000004</v>
      </c>
      <c r="F325" s="45">
        <f>VLOOKUP(A325,DistrictDetail_SY202324,'District Detail SY 202324'!$Q$1,FALSE)</f>
        <v>0.63</v>
      </c>
      <c r="G325" s="45">
        <f>VLOOKUP(A325,DistrictDetail_SY202324,'District Detail SY 202324'!$AD$1,FALSE)</f>
        <v>0</v>
      </c>
      <c r="H325" s="45">
        <f t="shared" si="58"/>
        <v>-0.63</v>
      </c>
      <c r="I325" s="45">
        <f>VLOOKUP(A325,DistrictDetail_SY202324,'District Detail SY 202324'!$P$1,FALSE)</f>
        <v>1.0249999999999999</v>
      </c>
      <c r="J325" s="45">
        <f>VLOOKUP(A325,DistrictDetail_SY202324,'District Detail SY 202324'!$AE$1,FALSE)+VLOOKUP(A325,DistrictDetail_SY202324,'District Detail SY 202324'!$AG$1,FALSE)</f>
        <v>12.887</v>
      </c>
      <c r="K325" s="45">
        <f t="shared" si="59"/>
        <v>11.862</v>
      </c>
      <c r="L325" s="45">
        <f>VLOOKUP(A325,DistrictDetail_SY202324,'District Detail SY 202324'!$K$1,FALSE)</f>
        <v>14.297000000000001</v>
      </c>
      <c r="M325" s="45">
        <f>VLOOKUP(A325,DistrictDetail_SY202324,'District Detail SY 202324'!$T$1,FALSE)</f>
        <v>14.478999999999999</v>
      </c>
      <c r="N325" s="45">
        <f t="shared" si="60"/>
        <v>0.18199999999999861</v>
      </c>
      <c r="O325" s="45">
        <f>VLOOKUP(A325,DistrictDetail_SY202324,'District Detail SY 202324'!$N$1,FALSE)</f>
        <v>5.3479999999999999</v>
      </c>
      <c r="P325" s="45">
        <f>VLOOKUP(A325,DistrictDetail_SY202324,'District Detail SY 202324'!$Y$1,FALSE)</f>
        <v>3.9</v>
      </c>
      <c r="Q325" s="45">
        <f t="shared" si="61"/>
        <v>-1.448</v>
      </c>
      <c r="R325" s="45">
        <f>VLOOKUP(A325,DistrictDetail_SY202324,'District Detail SY 202324'!$M$1,FALSE)</f>
        <v>0.66500000000000004</v>
      </c>
      <c r="S325" s="45">
        <f>VLOOKUP(A325,DistrictDetail_SY202324,'District Detail SY 202324'!$X$1,FALSE)</f>
        <v>1.2470000000000001</v>
      </c>
      <c r="T325" s="45">
        <f t="shared" si="62"/>
        <v>0.58200000000000007</v>
      </c>
      <c r="U325" s="45">
        <f>VLOOKUP(A325,DistrictDetail_SY202324,'District Detail SY 202324'!$L$1,FALSE)</f>
        <v>1.9650000000000001</v>
      </c>
      <c r="V325" s="45">
        <f>VLOOKUP(A325,DistrictDetail_SY202324,'District Detail SY 202324'!$V$1,FALSE)</f>
        <v>0</v>
      </c>
      <c r="W325" s="45">
        <f t="shared" si="63"/>
        <v>-1.9650000000000001</v>
      </c>
      <c r="X325" s="50">
        <f>VLOOKUP(A325,DistrictDetail_SY202324,'District Detail SY 202324'!$S$1,FALSE)</f>
        <v>0</v>
      </c>
      <c r="Y325" s="50">
        <f>VLOOKUP(A325,DistrictDetail_SY202324,'District Detail SY 202324'!$U$1,FALSE)</f>
        <v>0.249</v>
      </c>
      <c r="Z325" s="50">
        <f>VLOOKUP(A325,DistrictDetail_SY202324,'District Detail SY 202324'!$W$1,FALSE)</f>
        <v>0.997</v>
      </c>
      <c r="AA325" s="50">
        <f>VLOOKUP(A325,DistrictDetail_SY202324,'District Detail SY 202324'!$Z$1,FALSE)</f>
        <v>0.249</v>
      </c>
      <c r="AB325" s="50">
        <f>VLOOKUP(A325,DistrictDetail_SY202324,'District Detail SY 202324'!$AA$1,FALSE)</f>
        <v>0</v>
      </c>
      <c r="AC325" s="50">
        <f>VLOOKUP(A325,DistrictDetail_SY202324,'District Detail SY 202324'!$AB$1,FALSE)</f>
        <v>0</v>
      </c>
      <c r="AD325" s="50">
        <f>VLOOKUP(A325,DistrictDetail_SY202324,'District Detail SY 202324'!$AF$1,FALSE)</f>
        <v>3.8029999999999999</v>
      </c>
    </row>
    <row r="326" spans="1:30" x14ac:dyDescent="0.25">
      <c r="A326" s="6" t="s">
        <v>674</v>
      </c>
      <c r="B326" t="s">
        <v>675</v>
      </c>
      <c r="C326" s="48">
        <f t="shared" si="55"/>
        <v>6.2350000000000003</v>
      </c>
      <c r="D326" s="48">
        <f t="shared" si="56"/>
        <v>5.6099999999999994</v>
      </c>
      <c r="E326" s="48">
        <f t="shared" si="57"/>
        <v>-0.62500000000000089</v>
      </c>
      <c r="F326" s="45">
        <f>VLOOKUP(A326,DistrictDetail_SY202324,'District Detail SY 202324'!$Q$1,FALSE)</f>
        <v>0.14199999999999999</v>
      </c>
      <c r="G326" s="45">
        <f>VLOOKUP(A326,DistrictDetail_SY202324,'District Detail SY 202324'!$AD$1,FALSE)</f>
        <v>0</v>
      </c>
      <c r="H326" s="45">
        <f t="shared" si="58"/>
        <v>-0.14199999999999999</v>
      </c>
      <c r="I326" s="45">
        <f>VLOOKUP(A326,DistrictDetail_SY202324,'District Detail SY 202324'!$P$1,FALSE)</f>
        <v>0.26300000000000001</v>
      </c>
      <c r="J326" s="45">
        <f>VLOOKUP(A326,DistrictDetail_SY202324,'District Detail SY 202324'!$AE$1,FALSE)+VLOOKUP(A326,DistrictDetail_SY202324,'District Detail SY 202324'!$AG$1,FALSE)</f>
        <v>0</v>
      </c>
      <c r="K326" s="45">
        <f t="shared" si="59"/>
        <v>-0.26300000000000001</v>
      </c>
      <c r="L326" s="45">
        <f>VLOOKUP(A326,DistrictDetail_SY202324,'District Detail SY 202324'!$K$1,FALSE)</f>
        <v>3.859</v>
      </c>
      <c r="M326" s="45">
        <f>VLOOKUP(A326,DistrictDetail_SY202324,'District Detail SY 202324'!$T$1,FALSE)</f>
        <v>2.9499999999999997</v>
      </c>
      <c r="N326" s="45">
        <f t="shared" si="60"/>
        <v>-0.90900000000000025</v>
      </c>
      <c r="O326" s="45">
        <f>VLOOKUP(A326,DistrictDetail_SY202324,'District Detail SY 202324'!$N$1,FALSE)</f>
        <v>1.351</v>
      </c>
      <c r="P326" s="45">
        <f>VLOOKUP(A326,DistrictDetail_SY202324,'District Detail SY 202324'!$Y$1,FALSE)</f>
        <v>2</v>
      </c>
      <c r="Q326" s="45">
        <f t="shared" si="61"/>
        <v>0.64900000000000002</v>
      </c>
      <c r="R326" s="45">
        <f>VLOOKUP(A326,DistrictDetail_SY202324,'District Detail SY 202324'!$M$1,FALSE)</f>
        <v>0.158</v>
      </c>
      <c r="S326" s="45">
        <f>VLOOKUP(A326,DistrictDetail_SY202324,'District Detail SY 202324'!$X$1,FALSE)</f>
        <v>0</v>
      </c>
      <c r="T326" s="45">
        <f t="shared" si="62"/>
        <v>-0.158</v>
      </c>
      <c r="U326" s="45">
        <f>VLOOKUP(A326,DistrictDetail_SY202324,'District Detail SY 202324'!$L$1,FALSE)</f>
        <v>0.46200000000000002</v>
      </c>
      <c r="V326" s="45">
        <f>VLOOKUP(A326,DistrictDetail_SY202324,'District Detail SY 202324'!$V$1,FALSE)</f>
        <v>0</v>
      </c>
      <c r="W326" s="45">
        <f t="shared" si="63"/>
        <v>-0.46200000000000002</v>
      </c>
      <c r="X326" s="50">
        <f>VLOOKUP(A326,DistrictDetail_SY202324,'District Detail SY 202324'!$S$1,FALSE)</f>
        <v>0</v>
      </c>
      <c r="Y326" s="50">
        <f>VLOOKUP(A326,DistrictDetail_SY202324,'District Detail SY 202324'!$U$1,FALSE)</f>
        <v>0</v>
      </c>
      <c r="Z326" s="50">
        <f>VLOOKUP(A326,DistrictDetail_SY202324,'District Detail SY 202324'!$W$1,FALSE)</f>
        <v>1.6E-2</v>
      </c>
      <c r="AA326" s="50">
        <f>VLOOKUP(A326,DistrictDetail_SY202324,'District Detail SY 202324'!$Z$1,FALSE)</f>
        <v>0</v>
      </c>
      <c r="AB326" s="50">
        <f>VLOOKUP(A326,DistrictDetail_SY202324,'District Detail SY 202324'!$AA$1,FALSE)</f>
        <v>0</v>
      </c>
      <c r="AC326" s="50">
        <f>VLOOKUP(A326,DistrictDetail_SY202324,'District Detail SY 202324'!$AB$1,FALSE)</f>
        <v>0</v>
      </c>
      <c r="AD326" s="50">
        <f>VLOOKUP(A326,DistrictDetail_SY202324,'District Detail SY 202324'!$AF$1,FALSE)</f>
        <v>0.64400000000000002</v>
      </c>
    </row>
  </sheetData>
  <autoFilter ref="A5:AD323" xr:uid="{E3EF706D-7129-4E61-8998-0BAC7AA1EC23}"/>
  <sortState xmlns:xlrd2="http://schemas.microsoft.com/office/spreadsheetml/2017/richdata2" ref="A6:B323">
    <sortCondition ref="B6:B323"/>
  </sortState>
  <mergeCells count="8">
    <mergeCell ref="U2:W2"/>
    <mergeCell ref="X2:AD2"/>
    <mergeCell ref="C2:E2"/>
    <mergeCell ref="F2:H2"/>
    <mergeCell ref="I2:K2"/>
    <mergeCell ref="L2:N2"/>
    <mergeCell ref="O2:Q2"/>
    <mergeCell ref="R2:T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BC284-CC8C-4E39-B39B-6A21CF5F6B53}">
  <dimension ref="A1:AM327"/>
  <sheetViews>
    <sheetView workbookViewId="0">
      <pane xSplit="2" ySplit="3" topLeftCell="C4" activePane="bottomRight" state="frozen"/>
      <selection activeCell="A2" sqref="A2"/>
      <selection pane="topRight" activeCell="A2" sqref="A2"/>
      <selection pane="bottomLeft" activeCell="A2" sqref="A2"/>
      <selection pane="bottomRight" activeCell="B4" sqref="B4"/>
    </sheetView>
  </sheetViews>
  <sheetFormatPr defaultRowHeight="15" x14ac:dyDescent="0.25"/>
  <cols>
    <col min="2" max="2" width="45.42578125" bestFit="1" customWidth="1"/>
    <col min="3" max="3" width="8.42578125" style="5" bestFit="1" customWidth="1"/>
    <col min="4" max="5" width="14.140625" style="22" customWidth="1"/>
    <col min="6" max="17" width="12.140625" style="5" customWidth="1"/>
    <col min="18" max="18" width="12.42578125" style="5" customWidth="1"/>
    <col min="19" max="28" width="11.42578125" style="5" customWidth="1"/>
    <col min="29" max="29" width="10.7109375" style="5" bestFit="1" customWidth="1"/>
    <col min="30" max="33" width="11.42578125" style="5" customWidth="1"/>
    <col min="34" max="34" width="10.7109375" style="5" bestFit="1" customWidth="1"/>
    <col min="35" max="35" width="11.42578125" style="5" customWidth="1"/>
    <col min="36" max="36" width="12.42578125" style="5" customWidth="1"/>
    <col min="37" max="40" width="8.7109375" customWidth="1"/>
  </cols>
  <sheetData>
    <row r="1" spans="1:38" x14ac:dyDescent="0.25">
      <c r="A1" s="1" t="s">
        <v>0</v>
      </c>
      <c r="B1" s="2">
        <f>A1+1</f>
        <v>2</v>
      </c>
      <c r="C1" s="2">
        <f t="shared" ref="C1:AF1" si="0">B1+1</f>
        <v>3</v>
      </c>
      <c r="D1" s="2">
        <f t="shared" si="0"/>
        <v>4</v>
      </c>
      <c r="E1" s="2">
        <f t="shared" si="0"/>
        <v>5</v>
      </c>
      <c r="F1" s="2">
        <f t="shared" si="0"/>
        <v>6</v>
      </c>
      <c r="G1" s="2">
        <f t="shared" si="0"/>
        <v>7</v>
      </c>
      <c r="H1" s="2">
        <f t="shared" si="0"/>
        <v>8</v>
      </c>
      <c r="I1" s="2">
        <f t="shared" si="0"/>
        <v>9</v>
      </c>
      <c r="J1" s="2">
        <f t="shared" si="0"/>
        <v>10</v>
      </c>
      <c r="K1" s="2">
        <f t="shared" si="0"/>
        <v>11</v>
      </c>
      <c r="L1" s="2">
        <f t="shared" si="0"/>
        <v>12</v>
      </c>
      <c r="M1" s="2">
        <f t="shared" si="0"/>
        <v>13</v>
      </c>
      <c r="N1" s="2">
        <f t="shared" si="0"/>
        <v>14</v>
      </c>
      <c r="O1" s="2">
        <f t="shared" si="0"/>
        <v>15</v>
      </c>
      <c r="P1" s="2">
        <f t="shared" si="0"/>
        <v>16</v>
      </c>
      <c r="Q1" s="2">
        <f t="shared" si="0"/>
        <v>17</v>
      </c>
      <c r="R1" s="2">
        <f t="shared" si="0"/>
        <v>18</v>
      </c>
      <c r="S1" s="2">
        <f t="shared" si="0"/>
        <v>19</v>
      </c>
      <c r="T1" s="2">
        <f t="shared" si="0"/>
        <v>20</v>
      </c>
      <c r="U1" s="2">
        <f t="shared" si="0"/>
        <v>21</v>
      </c>
      <c r="V1" s="2">
        <f t="shared" si="0"/>
        <v>22</v>
      </c>
      <c r="W1" s="2">
        <f t="shared" si="0"/>
        <v>23</v>
      </c>
      <c r="X1" s="2">
        <f t="shared" si="0"/>
        <v>24</v>
      </c>
      <c r="Y1" s="2">
        <f t="shared" si="0"/>
        <v>25</v>
      </c>
      <c r="Z1" s="2">
        <f t="shared" si="0"/>
        <v>26</v>
      </c>
      <c r="AA1" s="2">
        <f t="shared" si="0"/>
        <v>27</v>
      </c>
      <c r="AB1" s="2">
        <f t="shared" si="0"/>
        <v>28</v>
      </c>
      <c r="AC1" s="2">
        <f t="shared" si="0"/>
        <v>29</v>
      </c>
      <c r="AD1" s="2">
        <f t="shared" si="0"/>
        <v>30</v>
      </c>
      <c r="AE1" s="2">
        <f t="shared" si="0"/>
        <v>31</v>
      </c>
      <c r="AF1" s="2">
        <f t="shared" si="0"/>
        <v>32</v>
      </c>
      <c r="AG1" s="2">
        <f t="shared" ref="AG1" si="1">AF1+1</f>
        <v>33</v>
      </c>
      <c r="AH1" s="2">
        <f t="shared" ref="AH1" si="2">AG1+1</f>
        <v>34</v>
      </c>
      <c r="AI1" s="2">
        <f t="shared" ref="AI1" si="3">AH1+1</f>
        <v>35</v>
      </c>
      <c r="AJ1" s="2">
        <f t="shared" ref="AJ1:AK1" si="4">AI1+1</f>
        <v>36</v>
      </c>
      <c r="AK1" s="2">
        <f t="shared" si="4"/>
        <v>37</v>
      </c>
    </row>
    <row r="2" spans="1:38" ht="14.45" customHeight="1" x14ac:dyDescent="0.25">
      <c r="A2" s="2"/>
      <c r="B2" s="2"/>
      <c r="C2"/>
      <c r="D2" s="52"/>
      <c r="E2" s="52"/>
      <c r="F2"/>
      <c r="G2"/>
      <c r="H2"/>
      <c r="I2"/>
      <c r="J2"/>
      <c r="K2"/>
      <c r="L2"/>
      <c r="M2"/>
      <c r="N2"/>
      <c r="O2"/>
      <c r="P2"/>
      <c r="Q2"/>
      <c r="R2"/>
      <c r="S2" s="4">
        <v>39</v>
      </c>
      <c r="T2" s="4">
        <v>42</v>
      </c>
      <c r="U2" s="4">
        <v>43</v>
      </c>
      <c r="V2" s="4">
        <v>44</v>
      </c>
      <c r="W2" s="4">
        <v>45</v>
      </c>
      <c r="X2" s="4">
        <v>46</v>
      </c>
      <c r="Y2" s="4">
        <v>47</v>
      </c>
      <c r="Z2" s="4">
        <v>48</v>
      </c>
      <c r="AA2" s="4">
        <v>49</v>
      </c>
      <c r="AB2" s="4">
        <v>64</v>
      </c>
      <c r="AC2"/>
      <c r="AD2" s="4" t="s">
        <v>1</v>
      </c>
      <c r="AE2" s="4" t="s">
        <v>2</v>
      </c>
      <c r="AF2" s="4" t="s">
        <v>3</v>
      </c>
      <c r="AG2" s="4" t="s">
        <v>748</v>
      </c>
      <c r="AH2"/>
      <c r="AI2" s="53"/>
      <c r="AJ2" s="53"/>
      <c r="AK2" s="2"/>
    </row>
    <row r="3" spans="1:38" ht="60" x14ac:dyDescent="0.25">
      <c r="A3" s="6" t="s">
        <v>4</v>
      </c>
      <c r="B3" t="s">
        <v>5</v>
      </c>
      <c r="C3" s="7" t="s">
        <v>6</v>
      </c>
      <c r="D3" s="8" t="s">
        <v>726</v>
      </c>
      <c r="E3" s="8" t="s">
        <v>727</v>
      </c>
      <c r="F3" s="7" t="s">
        <v>728</v>
      </c>
      <c r="G3" s="7" t="s">
        <v>729</v>
      </c>
      <c r="H3" s="7" t="s">
        <v>730</v>
      </c>
      <c r="I3" s="76" t="s">
        <v>7</v>
      </c>
      <c r="J3" s="7" t="s">
        <v>8</v>
      </c>
      <c r="K3" s="7" t="s">
        <v>9</v>
      </c>
      <c r="L3" s="7" t="s">
        <v>10</v>
      </c>
      <c r="M3" s="7" t="s">
        <v>11</v>
      </c>
      <c r="N3" s="7" t="s">
        <v>12</v>
      </c>
      <c r="O3" s="9" t="s">
        <v>13</v>
      </c>
      <c r="P3" s="7" t="s">
        <v>14</v>
      </c>
      <c r="Q3" s="7" t="s">
        <v>15</v>
      </c>
      <c r="R3" s="9" t="s">
        <v>16</v>
      </c>
      <c r="S3" s="7" t="s">
        <v>17</v>
      </c>
      <c r="T3" s="7" t="s">
        <v>18</v>
      </c>
      <c r="U3" s="7" t="s">
        <v>19</v>
      </c>
      <c r="V3" s="7" t="s">
        <v>20</v>
      </c>
      <c r="W3" s="7" t="s">
        <v>21</v>
      </c>
      <c r="X3" s="7" t="s">
        <v>22</v>
      </c>
      <c r="Y3" s="7" t="s">
        <v>23</v>
      </c>
      <c r="Z3" s="7" t="s">
        <v>24</v>
      </c>
      <c r="AA3" s="7" t="s">
        <v>25</v>
      </c>
      <c r="AB3" s="7" t="s">
        <v>26</v>
      </c>
      <c r="AC3" s="9" t="s">
        <v>27</v>
      </c>
      <c r="AD3" s="7" t="s">
        <v>28</v>
      </c>
      <c r="AE3" s="7" t="s">
        <v>749</v>
      </c>
      <c r="AF3" s="7" t="s">
        <v>30</v>
      </c>
      <c r="AG3" s="7" t="s">
        <v>29</v>
      </c>
      <c r="AH3" s="9" t="s">
        <v>31</v>
      </c>
      <c r="AI3" s="9" t="s">
        <v>32</v>
      </c>
      <c r="AJ3" s="55" t="s">
        <v>33</v>
      </c>
      <c r="AK3" s="6" t="s">
        <v>4</v>
      </c>
    </row>
    <row r="4" spans="1:38" x14ac:dyDescent="0.25">
      <c r="A4" s="10" t="s">
        <v>34</v>
      </c>
      <c r="B4" t="s">
        <v>35</v>
      </c>
      <c r="C4" s="7" t="s">
        <v>36</v>
      </c>
      <c r="D4" s="74">
        <f>SUM(D6:D326)</f>
        <v>4488.8389999999999</v>
      </c>
      <c r="E4" s="74">
        <f>SUM(E6:E326)</f>
        <v>6805.8929999999982</v>
      </c>
      <c r="F4" s="7">
        <f>COUNTIF(F6:F326,"&lt;0")</f>
        <v>52</v>
      </c>
      <c r="G4" s="11">
        <f>SUM(G6:G326)</f>
        <v>-20.026999999999997</v>
      </c>
      <c r="H4" s="11">
        <f>SUM(H6:H326)</f>
        <v>-1.0530000000000002</v>
      </c>
      <c r="I4" s="12">
        <f>IFERROR(((AJ4*AC4)/(AC4+AH4)),0)</f>
        <v>0.6137406269684228</v>
      </c>
      <c r="J4" s="12">
        <f>IFERROR(AI4/(AH4+AC4),0)</f>
        <v>3.3851839868772556E-2</v>
      </c>
      <c r="K4" s="74">
        <f t="shared" ref="K4:AI4" si="5">SUM(K6:K326)</f>
        <v>2721.9710000000018</v>
      </c>
      <c r="L4" s="74">
        <f t="shared" si="5"/>
        <v>355.55099999999987</v>
      </c>
      <c r="M4" s="74">
        <f t="shared" si="5"/>
        <v>120.56700000000011</v>
      </c>
      <c r="N4" s="74">
        <f t="shared" si="5"/>
        <v>987.42799999999943</v>
      </c>
      <c r="O4" s="75">
        <f t="shared" si="5"/>
        <v>4185.5170000000016</v>
      </c>
      <c r="P4" s="74">
        <f t="shared" si="5"/>
        <v>190.98999999999998</v>
      </c>
      <c r="Q4" s="74">
        <f t="shared" si="5"/>
        <v>112.33200000000009</v>
      </c>
      <c r="R4" s="75">
        <f t="shared" si="5"/>
        <v>303.32199999999978</v>
      </c>
      <c r="S4" s="74">
        <f t="shared" si="5"/>
        <v>4.9219999999999988</v>
      </c>
      <c r="T4" s="74">
        <f t="shared" si="5"/>
        <v>2521.4339999999997</v>
      </c>
      <c r="U4" s="74">
        <f t="shared" si="5"/>
        <v>148.21799999999996</v>
      </c>
      <c r="V4" s="74">
        <f t="shared" si="5"/>
        <v>157.32899999999998</v>
      </c>
      <c r="W4" s="74">
        <f t="shared" si="5"/>
        <v>378.536</v>
      </c>
      <c r="X4" s="74">
        <f t="shared" si="5"/>
        <v>288.02799999999991</v>
      </c>
      <c r="Y4" s="74">
        <f t="shared" si="5"/>
        <v>643.88100000000009</v>
      </c>
      <c r="Z4" s="74">
        <f t="shared" si="5"/>
        <v>53.744</v>
      </c>
      <c r="AA4" s="74">
        <f t="shared" si="5"/>
        <v>14.964</v>
      </c>
      <c r="AB4" s="74">
        <f t="shared" si="5"/>
        <v>68.272999999999996</v>
      </c>
      <c r="AC4" s="75">
        <f t="shared" si="5"/>
        <v>4279.3289999999997</v>
      </c>
      <c r="AD4" s="74">
        <f t="shared" si="5"/>
        <v>113.49900000000001</v>
      </c>
      <c r="AE4" s="74">
        <f t="shared" si="5"/>
        <v>1371.1330000000009</v>
      </c>
      <c r="AF4" s="74">
        <f t="shared" si="5"/>
        <v>839.8720000000003</v>
      </c>
      <c r="AG4" s="74">
        <f t="shared" si="5"/>
        <v>202.06</v>
      </c>
      <c r="AH4" s="75">
        <f t="shared" si="5"/>
        <v>2526.5640000000003</v>
      </c>
      <c r="AI4" s="74">
        <f t="shared" si="5"/>
        <v>230.39200000000005</v>
      </c>
      <c r="AJ4" s="12" t="s">
        <v>800</v>
      </c>
      <c r="AK4" s="10" t="s">
        <v>34</v>
      </c>
    </row>
    <row r="5" spans="1:38" ht="6.95" customHeight="1" x14ac:dyDescent="0.25">
      <c r="A5" s="6"/>
      <c r="C5" s="7"/>
      <c r="D5" s="8"/>
      <c r="E5" s="8"/>
      <c r="F5" s="7"/>
      <c r="G5" s="7"/>
      <c r="H5" s="7"/>
      <c r="I5" s="7"/>
      <c r="J5" s="7"/>
      <c r="K5" s="7"/>
      <c r="L5" s="7"/>
      <c r="M5" s="7"/>
      <c r="N5" s="7"/>
      <c r="O5" s="9"/>
      <c r="P5" s="7"/>
      <c r="Q5" s="7"/>
      <c r="R5" s="9"/>
      <c r="S5" s="7"/>
      <c r="T5" s="7"/>
      <c r="U5" s="7"/>
      <c r="V5" s="7"/>
      <c r="W5" s="7"/>
      <c r="X5" s="7"/>
      <c r="Y5" s="7"/>
      <c r="Z5" s="7"/>
      <c r="AA5" s="7"/>
      <c r="AB5" s="7"/>
      <c r="AC5" s="9"/>
      <c r="AD5" s="7"/>
      <c r="AE5" s="7"/>
      <c r="AF5" s="7"/>
      <c r="AG5" s="7"/>
      <c r="AH5" s="9"/>
      <c r="AI5" s="9"/>
      <c r="AJ5" s="9"/>
      <c r="AK5" s="6"/>
    </row>
    <row r="6" spans="1:38" x14ac:dyDescent="0.25">
      <c r="A6" s="6" t="s">
        <v>37</v>
      </c>
      <c r="B6" t="s">
        <v>38</v>
      </c>
      <c r="C6" s="14" t="s">
        <v>39</v>
      </c>
      <c r="D6" s="15">
        <v>12.281000000000001</v>
      </c>
      <c r="E6" s="15">
        <v>16.076999999999998</v>
      </c>
      <c r="F6" s="16">
        <v>3.7959999999999998</v>
      </c>
      <c r="G6" s="5">
        <v>0</v>
      </c>
      <c r="H6" s="5">
        <v>0</v>
      </c>
      <c r="I6" s="17">
        <f t="shared" ref="I6:I69" si="6">IFERROR(((AJ6*AC6)/(AC6+AH6)),0)</f>
        <v>0.6818546743795485</v>
      </c>
      <c r="J6" s="17">
        <v>0.18336754369596323</v>
      </c>
      <c r="K6" s="5">
        <v>7.4610000000000003</v>
      </c>
      <c r="L6" s="5">
        <v>0.97</v>
      </c>
      <c r="M6" s="5">
        <v>0.32900000000000001</v>
      </c>
      <c r="N6" s="5">
        <v>2.6930000000000001</v>
      </c>
      <c r="O6" s="18">
        <v>11.453000000000001</v>
      </c>
      <c r="P6" s="5">
        <v>0.52200000000000002</v>
      </c>
      <c r="Q6" s="5">
        <v>0.30599999999999999</v>
      </c>
      <c r="R6" s="18">
        <v>0.82800000000000007</v>
      </c>
      <c r="S6" s="5">
        <v>0</v>
      </c>
      <c r="T6" s="5">
        <v>9.35</v>
      </c>
      <c r="U6" s="5">
        <v>0.26800000000000002</v>
      </c>
      <c r="V6" s="5">
        <v>0</v>
      </c>
      <c r="W6" s="5">
        <v>0</v>
      </c>
      <c r="X6" s="5">
        <v>0.04</v>
      </c>
      <c r="Y6" s="5">
        <v>0</v>
      </c>
      <c r="Z6" s="5">
        <v>0</v>
      </c>
      <c r="AA6" s="5">
        <v>0</v>
      </c>
      <c r="AB6" s="5">
        <v>2.9480000000000004</v>
      </c>
      <c r="AC6" s="18">
        <v>12.606</v>
      </c>
      <c r="AD6" s="5">
        <v>0</v>
      </c>
      <c r="AE6" s="5">
        <v>0.14099999999999999</v>
      </c>
      <c r="AF6" s="5">
        <v>3.33</v>
      </c>
      <c r="AG6" s="5">
        <v>0</v>
      </c>
      <c r="AH6" s="18">
        <v>3.4710000000000001</v>
      </c>
      <c r="AI6" s="5">
        <v>2.9480000000000004</v>
      </c>
      <c r="AJ6" s="73" t="s">
        <v>750</v>
      </c>
      <c r="AK6" s="6" t="str">
        <f>A6</f>
        <v>14005</v>
      </c>
      <c r="AL6" s="19"/>
    </row>
    <row r="7" spans="1:38" x14ac:dyDescent="0.25">
      <c r="A7" s="6" t="s">
        <v>40</v>
      </c>
      <c r="B7" t="s">
        <v>41</v>
      </c>
      <c r="C7" s="14" t="s">
        <v>39</v>
      </c>
      <c r="D7" s="15">
        <v>2.7239999999999998</v>
      </c>
      <c r="E7" s="15">
        <v>3.3339999999999996</v>
      </c>
      <c r="F7" s="16">
        <v>0.61</v>
      </c>
      <c r="G7" s="5">
        <v>0</v>
      </c>
      <c r="H7" s="5">
        <v>0</v>
      </c>
      <c r="I7" s="17">
        <f t="shared" si="6"/>
        <v>0.57108578284343137</v>
      </c>
      <c r="J7" s="17">
        <v>0.37612477504499103</v>
      </c>
      <c r="K7" s="5">
        <v>1.6909999999999998</v>
      </c>
      <c r="L7" s="5">
        <v>0.19900000000000001</v>
      </c>
      <c r="M7" s="5">
        <v>6.7999999999999991E-2</v>
      </c>
      <c r="N7" s="5">
        <v>0.59099999999999997</v>
      </c>
      <c r="O7" s="18">
        <v>2.5489999999999999</v>
      </c>
      <c r="P7" s="5">
        <v>0.11399999999999999</v>
      </c>
      <c r="Q7" s="5">
        <v>6.0999999999999999E-2</v>
      </c>
      <c r="R7" s="18">
        <v>0.17499999999999999</v>
      </c>
      <c r="S7" s="5">
        <v>0</v>
      </c>
      <c r="T7" s="5">
        <v>1.5169999999999999</v>
      </c>
      <c r="U7" s="5">
        <v>0</v>
      </c>
      <c r="V7" s="5">
        <v>0</v>
      </c>
      <c r="W7" s="5">
        <v>0</v>
      </c>
      <c r="X7" s="5">
        <v>0</v>
      </c>
      <c r="Y7" s="5">
        <v>0</v>
      </c>
      <c r="Z7" s="5">
        <v>0</v>
      </c>
      <c r="AA7" s="5">
        <v>0</v>
      </c>
      <c r="AB7" s="5">
        <v>0.38700000000000001</v>
      </c>
      <c r="AC7" s="18">
        <v>1.9039999999999999</v>
      </c>
      <c r="AD7" s="5">
        <v>0</v>
      </c>
      <c r="AE7" s="5">
        <v>1.0349999999999999</v>
      </c>
      <c r="AF7" s="5">
        <v>0.39500000000000002</v>
      </c>
      <c r="AG7" s="5">
        <v>0</v>
      </c>
      <c r="AH7" s="18">
        <v>1.43</v>
      </c>
      <c r="AI7" s="5">
        <v>1.254</v>
      </c>
      <c r="AJ7" s="73" t="s">
        <v>751</v>
      </c>
      <c r="AK7" s="6" t="str">
        <f>A7</f>
        <v>21226</v>
      </c>
      <c r="AL7" s="19"/>
    </row>
    <row r="8" spans="1:38" x14ac:dyDescent="0.25">
      <c r="A8" s="6" t="s">
        <v>42</v>
      </c>
      <c r="B8" t="s">
        <v>43</v>
      </c>
      <c r="C8" s="14" t="s">
        <v>94</v>
      </c>
      <c r="D8" s="15">
        <v>0.46900000000000008</v>
      </c>
      <c r="E8" s="15">
        <v>1.4329999999999998</v>
      </c>
      <c r="F8" s="16">
        <v>0.96399999999999997</v>
      </c>
      <c r="G8" s="5">
        <v>0</v>
      </c>
      <c r="H8" s="5">
        <v>0</v>
      </c>
      <c r="I8" s="17">
        <f t="shared" si="6"/>
        <v>0</v>
      </c>
      <c r="J8" s="17">
        <v>0.7745987438939288</v>
      </c>
      <c r="K8" s="5">
        <v>0.27800000000000002</v>
      </c>
      <c r="L8" s="5">
        <v>3.9000000000000007E-2</v>
      </c>
      <c r="M8" s="5">
        <v>1.3000000000000001E-2</v>
      </c>
      <c r="N8" s="5">
        <v>0.107</v>
      </c>
      <c r="O8" s="18">
        <v>0.43700000000000006</v>
      </c>
      <c r="P8" s="5">
        <v>0.02</v>
      </c>
      <c r="Q8" s="5">
        <v>1.2E-2</v>
      </c>
      <c r="R8" s="18">
        <v>3.2000000000000001E-2</v>
      </c>
      <c r="S8" s="5">
        <v>0</v>
      </c>
      <c r="T8" s="5">
        <v>0.55000000000000004</v>
      </c>
      <c r="U8" s="5">
        <v>0</v>
      </c>
      <c r="V8" s="5">
        <v>0</v>
      </c>
      <c r="W8" s="5">
        <v>0.2</v>
      </c>
      <c r="X8" s="5">
        <v>0.08</v>
      </c>
      <c r="Y8" s="5">
        <v>0.28000000000000003</v>
      </c>
      <c r="Z8" s="5">
        <v>0</v>
      </c>
      <c r="AA8" s="5">
        <v>0</v>
      </c>
      <c r="AB8" s="5">
        <v>0</v>
      </c>
      <c r="AC8" s="18">
        <v>1.1099999999999999</v>
      </c>
      <c r="AD8" s="5">
        <v>0</v>
      </c>
      <c r="AE8" s="5">
        <v>0.32300000000000001</v>
      </c>
      <c r="AF8" s="5">
        <v>0</v>
      </c>
      <c r="AG8" s="5">
        <v>0</v>
      </c>
      <c r="AH8" s="18">
        <v>0.32300000000000001</v>
      </c>
      <c r="AI8" s="5">
        <v>1.1099999999999999</v>
      </c>
      <c r="AJ8" s="73">
        <v>0</v>
      </c>
      <c r="AK8" s="6" t="str">
        <f>A8</f>
        <v>22017</v>
      </c>
      <c r="AL8" s="19"/>
    </row>
    <row r="9" spans="1:38" x14ac:dyDescent="0.25">
      <c r="A9" s="6" t="s">
        <v>44</v>
      </c>
      <c r="B9" t="s">
        <v>45</v>
      </c>
      <c r="C9" s="14" t="s">
        <v>39</v>
      </c>
      <c r="D9" s="15">
        <v>11.421000000000001</v>
      </c>
      <c r="E9" s="15">
        <v>21.905999999999999</v>
      </c>
      <c r="F9" s="16">
        <v>10.484999999999999</v>
      </c>
      <c r="G9" s="5">
        <v>0</v>
      </c>
      <c r="H9" s="5">
        <v>0</v>
      </c>
      <c r="I9" s="17">
        <f t="shared" si="6"/>
        <v>0.54441705468821322</v>
      </c>
      <c r="J9" s="17">
        <v>0</v>
      </c>
      <c r="K9" s="5">
        <v>6.9399999999999995</v>
      </c>
      <c r="L9" s="5">
        <v>0.89900000000000002</v>
      </c>
      <c r="M9" s="5">
        <v>0.30500000000000005</v>
      </c>
      <c r="N9" s="5">
        <v>2.5089999999999999</v>
      </c>
      <c r="O9" s="18">
        <v>10.653</v>
      </c>
      <c r="P9" s="5">
        <v>0.48500000000000004</v>
      </c>
      <c r="Q9" s="5">
        <v>0.28299999999999997</v>
      </c>
      <c r="R9" s="18">
        <v>0.76800000000000002</v>
      </c>
      <c r="S9" s="5">
        <v>0</v>
      </c>
      <c r="T9" s="5">
        <v>6.8509999999999991</v>
      </c>
      <c r="U9" s="5">
        <v>0.24099999999999999</v>
      </c>
      <c r="V9" s="5">
        <v>2</v>
      </c>
      <c r="W9" s="5">
        <v>1.0130000000000001</v>
      </c>
      <c r="X9" s="5">
        <v>0.628</v>
      </c>
      <c r="Y9" s="5">
        <v>1</v>
      </c>
      <c r="Z9" s="5">
        <v>0.193</v>
      </c>
      <c r="AA9" s="5">
        <v>0</v>
      </c>
      <c r="AB9" s="5">
        <v>0</v>
      </c>
      <c r="AC9" s="18">
        <v>11.925999999999998</v>
      </c>
      <c r="AD9" s="5">
        <v>0</v>
      </c>
      <c r="AE9" s="5">
        <v>6.66</v>
      </c>
      <c r="AF9" s="5">
        <v>3.32</v>
      </c>
      <c r="AG9" s="5">
        <v>0</v>
      </c>
      <c r="AH9" s="18">
        <v>9.98</v>
      </c>
      <c r="AI9" s="5">
        <v>0</v>
      </c>
      <c r="AJ9" s="73" t="s">
        <v>751</v>
      </c>
      <c r="AK9" s="6" t="str">
        <f>A9</f>
        <v>29103</v>
      </c>
      <c r="AL9" s="19"/>
    </row>
    <row r="10" spans="1:38" x14ac:dyDescent="0.25">
      <c r="A10" s="6" t="s">
        <v>46</v>
      </c>
      <c r="B10" t="s">
        <v>47</v>
      </c>
      <c r="C10" s="14" t="s">
        <v>39</v>
      </c>
      <c r="D10" s="15">
        <v>23.241</v>
      </c>
      <c r="E10" s="15">
        <v>23.88</v>
      </c>
      <c r="F10" s="16">
        <v>0.63900000000000001</v>
      </c>
      <c r="G10" s="5">
        <v>0</v>
      </c>
      <c r="H10" s="5">
        <v>0</v>
      </c>
      <c r="I10" s="17">
        <f t="shared" si="6"/>
        <v>0.67814070351758793</v>
      </c>
      <c r="J10" s="17">
        <v>0</v>
      </c>
      <c r="K10" s="5">
        <v>14.204999999999998</v>
      </c>
      <c r="L10" s="5">
        <v>1.7950000000000002</v>
      </c>
      <c r="M10" s="5">
        <v>0.60799999999999998</v>
      </c>
      <c r="N10" s="5">
        <v>5.0880000000000001</v>
      </c>
      <c r="O10" s="18">
        <v>21.695999999999998</v>
      </c>
      <c r="P10" s="5">
        <v>0.9850000000000001</v>
      </c>
      <c r="Q10" s="5">
        <v>0.56000000000000005</v>
      </c>
      <c r="R10" s="18">
        <v>1.5450000000000002</v>
      </c>
      <c r="S10" s="5">
        <v>0</v>
      </c>
      <c r="T10" s="5">
        <v>12.2</v>
      </c>
      <c r="U10" s="5">
        <v>0.65199999999999991</v>
      </c>
      <c r="V10" s="5">
        <v>0</v>
      </c>
      <c r="W10" s="5">
        <v>2.101</v>
      </c>
      <c r="X10" s="5">
        <v>0</v>
      </c>
      <c r="Y10" s="5">
        <v>1</v>
      </c>
      <c r="Z10" s="5">
        <v>0.24100000000000002</v>
      </c>
      <c r="AA10" s="5">
        <v>0</v>
      </c>
      <c r="AB10" s="5">
        <v>0</v>
      </c>
      <c r="AC10" s="18">
        <v>16.193999999999999</v>
      </c>
      <c r="AD10" s="5">
        <v>0</v>
      </c>
      <c r="AE10" s="5">
        <v>1.3480000000000001</v>
      </c>
      <c r="AF10" s="5">
        <v>6.3379999999999992</v>
      </c>
      <c r="AG10" s="5">
        <v>0</v>
      </c>
      <c r="AH10" s="18">
        <v>7.6859999999999991</v>
      </c>
      <c r="AI10" s="5">
        <v>0</v>
      </c>
      <c r="AJ10" s="73" t="s">
        <v>751</v>
      </c>
      <c r="AK10" s="6" t="str">
        <f>A10</f>
        <v>31016</v>
      </c>
      <c r="AL10" s="19"/>
    </row>
    <row r="11" spans="1:38" x14ac:dyDescent="0.25">
      <c r="A11" s="6" t="s">
        <v>48</v>
      </c>
      <c r="B11" t="s">
        <v>49</v>
      </c>
      <c r="C11" s="14" t="s">
        <v>39</v>
      </c>
      <c r="D11" s="15">
        <v>2.7269999999999999</v>
      </c>
      <c r="E11" s="15">
        <v>2.9710000000000001</v>
      </c>
      <c r="F11" s="16">
        <v>0.24399999999999999</v>
      </c>
      <c r="G11" s="5">
        <v>0</v>
      </c>
      <c r="H11" s="5">
        <v>0</v>
      </c>
      <c r="I11" s="17">
        <f t="shared" si="6"/>
        <v>0.48333894311679576</v>
      </c>
      <c r="J11" s="17">
        <v>0</v>
      </c>
      <c r="K11" s="5">
        <v>1.6229999999999998</v>
      </c>
      <c r="L11" s="5">
        <v>0.22800000000000001</v>
      </c>
      <c r="M11" s="5">
        <v>7.7000000000000013E-2</v>
      </c>
      <c r="N11" s="5">
        <v>0.60699999999999998</v>
      </c>
      <c r="O11" s="18">
        <v>2.5349999999999997</v>
      </c>
      <c r="P11" s="5">
        <v>0.11799999999999999</v>
      </c>
      <c r="Q11" s="5">
        <v>7.3999999999999996E-2</v>
      </c>
      <c r="R11" s="18">
        <v>0.192</v>
      </c>
      <c r="S11" s="5">
        <v>0</v>
      </c>
      <c r="T11" s="5">
        <v>1.1160000000000001</v>
      </c>
      <c r="U11" s="5">
        <v>0</v>
      </c>
      <c r="V11" s="5">
        <v>0</v>
      </c>
      <c r="W11" s="5">
        <v>0.19699999999999998</v>
      </c>
      <c r="X11" s="5">
        <v>0.123</v>
      </c>
      <c r="Y11" s="5">
        <v>0</v>
      </c>
      <c r="Z11" s="5">
        <v>0</v>
      </c>
      <c r="AA11" s="5">
        <v>0</v>
      </c>
      <c r="AB11" s="5">
        <v>0</v>
      </c>
      <c r="AC11" s="18">
        <v>1.4360000000000002</v>
      </c>
      <c r="AD11" s="5">
        <v>0</v>
      </c>
      <c r="AE11" s="5">
        <v>1.5349999999999999</v>
      </c>
      <c r="AF11" s="5">
        <v>0</v>
      </c>
      <c r="AG11" s="5">
        <v>0</v>
      </c>
      <c r="AH11" s="18">
        <v>1.5349999999999999</v>
      </c>
      <c r="AI11" s="5">
        <v>0</v>
      </c>
      <c r="AJ11" s="73" t="s">
        <v>751</v>
      </c>
      <c r="AK11" s="6" t="str">
        <f>A11</f>
        <v>02420</v>
      </c>
      <c r="AL11" s="19"/>
    </row>
    <row r="12" spans="1:38" x14ac:dyDescent="0.25">
      <c r="A12" s="6" t="s">
        <v>50</v>
      </c>
      <c r="B12" t="s">
        <v>51</v>
      </c>
      <c r="C12" s="14" t="s">
        <v>39</v>
      </c>
      <c r="D12" s="15">
        <v>77.099000000000004</v>
      </c>
      <c r="E12" s="15">
        <v>127.89200000000001</v>
      </c>
      <c r="F12" s="16">
        <v>50.792999999999999</v>
      </c>
      <c r="G12" s="5">
        <v>0</v>
      </c>
      <c r="H12" s="5">
        <v>0</v>
      </c>
      <c r="I12" s="17">
        <f t="shared" si="6"/>
        <v>0.63228162668501553</v>
      </c>
      <c r="J12" s="17">
        <v>0</v>
      </c>
      <c r="K12" s="5">
        <v>47.131</v>
      </c>
      <c r="L12" s="5">
        <v>6.008</v>
      </c>
      <c r="M12" s="5">
        <v>2.0419999999999998</v>
      </c>
      <c r="N12" s="5">
        <v>16.762999999999998</v>
      </c>
      <c r="O12" s="18">
        <v>71.944000000000003</v>
      </c>
      <c r="P12" s="5">
        <v>3.2699999999999996</v>
      </c>
      <c r="Q12" s="5">
        <v>1.885</v>
      </c>
      <c r="R12" s="18">
        <v>5.1549999999999994</v>
      </c>
      <c r="S12" s="5">
        <v>0</v>
      </c>
      <c r="T12" s="5">
        <v>47.155000000000001</v>
      </c>
      <c r="U12" s="5">
        <v>3.0840000000000001</v>
      </c>
      <c r="V12" s="5">
        <v>1</v>
      </c>
      <c r="W12" s="5">
        <v>7.9120000000000008</v>
      </c>
      <c r="X12" s="5">
        <v>4.6989999999999998</v>
      </c>
      <c r="Y12" s="5">
        <v>15.728999999999999</v>
      </c>
      <c r="Z12" s="5">
        <v>0.79800000000000004</v>
      </c>
      <c r="AA12" s="5">
        <v>1.0649999999999999</v>
      </c>
      <c r="AB12" s="5">
        <v>0</v>
      </c>
      <c r="AC12" s="18">
        <v>81.442000000000007</v>
      </c>
      <c r="AD12" s="5">
        <v>1</v>
      </c>
      <c r="AE12" s="5">
        <v>16.863</v>
      </c>
      <c r="AF12" s="5">
        <v>18.912000000000003</v>
      </c>
      <c r="AG12" s="5">
        <v>9.6750000000000007</v>
      </c>
      <c r="AH12" s="18">
        <v>46.45</v>
      </c>
      <c r="AI12" s="5">
        <v>0</v>
      </c>
      <c r="AJ12" s="73" t="s">
        <v>752</v>
      </c>
      <c r="AK12" s="6" t="str">
        <f>A12</f>
        <v>17408</v>
      </c>
      <c r="AL12" s="19"/>
    </row>
    <row r="13" spans="1:38" x14ac:dyDescent="0.25">
      <c r="A13" s="6" t="s">
        <v>52</v>
      </c>
      <c r="B13" t="s">
        <v>53</v>
      </c>
      <c r="C13" s="14" t="s">
        <v>39</v>
      </c>
      <c r="D13" s="15">
        <v>15.15</v>
      </c>
      <c r="E13" s="15">
        <v>22.58</v>
      </c>
      <c r="F13" s="16">
        <v>7.43</v>
      </c>
      <c r="G13" s="5">
        <v>0</v>
      </c>
      <c r="H13" s="5">
        <v>0</v>
      </c>
      <c r="I13" s="17">
        <f t="shared" si="6"/>
        <v>0.62395925597874213</v>
      </c>
      <c r="J13" s="17">
        <v>0</v>
      </c>
      <c r="K13" s="5">
        <v>9.4329999999999998</v>
      </c>
      <c r="L13" s="5">
        <v>1.1059999999999999</v>
      </c>
      <c r="M13" s="5">
        <v>0.376</v>
      </c>
      <c r="N13" s="5">
        <v>3.262</v>
      </c>
      <c r="O13" s="18">
        <v>14.177</v>
      </c>
      <c r="P13" s="5">
        <v>0.63700000000000001</v>
      </c>
      <c r="Q13" s="5">
        <v>0.33600000000000002</v>
      </c>
      <c r="R13" s="18">
        <v>0.97300000000000009</v>
      </c>
      <c r="S13" s="5">
        <v>0</v>
      </c>
      <c r="T13" s="5">
        <v>10.075999999999999</v>
      </c>
      <c r="U13" s="5">
        <v>0.16400000000000001</v>
      </c>
      <c r="V13" s="5">
        <v>0.69000000000000006</v>
      </c>
      <c r="W13" s="5">
        <v>0.97</v>
      </c>
      <c r="X13" s="5">
        <v>0.623</v>
      </c>
      <c r="Y13" s="5">
        <v>1.44</v>
      </c>
      <c r="Z13" s="5">
        <v>0.126</v>
      </c>
      <c r="AA13" s="5">
        <v>0</v>
      </c>
      <c r="AB13" s="5">
        <v>0</v>
      </c>
      <c r="AC13" s="18">
        <v>14.088999999999997</v>
      </c>
      <c r="AD13" s="5">
        <v>0</v>
      </c>
      <c r="AE13" s="5">
        <v>5.2799999999999994</v>
      </c>
      <c r="AF13" s="5">
        <v>3.2109999999999999</v>
      </c>
      <c r="AG13" s="5">
        <v>0</v>
      </c>
      <c r="AH13" s="18">
        <v>8.4909999999999997</v>
      </c>
      <c r="AI13" s="5">
        <v>0</v>
      </c>
      <c r="AJ13" s="73" t="s">
        <v>751</v>
      </c>
      <c r="AK13" s="6" t="str">
        <f>A13</f>
        <v>18303</v>
      </c>
      <c r="AL13" s="19"/>
    </row>
    <row r="14" spans="1:38" x14ac:dyDescent="0.25">
      <c r="A14" s="6" t="s">
        <v>54</v>
      </c>
      <c r="B14" t="s">
        <v>55</v>
      </c>
      <c r="C14" s="14" t="s">
        <v>39</v>
      </c>
      <c r="D14" s="15">
        <v>44.489000000000004</v>
      </c>
      <c r="E14" s="15">
        <v>87.486999999999995</v>
      </c>
      <c r="F14" s="16">
        <v>42.997999999999998</v>
      </c>
      <c r="G14" s="5">
        <v>0</v>
      </c>
      <c r="H14" s="5">
        <v>0</v>
      </c>
      <c r="I14" s="17">
        <f t="shared" si="6"/>
        <v>0.4692765816635614</v>
      </c>
      <c r="J14" s="17">
        <v>1.2984786311109081E-2</v>
      </c>
      <c r="K14" s="5">
        <v>26.728000000000002</v>
      </c>
      <c r="L14" s="5">
        <v>3.5859999999999999</v>
      </c>
      <c r="M14" s="5">
        <v>1.212</v>
      </c>
      <c r="N14" s="5">
        <v>9.9239999999999995</v>
      </c>
      <c r="O14" s="18">
        <v>41.45</v>
      </c>
      <c r="P14" s="5">
        <v>1.8980000000000001</v>
      </c>
      <c r="Q14" s="5">
        <v>1.141</v>
      </c>
      <c r="R14" s="18">
        <v>3.0390000000000001</v>
      </c>
      <c r="S14" s="5">
        <v>0</v>
      </c>
      <c r="T14" s="5">
        <v>23</v>
      </c>
      <c r="U14" s="5">
        <v>1.3399999999999999</v>
      </c>
      <c r="V14" s="5">
        <v>1</v>
      </c>
      <c r="W14" s="5">
        <v>4.173</v>
      </c>
      <c r="X14" s="5">
        <v>3.601</v>
      </c>
      <c r="Y14" s="5">
        <v>6.6050000000000004</v>
      </c>
      <c r="Z14" s="5">
        <v>0.22700000000000001</v>
      </c>
      <c r="AA14" s="5">
        <v>0.52700000000000002</v>
      </c>
      <c r="AB14" s="5">
        <v>1.1360000000000001</v>
      </c>
      <c r="AC14" s="18">
        <v>41.608999999999995</v>
      </c>
      <c r="AD14" s="5">
        <v>3.5430000000000001</v>
      </c>
      <c r="AE14" s="5">
        <v>30.396000000000004</v>
      </c>
      <c r="AF14" s="5">
        <v>11.939000000000002</v>
      </c>
      <c r="AG14" s="5">
        <v>0</v>
      </c>
      <c r="AH14" s="18">
        <v>45.878000000000007</v>
      </c>
      <c r="AI14" s="5">
        <v>1.1360000000000001</v>
      </c>
      <c r="AJ14" s="73" t="s">
        <v>753</v>
      </c>
      <c r="AK14" s="6" t="str">
        <f>A14</f>
        <v>06119</v>
      </c>
      <c r="AL14" s="19"/>
    </row>
    <row r="15" spans="1:38" x14ac:dyDescent="0.25">
      <c r="A15" s="6" t="s">
        <v>56</v>
      </c>
      <c r="B15" t="s">
        <v>57</v>
      </c>
      <c r="C15" s="14" t="s">
        <v>111</v>
      </c>
      <c r="D15" s="15">
        <v>88.024000000000001</v>
      </c>
      <c r="E15" s="15">
        <v>115.383</v>
      </c>
      <c r="F15" s="16">
        <v>27.359000000000002</v>
      </c>
      <c r="G15" s="5">
        <v>0</v>
      </c>
      <c r="H15" s="5">
        <v>0</v>
      </c>
      <c r="I15" s="17">
        <f t="shared" si="6"/>
        <v>0.98946803255245575</v>
      </c>
      <c r="J15" s="17">
        <v>0</v>
      </c>
      <c r="K15" s="5">
        <v>55.302999999999997</v>
      </c>
      <c r="L15" s="5">
        <v>6.2710000000000008</v>
      </c>
      <c r="M15" s="5">
        <v>2.1379999999999999</v>
      </c>
      <c r="N15" s="5">
        <v>18.740000000000002</v>
      </c>
      <c r="O15" s="18">
        <v>82.451999999999998</v>
      </c>
      <c r="P15" s="5">
        <v>3.6879999999999997</v>
      </c>
      <c r="Q15" s="5">
        <v>1.8839999999999999</v>
      </c>
      <c r="R15" s="18">
        <v>5.5719999999999992</v>
      </c>
      <c r="S15" s="5">
        <v>0</v>
      </c>
      <c r="T15" s="5">
        <v>75.3</v>
      </c>
      <c r="U15" s="5">
        <v>2.9129999999999998</v>
      </c>
      <c r="V15" s="5">
        <v>2.6759999999999997</v>
      </c>
      <c r="W15" s="5">
        <v>6.7539999999999996</v>
      </c>
      <c r="X15" s="5">
        <v>5.3309999999999995</v>
      </c>
      <c r="Y15" s="5">
        <v>20.016000000000002</v>
      </c>
      <c r="Z15" s="5">
        <v>1.252</v>
      </c>
      <c r="AA15" s="5">
        <v>1.079</v>
      </c>
      <c r="AB15" s="5">
        <v>0</v>
      </c>
      <c r="AC15" s="18">
        <v>115.321</v>
      </c>
      <c r="AD15" s="5">
        <v>0</v>
      </c>
      <c r="AE15" s="5">
        <v>6.2E-2</v>
      </c>
      <c r="AF15" s="5">
        <v>0</v>
      </c>
      <c r="AG15" s="5">
        <v>0</v>
      </c>
      <c r="AH15" s="18">
        <v>6.2E-2</v>
      </c>
      <c r="AI15" s="5">
        <v>0</v>
      </c>
      <c r="AJ15" s="73" t="s">
        <v>754</v>
      </c>
      <c r="AK15" s="6" t="str">
        <f>A15</f>
        <v>17405</v>
      </c>
      <c r="AL15" s="19"/>
    </row>
    <row r="16" spans="1:38" x14ac:dyDescent="0.25">
      <c r="A16" s="6" t="s">
        <v>58</v>
      </c>
      <c r="B16" t="s">
        <v>59</v>
      </c>
      <c r="C16" s="14" t="s">
        <v>39</v>
      </c>
      <c r="D16" s="15">
        <v>47.272999999999996</v>
      </c>
      <c r="E16" s="15">
        <v>64.403999999999996</v>
      </c>
      <c r="F16" s="16">
        <v>17.131</v>
      </c>
      <c r="G16" s="5">
        <v>0</v>
      </c>
      <c r="H16" s="5">
        <v>0</v>
      </c>
      <c r="I16" s="17">
        <f t="shared" si="6"/>
        <v>0.59109682628408167</v>
      </c>
      <c r="J16" s="17">
        <v>0</v>
      </c>
      <c r="K16" s="5">
        <v>28.808</v>
      </c>
      <c r="L16" s="5">
        <v>3.6870000000000003</v>
      </c>
      <c r="M16" s="5">
        <v>1.25</v>
      </c>
      <c r="N16" s="5">
        <v>10.364000000000001</v>
      </c>
      <c r="O16" s="18">
        <v>44.108999999999995</v>
      </c>
      <c r="P16" s="5">
        <v>2.0070000000000001</v>
      </c>
      <c r="Q16" s="5">
        <v>1.157</v>
      </c>
      <c r="R16" s="18">
        <v>3.1640000000000001</v>
      </c>
      <c r="S16" s="5">
        <v>0</v>
      </c>
      <c r="T16" s="5">
        <v>20.285</v>
      </c>
      <c r="U16" s="5">
        <v>1.371</v>
      </c>
      <c r="V16" s="5">
        <v>3</v>
      </c>
      <c r="W16" s="5">
        <v>3.5039999999999996</v>
      </c>
      <c r="X16" s="5">
        <v>1.3</v>
      </c>
      <c r="Y16" s="5">
        <v>8.1999999999999993</v>
      </c>
      <c r="Z16" s="5">
        <v>0.40900000000000003</v>
      </c>
      <c r="AA16" s="5">
        <v>0</v>
      </c>
      <c r="AB16" s="5">
        <v>0</v>
      </c>
      <c r="AC16" s="18">
        <v>38.068999999999996</v>
      </c>
      <c r="AD16" s="5">
        <v>1.681</v>
      </c>
      <c r="AE16" s="5">
        <v>18.696999999999999</v>
      </c>
      <c r="AF16" s="5">
        <v>5.9569999999999999</v>
      </c>
      <c r="AG16" s="5">
        <v>0</v>
      </c>
      <c r="AH16" s="18">
        <v>26.335000000000001</v>
      </c>
      <c r="AI16" s="5">
        <v>0</v>
      </c>
      <c r="AJ16" s="73" t="s">
        <v>751</v>
      </c>
      <c r="AK16" s="6" t="str">
        <f>A16</f>
        <v>37501</v>
      </c>
      <c r="AL16" s="19"/>
    </row>
    <row r="17" spans="1:38" x14ac:dyDescent="0.25">
      <c r="A17" s="6" t="s">
        <v>60</v>
      </c>
      <c r="B17" t="s">
        <v>61</v>
      </c>
      <c r="C17" s="14" t="s">
        <v>39</v>
      </c>
      <c r="D17" s="15">
        <v>4.5999999999999999E-2</v>
      </c>
      <c r="E17" s="15">
        <v>0.05</v>
      </c>
      <c r="F17" s="16">
        <v>4.0000000000000001E-3</v>
      </c>
      <c r="G17" s="5">
        <v>0</v>
      </c>
      <c r="H17" s="5">
        <v>0</v>
      </c>
      <c r="I17" s="17">
        <f t="shared" si="6"/>
        <v>0</v>
      </c>
      <c r="J17" s="17">
        <v>1</v>
      </c>
      <c r="K17" s="5">
        <v>2.3E-2</v>
      </c>
      <c r="L17" s="5">
        <v>6.0000000000000001E-3</v>
      </c>
      <c r="M17" s="5">
        <v>2E-3</v>
      </c>
      <c r="N17" s="5">
        <v>1.0999999999999999E-2</v>
      </c>
      <c r="O17" s="18">
        <v>4.1999999999999996E-2</v>
      </c>
      <c r="P17" s="5">
        <v>2E-3</v>
      </c>
      <c r="Q17" s="5">
        <v>2E-3</v>
      </c>
      <c r="R17" s="18">
        <v>4.0000000000000001E-3</v>
      </c>
      <c r="S17" s="5">
        <v>0</v>
      </c>
      <c r="T17" s="5">
        <v>0</v>
      </c>
      <c r="U17" s="5">
        <v>0</v>
      </c>
      <c r="V17" s="5">
        <v>0</v>
      </c>
      <c r="W17" s="5">
        <v>0</v>
      </c>
      <c r="X17" s="5">
        <v>0</v>
      </c>
      <c r="Y17" s="5">
        <v>0.05</v>
      </c>
      <c r="Z17" s="5">
        <v>0</v>
      </c>
      <c r="AA17" s="5">
        <v>0</v>
      </c>
      <c r="AB17" s="5">
        <v>0</v>
      </c>
      <c r="AC17" s="18">
        <v>0.05</v>
      </c>
      <c r="AD17" s="5">
        <v>0</v>
      </c>
      <c r="AE17" s="5">
        <v>0</v>
      </c>
      <c r="AF17" s="5">
        <v>0</v>
      </c>
      <c r="AG17" s="5">
        <v>0</v>
      </c>
      <c r="AH17" s="18">
        <v>0</v>
      </c>
      <c r="AI17" s="5">
        <v>0.05</v>
      </c>
      <c r="AJ17" s="73">
        <v>0</v>
      </c>
      <c r="AK17" s="6" t="str">
        <f>A17</f>
        <v>01122</v>
      </c>
      <c r="AL17" s="19"/>
    </row>
    <row r="18" spans="1:38" x14ac:dyDescent="0.25">
      <c r="A18" s="6" t="s">
        <v>62</v>
      </c>
      <c r="B18" t="s">
        <v>63</v>
      </c>
      <c r="C18" s="14" t="s">
        <v>39</v>
      </c>
      <c r="D18" s="15">
        <v>84.224999999999994</v>
      </c>
      <c r="E18" s="15">
        <v>133.673</v>
      </c>
      <c r="F18" s="16">
        <v>49.448</v>
      </c>
      <c r="G18" s="5">
        <v>0</v>
      </c>
      <c r="H18" s="5">
        <v>0</v>
      </c>
      <c r="I18" s="17">
        <f t="shared" si="6"/>
        <v>0.55831770888661136</v>
      </c>
      <c r="J18" s="17">
        <v>3.5033252788521242E-2</v>
      </c>
      <c r="K18" s="5">
        <v>50.390999999999998</v>
      </c>
      <c r="L18" s="5">
        <v>6.9249999999999998</v>
      </c>
      <c r="M18" s="5">
        <v>2.3450000000000002</v>
      </c>
      <c r="N18" s="5">
        <v>18.736999999999998</v>
      </c>
      <c r="O18" s="18">
        <v>78.397999999999996</v>
      </c>
      <c r="P18" s="5">
        <v>3.6040000000000001</v>
      </c>
      <c r="Q18" s="5">
        <v>2.2229999999999999</v>
      </c>
      <c r="R18" s="18">
        <v>5.827</v>
      </c>
      <c r="S18" s="5">
        <v>0</v>
      </c>
      <c r="T18" s="5">
        <v>30.212</v>
      </c>
      <c r="U18" s="5">
        <v>2.403</v>
      </c>
      <c r="V18" s="5">
        <v>16.7</v>
      </c>
      <c r="W18" s="5">
        <v>3.9320000000000004</v>
      </c>
      <c r="X18" s="5">
        <v>3.12</v>
      </c>
      <c r="Y18" s="5">
        <v>13.8</v>
      </c>
      <c r="Z18" s="5">
        <v>0.437</v>
      </c>
      <c r="AA18" s="5">
        <v>0</v>
      </c>
      <c r="AB18" s="5">
        <v>4.6829999999999998</v>
      </c>
      <c r="AC18" s="18">
        <v>75.287000000000006</v>
      </c>
      <c r="AD18" s="5">
        <v>0.312</v>
      </c>
      <c r="AE18" s="5">
        <v>22.117999999999999</v>
      </c>
      <c r="AF18" s="5">
        <v>23.645999999999997</v>
      </c>
      <c r="AG18" s="5">
        <v>12.31</v>
      </c>
      <c r="AH18" s="18">
        <v>58.385999999999996</v>
      </c>
      <c r="AI18" s="5">
        <v>4.6829999999999998</v>
      </c>
      <c r="AJ18" s="73" t="s">
        <v>755</v>
      </c>
      <c r="AK18" s="6" t="str">
        <f>A18</f>
        <v>27403</v>
      </c>
      <c r="AL18" s="19"/>
    </row>
    <row r="19" spans="1:38" x14ac:dyDescent="0.25">
      <c r="A19" s="6" t="s">
        <v>64</v>
      </c>
      <c r="B19" t="s">
        <v>65</v>
      </c>
      <c r="C19" s="14" t="s">
        <v>39</v>
      </c>
      <c r="D19" s="15">
        <v>0.48199999999999998</v>
      </c>
      <c r="E19" s="15">
        <v>0</v>
      </c>
      <c r="F19" s="16">
        <v>-0.48199999999999998</v>
      </c>
      <c r="G19" s="5">
        <v>-0.45800000000000002</v>
      </c>
      <c r="H19" s="5">
        <v>-2.4E-2</v>
      </c>
      <c r="I19" s="17">
        <f t="shared" si="6"/>
        <v>0</v>
      </c>
      <c r="J19" s="17">
        <v>0</v>
      </c>
      <c r="K19" s="5">
        <v>0.28999999999999998</v>
      </c>
      <c r="L19" s="5">
        <v>3.9000000000000007E-2</v>
      </c>
      <c r="M19" s="5">
        <v>1.3000000000000001E-2</v>
      </c>
      <c r="N19" s="5">
        <v>0.10699999999999998</v>
      </c>
      <c r="O19" s="18">
        <v>0.44899999999999995</v>
      </c>
      <c r="P19" s="5">
        <v>0.02</v>
      </c>
      <c r="Q19" s="5">
        <v>1.2999999999999999E-2</v>
      </c>
      <c r="R19" s="18">
        <v>3.3000000000000002E-2</v>
      </c>
      <c r="S19" s="5">
        <v>0</v>
      </c>
      <c r="T19" s="5">
        <v>0</v>
      </c>
      <c r="U19" s="5">
        <v>0</v>
      </c>
      <c r="V19" s="5">
        <v>0</v>
      </c>
      <c r="W19" s="5">
        <v>0</v>
      </c>
      <c r="X19" s="5">
        <v>0</v>
      </c>
      <c r="Y19" s="5">
        <v>0</v>
      </c>
      <c r="Z19" s="5">
        <v>0</v>
      </c>
      <c r="AA19" s="5">
        <v>0</v>
      </c>
      <c r="AB19" s="5">
        <v>0</v>
      </c>
      <c r="AC19" s="18">
        <v>0</v>
      </c>
      <c r="AD19" s="5">
        <v>0</v>
      </c>
      <c r="AE19" s="5">
        <v>0</v>
      </c>
      <c r="AF19" s="5">
        <v>0</v>
      </c>
      <c r="AG19" s="5">
        <v>0</v>
      </c>
      <c r="AH19" s="18">
        <v>0</v>
      </c>
      <c r="AI19" s="5">
        <v>0</v>
      </c>
      <c r="AJ19" s="73">
        <v>0</v>
      </c>
      <c r="AK19" s="6" t="str">
        <f>A19</f>
        <v>20203</v>
      </c>
      <c r="AL19" s="19"/>
    </row>
    <row r="20" spans="1:38" x14ac:dyDescent="0.25">
      <c r="A20" s="6" t="s">
        <v>66</v>
      </c>
      <c r="B20" t="s">
        <v>67</v>
      </c>
      <c r="C20" s="14" t="s">
        <v>111</v>
      </c>
      <c r="D20" s="15">
        <v>8.6039999999999992</v>
      </c>
      <c r="E20" s="15">
        <v>11.593999999999999</v>
      </c>
      <c r="F20" s="16">
        <v>2.99</v>
      </c>
      <c r="G20" s="5">
        <v>0</v>
      </c>
      <c r="H20" s="5">
        <v>0</v>
      </c>
      <c r="I20" s="17">
        <f t="shared" si="6"/>
        <v>0.74038295670174226</v>
      </c>
      <c r="J20" s="17">
        <v>0</v>
      </c>
      <c r="K20" s="5">
        <v>5.181</v>
      </c>
      <c r="L20" s="5">
        <v>0.69700000000000006</v>
      </c>
      <c r="M20" s="5">
        <v>0.23600000000000002</v>
      </c>
      <c r="N20" s="5">
        <v>1.899</v>
      </c>
      <c r="O20" s="18">
        <v>8.0129999999999999</v>
      </c>
      <c r="P20" s="5">
        <v>0.36799999999999999</v>
      </c>
      <c r="Q20" s="5">
        <v>0.223</v>
      </c>
      <c r="R20" s="18">
        <v>0.59099999999999997</v>
      </c>
      <c r="S20" s="5">
        <v>0</v>
      </c>
      <c r="T20" s="5">
        <v>4.9399999999999995</v>
      </c>
      <c r="U20" s="5">
        <v>0.33299999999999996</v>
      </c>
      <c r="V20" s="5">
        <v>0.249</v>
      </c>
      <c r="W20" s="5">
        <v>0.86699999999999999</v>
      </c>
      <c r="X20" s="5">
        <v>0.34199999999999997</v>
      </c>
      <c r="Y20" s="5">
        <v>1.7989999999999999</v>
      </c>
      <c r="Z20" s="5">
        <v>5.3999999999999999E-2</v>
      </c>
      <c r="AA20" s="5">
        <v>0</v>
      </c>
      <c r="AB20" s="5">
        <v>0</v>
      </c>
      <c r="AC20" s="18">
        <v>8.5839999999999996</v>
      </c>
      <c r="AD20" s="5">
        <v>0</v>
      </c>
      <c r="AE20" s="5">
        <v>1.8119999999999998</v>
      </c>
      <c r="AF20" s="5">
        <v>1.198</v>
      </c>
      <c r="AG20" s="5">
        <v>0</v>
      </c>
      <c r="AH20" s="18">
        <v>3.01</v>
      </c>
      <c r="AI20" s="5">
        <v>0</v>
      </c>
      <c r="AJ20" s="73" t="s">
        <v>751</v>
      </c>
      <c r="AK20" s="6" t="str">
        <f>A20</f>
        <v>37503</v>
      </c>
      <c r="AL20" s="19"/>
    </row>
    <row r="21" spans="1:38" x14ac:dyDescent="0.25">
      <c r="A21" s="6" t="s">
        <v>68</v>
      </c>
      <c r="B21" t="s">
        <v>69</v>
      </c>
      <c r="C21" s="14" t="s">
        <v>39</v>
      </c>
      <c r="D21" s="15">
        <v>0.372</v>
      </c>
      <c r="E21" s="15">
        <v>0.27999999999999997</v>
      </c>
      <c r="F21" s="16">
        <v>-9.1999999999999998E-2</v>
      </c>
      <c r="G21" s="5">
        <v>-8.6999999999999994E-2</v>
      </c>
      <c r="H21" s="5">
        <v>-5.0000000000000001E-3</v>
      </c>
      <c r="I21" s="17">
        <f t="shared" si="6"/>
        <v>0</v>
      </c>
      <c r="J21" s="17">
        <v>2.6785714285714293</v>
      </c>
      <c r="K21" s="5">
        <v>0.19800000000000001</v>
      </c>
      <c r="L21" s="5">
        <v>3.8000000000000006E-2</v>
      </c>
      <c r="M21" s="5">
        <v>1.3000000000000001E-2</v>
      </c>
      <c r="N21" s="5">
        <v>9.2999999999999999E-2</v>
      </c>
      <c r="O21" s="18">
        <v>0.34200000000000003</v>
      </c>
      <c r="P21" s="5">
        <v>1.7000000000000001E-2</v>
      </c>
      <c r="Q21" s="5">
        <v>1.2999999999999999E-2</v>
      </c>
      <c r="R21" s="18">
        <v>0.03</v>
      </c>
      <c r="S21" s="5">
        <v>0</v>
      </c>
      <c r="T21" s="5">
        <v>0</v>
      </c>
      <c r="U21" s="5">
        <v>2.9000000000000001E-2</v>
      </c>
      <c r="V21" s="5">
        <v>0</v>
      </c>
      <c r="W21" s="5">
        <v>8.6999999999999994E-2</v>
      </c>
      <c r="X21" s="5">
        <v>5.8000000000000003E-2</v>
      </c>
      <c r="Y21" s="5">
        <v>0</v>
      </c>
      <c r="Z21" s="5">
        <v>4.3999999999999997E-2</v>
      </c>
      <c r="AA21" s="5">
        <v>0</v>
      </c>
      <c r="AB21" s="5">
        <v>0</v>
      </c>
      <c r="AC21" s="18">
        <v>0.21799999999999997</v>
      </c>
      <c r="AD21" s="5">
        <v>0</v>
      </c>
      <c r="AE21" s="5">
        <v>0</v>
      </c>
      <c r="AF21" s="5">
        <v>6.2E-2</v>
      </c>
      <c r="AG21" s="5">
        <v>0</v>
      </c>
      <c r="AH21" s="18">
        <v>6.2E-2</v>
      </c>
      <c r="AI21" s="5">
        <v>0.75000000000000011</v>
      </c>
      <c r="AJ21" s="73">
        <v>0</v>
      </c>
      <c r="AK21" s="6" t="str">
        <f>A21</f>
        <v>21234</v>
      </c>
      <c r="AL21" s="19"/>
    </row>
    <row r="22" spans="1:38" x14ac:dyDescent="0.25">
      <c r="A22" s="6" t="s">
        <v>70</v>
      </c>
      <c r="B22" t="s">
        <v>71</v>
      </c>
      <c r="C22" s="14" t="s">
        <v>39</v>
      </c>
      <c r="D22" s="15">
        <v>16.245999999999999</v>
      </c>
      <c r="E22" s="15">
        <v>26.846999999999998</v>
      </c>
      <c r="F22" s="16">
        <v>10.601000000000001</v>
      </c>
      <c r="G22" s="5">
        <v>0</v>
      </c>
      <c r="H22" s="5">
        <v>0</v>
      </c>
      <c r="I22" s="17">
        <f t="shared" si="6"/>
        <v>0.454426937832905</v>
      </c>
      <c r="J22" s="17">
        <v>0</v>
      </c>
      <c r="K22" s="5">
        <v>9.4939999999999998</v>
      </c>
      <c r="L22" s="5">
        <v>1.4390000000000001</v>
      </c>
      <c r="M22" s="5">
        <v>0.48799999999999999</v>
      </c>
      <c r="N22" s="5">
        <v>3.6460000000000004</v>
      </c>
      <c r="O22" s="18">
        <v>15.067</v>
      </c>
      <c r="P22" s="5">
        <v>0.70300000000000007</v>
      </c>
      <c r="Q22" s="5">
        <v>0.47599999999999998</v>
      </c>
      <c r="R22" s="18">
        <v>1.179</v>
      </c>
      <c r="S22" s="5">
        <v>0</v>
      </c>
      <c r="T22" s="5">
        <v>8.0120000000000005</v>
      </c>
      <c r="U22" s="5">
        <v>0.86</v>
      </c>
      <c r="V22" s="5">
        <v>0</v>
      </c>
      <c r="W22" s="5">
        <v>1.77</v>
      </c>
      <c r="X22" s="5">
        <v>1.343</v>
      </c>
      <c r="Y22" s="5">
        <v>0</v>
      </c>
      <c r="Z22" s="5">
        <v>0.215</v>
      </c>
      <c r="AA22" s="5">
        <v>0</v>
      </c>
      <c r="AB22" s="5">
        <v>0</v>
      </c>
      <c r="AC22" s="18">
        <v>12.2</v>
      </c>
      <c r="AD22" s="5">
        <v>0</v>
      </c>
      <c r="AE22" s="5">
        <v>1.391</v>
      </c>
      <c r="AF22" s="5">
        <v>6.3519999999999994</v>
      </c>
      <c r="AG22" s="5">
        <v>6.9039999999999999</v>
      </c>
      <c r="AH22" s="18">
        <v>14.646999999999998</v>
      </c>
      <c r="AI22" s="5">
        <v>0</v>
      </c>
      <c r="AJ22" s="73" t="s">
        <v>751</v>
      </c>
      <c r="AK22" s="6" t="str">
        <f>A22</f>
        <v>18100</v>
      </c>
      <c r="AL22" s="19"/>
    </row>
    <row r="23" spans="1:38" x14ac:dyDescent="0.25">
      <c r="A23" s="6" t="s">
        <v>72</v>
      </c>
      <c r="B23" t="s">
        <v>73</v>
      </c>
      <c r="C23" s="14" t="s">
        <v>39</v>
      </c>
      <c r="D23" s="15">
        <v>4.226</v>
      </c>
      <c r="E23" s="15">
        <v>4.3460000000000001</v>
      </c>
      <c r="F23" s="16">
        <v>0.12</v>
      </c>
      <c r="G23" s="5">
        <v>0</v>
      </c>
      <c r="H23" s="5">
        <v>0</v>
      </c>
      <c r="I23" s="17">
        <f t="shared" si="6"/>
        <v>0.69518580303727562</v>
      </c>
      <c r="J23" s="17">
        <v>0</v>
      </c>
      <c r="K23" s="5">
        <v>2.5709999999999997</v>
      </c>
      <c r="L23" s="5">
        <v>0.32800000000000007</v>
      </c>
      <c r="M23" s="5">
        <v>0.111</v>
      </c>
      <c r="N23" s="5">
        <v>0.93399999999999994</v>
      </c>
      <c r="O23" s="18">
        <v>3.944</v>
      </c>
      <c r="P23" s="5">
        <v>0.17899999999999999</v>
      </c>
      <c r="Q23" s="5">
        <v>0.10299999999999999</v>
      </c>
      <c r="R23" s="18">
        <v>0.28199999999999997</v>
      </c>
      <c r="S23" s="5">
        <v>0</v>
      </c>
      <c r="T23" s="5">
        <v>2.75</v>
      </c>
      <c r="U23" s="5">
        <v>0.10099999999999999</v>
      </c>
      <c r="V23" s="5">
        <v>0.25</v>
      </c>
      <c r="W23" s="5">
        <v>0.21199999999999999</v>
      </c>
      <c r="X23" s="5">
        <v>0.21199999999999999</v>
      </c>
      <c r="Y23" s="5">
        <v>0</v>
      </c>
      <c r="Z23" s="5">
        <v>0</v>
      </c>
      <c r="AA23" s="5">
        <v>0</v>
      </c>
      <c r="AB23" s="5">
        <v>0</v>
      </c>
      <c r="AC23" s="18">
        <v>3.5250000000000004</v>
      </c>
      <c r="AD23" s="5">
        <v>0</v>
      </c>
      <c r="AE23" s="5">
        <v>0</v>
      </c>
      <c r="AF23" s="5">
        <v>0.82100000000000006</v>
      </c>
      <c r="AG23" s="5">
        <v>0</v>
      </c>
      <c r="AH23" s="18">
        <v>0.82100000000000006</v>
      </c>
      <c r="AI23" s="5">
        <v>0</v>
      </c>
      <c r="AJ23" s="73" t="s">
        <v>756</v>
      </c>
      <c r="AK23" s="6" t="str">
        <f>A23</f>
        <v>24111</v>
      </c>
      <c r="AL23" s="19"/>
    </row>
    <row r="24" spans="1:38" x14ac:dyDescent="0.25">
      <c r="A24" s="6" t="s">
        <v>74</v>
      </c>
      <c r="B24" t="s">
        <v>75</v>
      </c>
      <c r="C24" s="14" t="s">
        <v>39</v>
      </c>
      <c r="D24" s="15">
        <v>3.35</v>
      </c>
      <c r="E24" s="15">
        <v>2.4689999999999999</v>
      </c>
      <c r="F24" s="16">
        <v>-0.88100000000000001</v>
      </c>
      <c r="G24" s="5">
        <v>-0.83699999999999997</v>
      </c>
      <c r="H24" s="5">
        <v>-4.3999999999999997E-2</v>
      </c>
      <c r="I24" s="17">
        <f t="shared" si="6"/>
        <v>0.47104090724989878</v>
      </c>
      <c r="J24" s="17">
        <v>0.83029566626164453</v>
      </c>
      <c r="K24" s="5">
        <v>2.0760000000000001</v>
      </c>
      <c r="L24" s="5">
        <v>0.24699999999999997</v>
      </c>
      <c r="M24" s="5">
        <v>8.4000000000000005E-2</v>
      </c>
      <c r="N24" s="5">
        <v>0.72500000000000009</v>
      </c>
      <c r="O24" s="18">
        <v>3.1320000000000001</v>
      </c>
      <c r="P24" s="5">
        <v>0.14200000000000002</v>
      </c>
      <c r="Q24" s="5">
        <v>7.5999999999999998E-2</v>
      </c>
      <c r="R24" s="18">
        <v>0.21800000000000003</v>
      </c>
      <c r="S24" s="5">
        <v>8.0000000000000002E-3</v>
      </c>
      <c r="T24" s="5">
        <v>2</v>
      </c>
      <c r="U24" s="5">
        <v>7.9000000000000001E-2</v>
      </c>
      <c r="V24" s="5">
        <v>0</v>
      </c>
      <c r="W24" s="5">
        <v>9.6000000000000002E-2</v>
      </c>
      <c r="X24" s="5">
        <v>7.9000000000000001E-2</v>
      </c>
      <c r="Y24" s="5">
        <v>1.6E-2</v>
      </c>
      <c r="Z24" s="5">
        <v>3.7999999999999999E-2</v>
      </c>
      <c r="AA24" s="5">
        <v>0.01</v>
      </c>
      <c r="AB24" s="5">
        <v>0</v>
      </c>
      <c r="AC24" s="18">
        <v>2.3260000000000001</v>
      </c>
      <c r="AD24" s="5">
        <v>0</v>
      </c>
      <c r="AE24" s="5">
        <v>0</v>
      </c>
      <c r="AF24" s="5">
        <v>0.14299999999999999</v>
      </c>
      <c r="AG24" s="5">
        <v>0</v>
      </c>
      <c r="AH24" s="18">
        <v>0.14299999999999999</v>
      </c>
      <c r="AI24" s="5">
        <v>2.0500000000000003</v>
      </c>
      <c r="AJ24" s="73" t="s">
        <v>757</v>
      </c>
      <c r="AK24" s="6" t="str">
        <f>A24</f>
        <v>09075</v>
      </c>
      <c r="AL24" s="19"/>
    </row>
    <row r="25" spans="1:38" x14ac:dyDescent="0.25">
      <c r="A25" s="6" t="s">
        <v>76</v>
      </c>
      <c r="B25" t="s">
        <v>77</v>
      </c>
      <c r="C25" s="14" t="s">
        <v>39</v>
      </c>
      <c r="D25" s="15">
        <v>0.32500000000000001</v>
      </c>
      <c r="E25" s="15">
        <v>0.48200000000000004</v>
      </c>
      <c r="F25" s="16">
        <v>0.157</v>
      </c>
      <c r="G25" s="5">
        <v>0</v>
      </c>
      <c r="H25" s="5">
        <v>0</v>
      </c>
      <c r="I25" s="17">
        <f t="shared" si="6"/>
        <v>0</v>
      </c>
      <c r="J25" s="17">
        <v>0.87136929460580914</v>
      </c>
      <c r="K25" s="5">
        <v>0.17099999999999999</v>
      </c>
      <c r="L25" s="5">
        <v>3.4000000000000002E-2</v>
      </c>
      <c r="M25" s="5">
        <v>1.2E-2</v>
      </c>
      <c r="N25" s="5">
        <v>8.1000000000000003E-2</v>
      </c>
      <c r="O25" s="18">
        <v>0.29799999999999999</v>
      </c>
      <c r="P25" s="5">
        <v>1.4999999999999999E-2</v>
      </c>
      <c r="Q25" s="5">
        <v>1.2E-2</v>
      </c>
      <c r="R25" s="18">
        <v>2.7E-2</v>
      </c>
      <c r="S25" s="5">
        <v>0</v>
      </c>
      <c r="T25" s="5">
        <v>0.189</v>
      </c>
      <c r="U25" s="5">
        <v>1E-3</v>
      </c>
      <c r="V25" s="5">
        <v>0</v>
      </c>
      <c r="W25" s="5">
        <v>1.4E-2</v>
      </c>
      <c r="X25" s="5">
        <v>2E-3</v>
      </c>
      <c r="Y25" s="5">
        <v>0</v>
      </c>
      <c r="Z25" s="5">
        <v>0</v>
      </c>
      <c r="AA25" s="5">
        <v>3.0000000000000001E-3</v>
      </c>
      <c r="AB25" s="5">
        <v>0</v>
      </c>
      <c r="AC25" s="18">
        <v>0.20900000000000002</v>
      </c>
      <c r="AD25" s="5">
        <v>0</v>
      </c>
      <c r="AE25" s="5">
        <v>0.27300000000000002</v>
      </c>
      <c r="AF25" s="5">
        <v>0</v>
      </c>
      <c r="AG25" s="5">
        <v>0</v>
      </c>
      <c r="AH25" s="18">
        <v>0.27300000000000002</v>
      </c>
      <c r="AI25" s="5">
        <v>0.42000000000000004</v>
      </c>
      <c r="AJ25" s="73">
        <v>0</v>
      </c>
      <c r="AK25" s="6" t="str">
        <f>A25</f>
        <v>16046</v>
      </c>
      <c r="AL25" s="19"/>
    </row>
    <row r="26" spans="1:38" x14ac:dyDescent="0.25">
      <c r="A26" s="6" t="s">
        <v>78</v>
      </c>
      <c r="B26" t="s">
        <v>79</v>
      </c>
      <c r="C26" s="14" t="s">
        <v>39</v>
      </c>
      <c r="D26" s="15">
        <v>13.686999999999999</v>
      </c>
      <c r="E26" s="15">
        <v>19.579999999999998</v>
      </c>
      <c r="F26" s="16">
        <v>5.8929999999999998</v>
      </c>
      <c r="G26" s="5">
        <v>0</v>
      </c>
      <c r="H26" s="5">
        <v>0</v>
      </c>
      <c r="I26" s="17">
        <f t="shared" si="6"/>
        <v>0.72063329928498476</v>
      </c>
      <c r="J26" s="17">
        <v>0</v>
      </c>
      <c r="K26" s="5">
        <v>8.286999999999999</v>
      </c>
      <c r="L26" s="5">
        <v>1.0920000000000001</v>
      </c>
      <c r="M26" s="5">
        <v>0.37</v>
      </c>
      <c r="N26" s="5">
        <v>3.0090000000000003</v>
      </c>
      <c r="O26" s="18">
        <v>12.757999999999999</v>
      </c>
      <c r="P26" s="5">
        <v>0.58300000000000007</v>
      </c>
      <c r="Q26" s="5">
        <v>0.34599999999999997</v>
      </c>
      <c r="R26" s="18">
        <v>0.92900000000000005</v>
      </c>
      <c r="S26" s="5">
        <v>0</v>
      </c>
      <c r="T26" s="5">
        <v>9.32</v>
      </c>
      <c r="U26" s="5">
        <v>0.54600000000000004</v>
      </c>
      <c r="V26" s="5">
        <v>0</v>
      </c>
      <c r="W26" s="5">
        <v>1.244</v>
      </c>
      <c r="X26" s="5">
        <v>0</v>
      </c>
      <c r="Y26" s="5">
        <v>3</v>
      </c>
      <c r="Z26" s="5">
        <v>0</v>
      </c>
      <c r="AA26" s="5">
        <v>0</v>
      </c>
      <c r="AB26" s="5">
        <v>0</v>
      </c>
      <c r="AC26" s="18">
        <v>14.11</v>
      </c>
      <c r="AD26" s="5">
        <v>2.032</v>
      </c>
      <c r="AE26" s="5">
        <v>0.02</v>
      </c>
      <c r="AF26" s="5">
        <v>2.8520000000000003</v>
      </c>
      <c r="AG26" s="5">
        <v>0.56599999999999995</v>
      </c>
      <c r="AH26" s="18">
        <v>5.47</v>
      </c>
      <c r="AI26" s="5">
        <v>0</v>
      </c>
      <c r="AJ26" s="73" t="s">
        <v>751</v>
      </c>
      <c r="AK26" s="6" t="str">
        <f>A26</f>
        <v>29100</v>
      </c>
      <c r="AL26" s="19"/>
    </row>
    <row r="27" spans="1:38" x14ac:dyDescent="0.25">
      <c r="A27" s="6" t="s">
        <v>80</v>
      </c>
      <c r="B27" t="s">
        <v>81</v>
      </c>
      <c r="C27" s="14" t="s">
        <v>39</v>
      </c>
      <c r="D27" s="15">
        <v>31.637</v>
      </c>
      <c r="E27" s="15">
        <v>42.204999999999998</v>
      </c>
      <c r="F27" s="16">
        <v>10.568</v>
      </c>
      <c r="G27" s="5">
        <v>0</v>
      </c>
      <c r="H27" s="5">
        <v>0</v>
      </c>
      <c r="I27" s="17">
        <f t="shared" si="6"/>
        <v>0.44821703589622081</v>
      </c>
      <c r="J27" s="17">
        <v>0</v>
      </c>
      <c r="K27" s="5">
        <v>19.632000000000001</v>
      </c>
      <c r="L27" s="5">
        <v>2.319</v>
      </c>
      <c r="M27" s="5">
        <v>0.78700000000000003</v>
      </c>
      <c r="N27" s="5">
        <v>6.8609999999999998</v>
      </c>
      <c r="O27" s="18">
        <v>29.599</v>
      </c>
      <c r="P27" s="5">
        <v>1.3320000000000001</v>
      </c>
      <c r="Q27" s="5">
        <v>0.70599999999999996</v>
      </c>
      <c r="R27" s="18">
        <v>2.0380000000000003</v>
      </c>
      <c r="S27" s="5">
        <v>0</v>
      </c>
      <c r="T27" s="5">
        <v>14.399999999999999</v>
      </c>
      <c r="U27" s="5">
        <v>0.60799999999999998</v>
      </c>
      <c r="V27" s="5">
        <v>0</v>
      </c>
      <c r="W27" s="5">
        <v>1.8599999999999999</v>
      </c>
      <c r="X27" s="5">
        <v>1.7450000000000001</v>
      </c>
      <c r="Y27" s="5">
        <v>0</v>
      </c>
      <c r="Z27" s="5">
        <v>0.30400000000000005</v>
      </c>
      <c r="AA27" s="5">
        <v>0</v>
      </c>
      <c r="AB27" s="5">
        <v>0</v>
      </c>
      <c r="AC27" s="18">
        <v>18.916999999999998</v>
      </c>
      <c r="AD27" s="5">
        <v>0</v>
      </c>
      <c r="AE27" s="5">
        <v>13.177</v>
      </c>
      <c r="AF27" s="5">
        <v>10.110999999999999</v>
      </c>
      <c r="AG27" s="5">
        <v>0</v>
      </c>
      <c r="AH27" s="18">
        <v>23.287999999999997</v>
      </c>
      <c r="AI27" s="5">
        <v>0</v>
      </c>
      <c r="AJ27" s="73" t="s">
        <v>751</v>
      </c>
      <c r="AK27" s="6" t="str">
        <f>A27</f>
        <v>06117</v>
      </c>
      <c r="AL27" s="19"/>
    </row>
    <row r="28" spans="1:38" x14ac:dyDescent="0.25">
      <c r="A28" s="6" t="s">
        <v>82</v>
      </c>
      <c r="B28" t="s">
        <v>83</v>
      </c>
      <c r="C28" s="14" t="s">
        <v>39</v>
      </c>
      <c r="D28" s="15">
        <v>2.2610000000000001</v>
      </c>
      <c r="E28" s="15">
        <v>4.8140000000000001</v>
      </c>
      <c r="F28" s="16">
        <v>2.5529999999999999</v>
      </c>
      <c r="G28" s="5">
        <v>0</v>
      </c>
      <c r="H28" s="5">
        <v>0</v>
      </c>
      <c r="I28" s="17">
        <f t="shared" si="6"/>
        <v>0.4603240548400499</v>
      </c>
      <c r="J28" s="17">
        <v>0</v>
      </c>
      <c r="K28" s="5">
        <v>1.3740000000000001</v>
      </c>
      <c r="L28" s="5">
        <v>0.17499999999999999</v>
      </c>
      <c r="M28" s="5">
        <v>5.8000000000000003E-2</v>
      </c>
      <c r="N28" s="5">
        <v>0.504</v>
      </c>
      <c r="O28" s="18">
        <v>2.1110000000000002</v>
      </c>
      <c r="P28" s="5">
        <v>9.6000000000000002E-2</v>
      </c>
      <c r="Q28" s="5">
        <v>5.3999999999999999E-2</v>
      </c>
      <c r="R28" s="18">
        <v>0.15</v>
      </c>
      <c r="S28" s="5">
        <v>0</v>
      </c>
      <c r="T28" s="5">
        <v>2</v>
      </c>
      <c r="U28" s="5">
        <v>0</v>
      </c>
      <c r="V28" s="5">
        <v>0</v>
      </c>
      <c r="W28" s="5">
        <v>0.216</v>
      </c>
      <c r="X28" s="5">
        <v>0</v>
      </c>
      <c r="Y28" s="5">
        <v>0</v>
      </c>
      <c r="Z28" s="5">
        <v>0</v>
      </c>
      <c r="AA28" s="5">
        <v>0</v>
      </c>
      <c r="AB28" s="5">
        <v>0</v>
      </c>
      <c r="AC28" s="18">
        <v>2.2160000000000002</v>
      </c>
      <c r="AD28" s="5">
        <v>0.36499999999999999</v>
      </c>
      <c r="AE28" s="5">
        <v>0.40600000000000003</v>
      </c>
      <c r="AF28" s="5">
        <v>1.827</v>
      </c>
      <c r="AG28" s="5">
        <v>0</v>
      </c>
      <c r="AH28" s="18">
        <v>2.5979999999999999</v>
      </c>
      <c r="AI28" s="5">
        <v>0</v>
      </c>
      <c r="AJ28" s="73" t="s">
        <v>751</v>
      </c>
      <c r="AK28" s="6" t="str">
        <f>A28</f>
        <v>05401</v>
      </c>
      <c r="AL28" s="19"/>
    </row>
    <row r="29" spans="1:38" x14ac:dyDescent="0.25">
      <c r="A29" s="6" t="s">
        <v>84</v>
      </c>
      <c r="B29" t="s">
        <v>85</v>
      </c>
      <c r="C29" s="14" t="s">
        <v>39</v>
      </c>
      <c r="D29" s="15">
        <v>0.79300000000000015</v>
      </c>
      <c r="E29" s="15">
        <v>0.33</v>
      </c>
      <c r="F29" s="16">
        <v>-0.46300000000000002</v>
      </c>
      <c r="G29" s="5">
        <v>-0.44</v>
      </c>
      <c r="H29" s="5">
        <v>-2.3E-2</v>
      </c>
      <c r="I29" s="17">
        <f t="shared" si="6"/>
        <v>0</v>
      </c>
      <c r="J29" s="17">
        <v>0</v>
      </c>
      <c r="K29" s="5">
        <v>0.42700000000000005</v>
      </c>
      <c r="L29" s="5">
        <v>7.9000000000000001E-2</v>
      </c>
      <c r="M29" s="5">
        <v>2.7000000000000003E-2</v>
      </c>
      <c r="N29" s="5">
        <v>0.19800000000000001</v>
      </c>
      <c r="O29" s="18">
        <v>0.73100000000000009</v>
      </c>
      <c r="P29" s="5">
        <v>3.4999999999999996E-2</v>
      </c>
      <c r="Q29" s="5">
        <v>2.7E-2</v>
      </c>
      <c r="R29" s="18">
        <v>6.2E-2</v>
      </c>
      <c r="S29" s="5">
        <v>0</v>
      </c>
      <c r="T29" s="5">
        <v>0.2</v>
      </c>
      <c r="U29" s="5">
        <v>2E-3</v>
      </c>
      <c r="V29" s="5">
        <v>0</v>
      </c>
      <c r="W29" s="5">
        <v>2.1999999999999999E-2</v>
      </c>
      <c r="X29" s="5">
        <v>6.0000000000000001E-3</v>
      </c>
      <c r="Y29" s="5">
        <v>0.1</v>
      </c>
      <c r="Z29" s="5">
        <v>0</v>
      </c>
      <c r="AA29" s="5">
        <v>0</v>
      </c>
      <c r="AB29" s="5">
        <v>0</v>
      </c>
      <c r="AC29" s="18">
        <v>0.33</v>
      </c>
      <c r="AD29" s="5">
        <v>0</v>
      </c>
      <c r="AE29" s="5">
        <v>0</v>
      </c>
      <c r="AF29" s="5">
        <v>0</v>
      </c>
      <c r="AG29" s="5">
        <v>0</v>
      </c>
      <c r="AH29" s="18">
        <v>0</v>
      </c>
      <c r="AI29" s="5">
        <v>0</v>
      </c>
      <c r="AJ29" s="73">
        <v>0</v>
      </c>
      <c r="AK29" s="6" t="str">
        <f>A29</f>
        <v>27019</v>
      </c>
      <c r="AL29" s="19"/>
    </row>
    <row r="30" spans="1:38" x14ac:dyDescent="0.25">
      <c r="A30" s="6" t="s">
        <v>86</v>
      </c>
      <c r="B30" t="s">
        <v>87</v>
      </c>
      <c r="C30" s="14" t="s">
        <v>39</v>
      </c>
      <c r="D30" s="15">
        <v>4.8259999999999996</v>
      </c>
      <c r="E30" s="15">
        <v>5.9499999999999993</v>
      </c>
      <c r="F30" s="16">
        <v>1.1240000000000001</v>
      </c>
      <c r="G30" s="5">
        <v>0</v>
      </c>
      <c r="H30" s="5">
        <v>0</v>
      </c>
      <c r="I30" s="17">
        <f t="shared" si="6"/>
        <v>0.7426890756302521</v>
      </c>
      <c r="J30" s="17">
        <v>0</v>
      </c>
      <c r="K30" s="5">
        <v>2.9039999999999999</v>
      </c>
      <c r="L30" s="5">
        <v>0.39500000000000002</v>
      </c>
      <c r="M30" s="5">
        <v>0.13400000000000001</v>
      </c>
      <c r="N30" s="5">
        <v>1.0610000000000002</v>
      </c>
      <c r="O30" s="18">
        <v>4.4939999999999998</v>
      </c>
      <c r="P30" s="5">
        <v>0.20599999999999999</v>
      </c>
      <c r="Q30" s="5">
        <v>0.126</v>
      </c>
      <c r="R30" s="18">
        <v>0.33199999999999996</v>
      </c>
      <c r="S30" s="5">
        <v>0</v>
      </c>
      <c r="T30" s="5">
        <v>4</v>
      </c>
      <c r="U30" s="5">
        <v>0</v>
      </c>
      <c r="V30" s="5">
        <v>0</v>
      </c>
      <c r="W30" s="5">
        <v>0.21</v>
      </c>
      <c r="X30" s="5">
        <v>0.20900000000000002</v>
      </c>
      <c r="Y30" s="5">
        <v>0</v>
      </c>
      <c r="Z30" s="5">
        <v>0</v>
      </c>
      <c r="AA30" s="5">
        <v>0</v>
      </c>
      <c r="AB30" s="5">
        <v>0</v>
      </c>
      <c r="AC30" s="18">
        <v>4.4189999999999996</v>
      </c>
      <c r="AD30" s="5">
        <v>0</v>
      </c>
      <c r="AE30" s="5">
        <v>0</v>
      </c>
      <c r="AF30" s="5">
        <v>1.5310000000000001</v>
      </c>
      <c r="AG30" s="5">
        <v>0</v>
      </c>
      <c r="AH30" s="18">
        <v>1.5310000000000001</v>
      </c>
      <c r="AI30" s="5">
        <v>0</v>
      </c>
      <c r="AJ30" s="73" t="s">
        <v>751</v>
      </c>
      <c r="AK30" s="6" t="str">
        <f>A30</f>
        <v>04228</v>
      </c>
      <c r="AL30" s="19"/>
    </row>
    <row r="31" spans="1:38" x14ac:dyDescent="0.25">
      <c r="A31" s="6" t="s">
        <v>88</v>
      </c>
      <c r="B31" t="s">
        <v>708</v>
      </c>
      <c r="C31" s="14" t="s">
        <v>39</v>
      </c>
      <c r="D31" s="15">
        <v>6.8630000000000004</v>
      </c>
      <c r="E31" s="15">
        <v>6.9150000000000009</v>
      </c>
      <c r="F31" s="16">
        <v>5.1999999999999998E-2</v>
      </c>
      <c r="G31" s="5">
        <v>0</v>
      </c>
      <c r="H31" s="5">
        <v>0</v>
      </c>
      <c r="I31" s="17">
        <f t="shared" si="6"/>
        <v>0.6684598698481562</v>
      </c>
      <c r="J31" s="17">
        <v>0.31814895155459144</v>
      </c>
      <c r="K31" s="5">
        <v>4.1719999999999997</v>
      </c>
      <c r="L31" s="5">
        <v>0.54300000000000004</v>
      </c>
      <c r="M31" s="5">
        <v>0.184</v>
      </c>
      <c r="N31" s="5">
        <v>1.5</v>
      </c>
      <c r="O31" s="18">
        <v>6.399</v>
      </c>
      <c r="P31" s="5">
        <v>0.29200000000000004</v>
      </c>
      <c r="Q31" s="5">
        <v>0.17199999999999999</v>
      </c>
      <c r="R31" s="18">
        <v>0.46400000000000002</v>
      </c>
      <c r="S31" s="5">
        <v>8.0000000000000002E-3</v>
      </c>
      <c r="T31" s="5">
        <v>4.1379999999999999</v>
      </c>
      <c r="U31" s="5">
        <v>0.123</v>
      </c>
      <c r="V31" s="5">
        <v>0</v>
      </c>
      <c r="W31" s="5">
        <v>0.36699999999999999</v>
      </c>
      <c r="X31" s="5">
        <v>0.18099999999999999</v>
      </c>
      <c r="Y31" s="5">
        <v>0</v>
      </c>
      <c r="Z31" s="5">
        <v>0.121</v>
      </c>
      <c r="AA31" s="5">
        <v>0.189</v>
      </c>
      <c r="AB31" s="5">
        <v>9.0000000000000011E-3</v>
      </c>
      <c r="AC31" s="18">
        <v>5.136000000000001</v>
      </c>
      <c r="AD31" s="5">
        <v>0</v>
      </c>
      <c r="AE31" s="5">
        <v>0.17499999999999999</v>
      </c>
      <c r="AF31" s="5">
        <v>0.85400000000000009</v>
      </c>
      <c r="AG31" s="5">
        <v>0.75</v>
      </c>
      <c r="AH31" s="18">
        <v>1.7790000000000001</v>
      </c>
      <c r="AI31" s="5">
        <v>2.2000000000000002</v>
      </c>
      <c r="AJ31" s="73" t="s">
        <v>758</v>
      </c>
      <c r="AK31" s="6" t="str">
        <f>A31</f>
        <v>04222</v>
      </c>
      <c r="AL31" s="19"/>
    </row>
    <row r="32" spans="1:38" x14ac:dyDescent="0.25">
      <c r="A32" s="6" t="s">
        <v>90</v>
      </c>
      <c r="B32" t="s">
        <v>91</v>
      </c>
      <c r="C32" s="14" t="s">
        <v>39</v>
      </c>
      <c r="D32" s="15">
        <v>6.0630000000000006</v>
      </c>
      <c r="E32" s="15">
        <v>8.5679999999999996</v>
      </c>
      <c r="F32" s="16">
        <v>2.5049999999999999</v>
      </c>
      <c r="G32" s="5">
        <v>0</v>
      </c>
      <c r="H32" s="5">
        <v>0</v>
      </c>
      <c r="I32" s="17">
        <f t="shared" si="6"/>
        <v>0.37293053221288514</v>
      </c>
      <c r="J32" s="17">
        <v>0</v>
      </c>
      <c r="K32" s="5">
        <v>3.6539999999999999</v>
      </c>
      <c r="L32" s="5">
        <v>0.48599999999999999</v>
      </c>
      <c r="M32" s="5">
        <v>0.16500000000000004</v>
      </c>
      <c r="N32" s="5">
        <v>1.3450000000000002</v>
      </c>
      <c r="O32" s="18">
        <v>5.65</v>
      </c>
      <c r="P32" s="5">
        <v>0.25900000000000001</v>
      </c>
      <c r="Q32" s="5">
        <v>0.154</v>
      </c>
      <c r="R32" s="18">
        <v>0.41300000000000003</v>
      </c>
      <c r="S32" s="5">
        <v>0</v>
      </c>
      <c r="T32" s="5">
        <v>3</v>
      </c>
      <c r="U32" s="5">
        <v>0</v>
      </c>
      <c r="V32" s="5">
        <v>0</v>
      </c>
      <c r="W32" s="5">
        <v>0.53300000000000003</v>
      </c>
      <c r="X32" s="5">
        <v>0.19500000000000001</v>
      </c>
      <c r="Y32" s="5">
        <v>0</v>
      </c>
      <c r="Z32" s="5">
        <v>0</v>
      </c>
      <c r="AA32" s="5">
        <v>0</v>
      </c>
      <c r="AB32" s="5">
        <v>0</v>
      </c>
      <c r="AC32" s="18">
        <v>3.7279999999999998</v>
      </c>
      <c r="AD32" s="5">
        <v>0</v>
      </c>
      <c r="AE32" s="5">
        <v>3.4870000000000001</v>
      </c>
      <c r="AF32" s="5">
        <v>1.353</v>
      </c>
      <c r="AG32" s="5">
        <v>0</v>
      </c>
      <c r="AH32" s="18">
        <v>4.84</v>
      </c>
      <c r="AI32" s="5">
        <v>0</v>
      </c>
      <c r="AJ32" s="73" t="s">
        <v>756</v>
      </c>
      <c r="AK32" s="6" t="str">
        <f>A32</f>
        <v>08401</v>
      </c>
      <c r="AL32" s="19"/>
    </row>
    <row r="33" spans="1:38" x14ac:dyDescent="0.25">
      <c r="A33" s="6" t="s">
        <v>92</v>
      </c>
      <c r="B33" t="s">
        <v>93</v>
      </c>
      <c r="C33" s="14" t="s">
        <v>94</v>
      </c>
      <c r="D33" s="15">
        <v>2.16</v>
      </c>
      <c r="E33" s="15">
        <v>3.7069999999999999</v>
      </c>
      <c r="F33" s="16">
        <v>1.5469999999999999</v>
      </c>
      <c r="G33" s="5">
        <v>0</v>
      </c>
      <c r="H33" s="5">
        <v>0</v>
      </c>
      <c r="I33" s="17">
        <f t="shared" si="6"/>
        <v>0.18181818181818185</v>
      </c>
      <c r="J33" s="17">
        <v>0</v>
      </c>
      <c r="K33" s="5">
        <v>1.1480000000000001</v>
      </c>
      <c r="L33" s="5">
        <v>0.22500000000000001</v>
      </c>
      <c r="M33" s="5">
        <v>7.4999999999999997E-2</v>
      </c>
      <c r="N33" s="5">
        <v>0.53800000000000003</v>
      </c>
      <c r="O33" s="18">
        <v>1.9860000000000002</v>
      </c>
      <c r="P33" s="5">
        <v>9.6000000000000002E-2</v>
      </c>
      <c r="Q33" s="5">
        <v>7.8E-2</v>
      </c>
      <c r="R33" s="18">
        <v>0.17399999999999999</v>
      </c>
      <c r="S33" s="5">
        <v>0</v>
      </c>
      <c r="T33" s="5">
        <v>0</v>
      </c>
      <c r="U33" s="5">
        <v>0</v>
      </c>
      <c r="V33" s="5">
        <v>0</v>
      </c>
      <c r="W33" s="5">
        <v>0</v>
      </c>
      <c r="X33" s="5">
        <v>0.05</v>
      </c>
      <c r="Y33" s="5">
        <v>0.624</v>
      </c>
      <c r="Z33" s="5">
        <v>0</v>
      </c>
      <c r="AA33" s="5">
        <v>0</v>
      </c>
      <c r="AB33" s="5">
        <v>0</v>
      </c>
      <c r="AC33" s="18">
        <v>0.67400000000000004</v>
      </c>
      <c r="AD33" s="5">
        <v>0</v>
      </c>
      <c r="AE33" s="5">
        <v>1.617</v>
      </c>
      <c r="AF33" s="5">
        <v>1.4159999999999999</v>
      </c>
      <c r="AG33" s="5">
        <v>0</v>
      </c>
      <c r="AH33" s="18">
        <v>3.0329999999999999</v>
      </c>
      <c r="AI33" s="5">
        <v>0</v>
      </c>
      <c r="AJ33" s="73" t="s">
        <v>751</v>
      </c>
      <c r="AK33" s="6" t="str">
        <f>A33</f>
        <v>18901</v>
      </c>
      <c r="AL33" s="19"/>
    </row>
    <row r="34" spans="1:38" x14ac:dyDescent="0.25">
      <c r="A34" s="6" t="s">
        <v>95</v>
      </c>
      <c r="B34" t="s">
        <v>96</v>
      </c>
      <c r="C34" s="14" t="s">
        <v>39</v>
      </c>
      <c r="D34" s="15">
        <v>0.40600000000000003</v>
      </c>
      <c r="E34" s="15">
        <v>0.66100000000000003</v>
      </c>
      <c r="F34" s="16">
        <v>0.255</v>
      </c>
      <c r="G34" s="5">
        <v>0</v>
      </c>
      <c r="H34" s="5">
        <v>0</v>
      </c>
      <c r="I34" s="17">
        <f t="shared" si="6"/>
        <v>0</v>
      </c>
      <c r="J34" s="17">
        <v>0.49924357034795763</v>
      </c>
      <c r="K34" s="5">
        <v>0.216</v>
      </c>
      <c r="L34" s="5">
        <v>4.2000000000000003E-2</v>
      </c>
      <c r="M34" s="5">
        <v>1.3999999999999999E-2</v>
      </c>
      <c r="N34" s="5">
        <v>0.10099999999999999</v>
      </c>
      <c r="O34" s="18">
        <v>0.373</v>
      </c>
      <c r="P34" s="5">
        <v>1.8000000000000002E-2</v>
      </c>
      <c r="Q34" s="5">
        <v>1.4999999999999999E-2</v>
      </c>
      <c r="R34" s="18">
        <v>3.3000000000000002E-2</v>
      </c>
      <c r="S34" s="5">
        <v>0</v>
      </c>
      <c r="T34" s="5">
        <v>0</v>
      </c>
      <c r="U34" s="5">
        <v>0</v>
      </c>
      <c r="V34" s="5">
        <v>0</v>
      </c>
      <c r="W34" s="5">
        <v>0</v>
      </c>
      <c r="X34" s="5">
        <v>0</v>
      </c>
      <c r="Y34" s="5">
        <v>0.33</v>
      </c>
      <c r="Z34" s="5">
        <v>0</v>
      </c>
      <c r="AA34" s="5">
        <v>0</v>
      </c>
      <c r="AB34" s="5">
        <v>0</v>
      </c>
      <c r="AC34" s="18">
        <v>0.33</v>
      </c>
      <c r="AD34" s="5">
        <v>0</v>
      </c>
      <c r="AE34" s="5">
        <v>0</v>
      </c>
      <c r="AF34" s="5">
        <v>0.33100000000000002</v>
      </c>
      <c r="AG34" s="5">
        <v>0</v>
      </c>
      <c r="AH34" s="18">
        <v>0.33100000000000002</v>
      </c>
      <c r="AI34" s="5">
        <v>0.33</v>
      </c>
      <c r="AJ34" s="73">
        <v>0</v>
      </c>
      <c r="AK34" s="6" t="str">
        <f>A34</f>
        <v>20215</v>
      </c>
      <c r="AL34" s="19"/>
    </row>
    <row r="35" spans="1:38" x14ac:dyDescent="0.25">
      <c r="A35" s="6" t="s">
        <v>97</v>
      </c>
      <c r="B35" t="s">
        <v>98</v>
      </c>
      <c r="C35" s="14" t="s">
        <v>39</v>
      </c>
      <c r="D35" s="15">
        <v>45.478999999999999</v>
      </c>
      <c r="E35" s="15">
        <v>65.756</v>
      </c>
      <c r="F35" s="16">
        <v>20.277000000000001</v>
      </c>
      <c r="G35" s="5">
        <v>0</v>
      </c>
      <c r="H35" s="5">
        <v>0</v>
      </c>
      <c r="I35" s="17">
        <f t="shared" si="6"/>
        <v>0.6337161627836243</v>
      </c>
      <c r="J35" s="17">
        <v>0.1459030354644443</v>
      </c>
      <c r="K35" s="5">
        <v>27.45</v>
      </c>
      <c r="L35" s="5">
        <v>3.657</v>
      </c>
      <c r="M35" s="5">
        <v>1.2389999999999999</v>
      </c>
      <c r="N35" s="5">
        <v>10.031000000000001</v>
      </c>
      <c r="O35" s="18">
        <v>42.376999999999995</v>
      </c>
      <c r="P35" s="5">
        <v>1.9390000000000001</v>
      </c>
      <c r="Q35" s="5">
        <v>1.163</v>
      </c>
      <c r="R35" s="18">
        <v>3.1020000000000003</v>
      </c>
      <c r="S35" s="5">
        <v>0</v>
      </c>
      <c r="T35" s="5">
        <v>29.6</v>
      </c>
      <c r="U35" s="5">
        <v>1.264</v>
      </c>
      <c r="V35" s="5">
        <v>1</v>
      </c>
      <c r="W35" s="5">
        <v>3.0340000000000003</v>
      </c>
      <c r="X35" s="5">
        <v>2.5580000000000003</v>
      </c>
      <c r="Y35" s="5">
        <v>0</v>
      </c>
      <c r="Z35" s="5">
        <v>0.30299999999999999</v>
      </c>
      <c r="AA35" s="5">
        <v>0</v>
      </c>
      <c r="AB35" s="5">
        <v>9.5939999999999994</v>
      </c>
      <c r="AC35" s="18">
        <v>47.353000000000002</v>
      </c>
      <c r="AD35" s="5">
        <v>0</v>
      </c>
      <c r="AE35" s="5">
        <v>16.649999999999999</v>
      </c>
      <c r="AF35" s="5">
        <v>1.7530000000000001</v>
      </c>
      <c r="AG35" s="5">
        <v>0</v>
      </c>
      <c r="AH35" s="18">
        <v>18.402999999999999</v>
      </c>
      <c r="AI35" s="5">
        <v>9.5939999999999994</v>
      </c>
      <c r="AJ35" s="73" t="s">
        <v>759</v>
      </c>
      <c r="AK35" s="6" t="str">
        <f>A35</f>
        <v>18401</v>
      </c>
      <c r="AL35" s="19"/>
    </row>
    <row r="36" spans="1:38" x14ac:dyDescent="0.25">
      <c r="A36" s="20" t="s">
        <v>99</v>
      </c>
      <c r="B36" s="21" t="s">
        <v>100</v>
      </c>
      <c r="C36" s="14" t="s">
        <v>39</v>
      </c>
      <c r="D36" s="15">
        <v>61.343000000000004</v>
      </c>
      <c r="E36" s="15">
        <v>110.86500000000001</v>
      </c>
      <c r="F36" s="16">
        <v>49.521999999999998</v>
      </c>
      <c r="G36" s="5">
        <v>0</v>
      </c>
      <c r="H36" s="5">
        <v>0</v>
      </c>
      <c r="I36" s="17">
        <f t="shared" si="6"/>
        <v>0.64266459207143833</v>
      </c>
      <c r="J36" s="17">
        <v>0</v>
      </c>
      <c r="K36" s="5">
        <v>37.489000000000004</v>
      </c>
      <c r="L36" s="5">
        <v>4.7850000000000001</v>
      </c>
      <c r="M36" s="5">
        <v>1.6270000000000002</v>
      </c>
      <c r="N36" s="5">
        <v>13.337</v>
      </c>
      <c r="O36" s="18">
        <v>57.238</v>
      </c>
      <c r="P36" s="5">
        <v>2.6030000000000002</v>
      </c>
      <c r="Q36" s="5">
        <v>1.502</v>
      </c>
      <c r="R36" s="18">
        <v>4.1050000000000004</v>
      </c>
      <c r="S36" s="5">
        <v>0.71600000000000008</v>
      </c>
      <c r="T36" s="5">
        <v>37</v>
      </c>
      <c r="U36" s="5">
        <v>4.3650000000000002</v>
      </c>
      <c r="V36" s="5">
        <v>0</v>
      </c>
      <c r="W36" s="5">
        <v>7.2279999999999998</v>
      </c>
      <c r="X36" s="5">
        <v>5.0089999999999995</v>
      </c>
      <c r="Y36" s="5">
        <v>16.376999999999999</v>
      </c>
      <c r="Z36" s="5">
        <v>1.86</v>
      </c>
      <c r="AA36" s="5">
        <v>0</v>
      </c>
      <c r="AB36" s="5">
        <v>0</v>
      </c>
      <c r="AC36" s="18">
        <v>72.555000000000007</v>
      </c>
      <c r="AD36" s="5">
        <v>0</v>
      </c>
      <c r="AE36" s="5">
        <v>31.753</v>
      </c>
      <c r="AF36" s="5">
        <v>4.3639999999999999</v>
      </c>
      <c r="AG36" s="5">
        <v>2.1930000000000001</v>
      </c>
      <c r="AH36" s="18">
        <v>38.309999999999995</v>
      </c>
      <c r="AI36" s="5">
        <v>0</v>
      </c>
      <c r="AJ36" s="73" t="s">
        <v>760</v>
      </c>
      <c r="AK36" s="6" t="str">
        <f>A36</f>
        <v>32356</v>
      </c>
      <c r="AL36" s="19"/>
    </row>
    <row r="37" spans="1:38" x14ac:dyDescent="0.25">
      <c r="A37" s="6" t="s">
        <v>101</v>
      </c>
      <c r="B37" t="s">
        <v>102</v>
      </c>
      <c r="C37" s="14" t="s">
        <v>39</v>
      </c>
      <c r="D37" s="15">
        <v>13.988999999999999</v>
      </c>
      <c r="E37" s="15">
        <v>18.131</v>
      </c>
      <c r="F37" s="16">
        <v>4.1420000000000003</v>
      </c>
      <c r="G37" s="5">
        <v>0</v>
      </c>
      <c r="H37" s="5">
        <v>0</v>
      </c>
      <c r="I37" s="17">
        <f t="shared" si="6"/>
        <v>0.58606806022833824</v>
      </c>
      <c r="J37" s="17">
        <v>0</v>
      </c>
      <c r="K37" s="5">
        <v>8.3610000000000007</v>
      </c>
      <c r="L37" s="5">
        <v>1.1480000000000001</v>
      </c>
      <c r="M37" s="5">
        <v>0.38800000000000001</v>
      </c>
      <c r="N37" s="5">
        <v>3.1259999999999999</v>
      </c>
      <c r="O37" s="18">
        <v>13.023</v>
      </c>
      <c r="P37" s="5">
        <v>0.59799999999999998</v>
      </c>
      <c r="Q37" s="5">
        <v>0.36799999999999999</v>
      </c>
      <c r="R37" s="18">
        <v>0.96599999999999997</v>
      </c>
      <c r="S37" s="5">
        <v>0</v>
      </c>
      <c r="T37" s="5">
        <v>9.5</v>
      </c>
      <c r="U37" s="5">
        <v>0.28200000000000003</v>
      </c>
      <c r="V37" s="5">
        <v>0</v>
      </c>
      <c r="W37" s="5">
        <v>0.56299999999999994</v>
      </c>
      <c r="X37" s="5">
        <v>0.28100000000000003</v>
      </c>
      <c r="Y37" s="5">
        <v>0</v>
      </c>
      <c r="Z37" s="5">
        <v>0</v>
      </c>
      <c r="AA37" s="5">
        <v>0</v>
      </c>
      <c r="AB37" s="5">
        <v>0</v>
      </c>
      <c r="AC37" s="18">
        <v>10.626000000000001</v>
      </c>
      <c r="AD37" s="5">
        <v>0</v>
      </c>
      <c r="AE37" s="5">
        <v>1.716</v>
      </c>
      <c r="AF37" s="5">
        <v>5.7889999999999997</v>
      </c>
      <c r="AG37" s="5">
        <v>0</v>
      </c>
      <c r="AH37" s="18">
        <v>7.5049999999999999</v>
      </c>
      <c r="AI37" s="5">
        <v>0</v>
      </c>
      <c r="AJ37" s="73" t="s">
        <v>751</v>
      </c>
      <c r="AK37" s="6" t="str">
        <f>A37</f>
        <v>21401</v>
      </c>
      <c r="AL37" s="19"/>
    </row>
    <row r="38" spans="1:38" x14ac:dyDescent="0.25">
      <c r="A38" s="6" t="s">
        <v>103</v>
      </c>
      <c r="B38" t="s">
        <v>104</v>
      </c>
      <c r="C38" s="14" t="s">
        <v>39</v>
      </c>
      <c r="D38" s="15">
        <v>12.984999999999999</v>
      </c>
      <c r="E38" s="15">
        <v>17.759999999999998</v>
      </c>
      <c r="F38" s="16">
        <v>4.7750000000000004</v>
      </c>
      <c r="G38" s="5">
        <v>0</v>
      </c>
      <c r="H38" s="5">
        <v>0</v>
      </c>
      <c r="I38" s="17">
        <f t="shared" si="6"/>
        <v>0.46813063063063071</v>
      </c>
      <c r="J38" s="17">
        <v>4.5101351351351356E-2</v>
      </c>
      <c r="K38" s="5">
        <v>7.9580000000000002</v>
      </c>
      <c r="L38" s="5">
        <v>0.99499999999999988</v>
      </c>
      <c r="M38" s="5">
        <v>0.33700000000000002</v>
      </c>
      <c r="N38" s="5">
        <v>2.8359999999999999</v>
      </c>
      <c r="O38" s="18">
        <v>12.125999999999999</v>
      </c>
      <c r="P38" s="5">
        <v>0.55000000000000004</v>
      </c>
      <c r="Q38" s="5">
        <v>0.309</v>
      </c>
      <c r="R38" s="18">
        <v>0.85899999999999999</v>
      </c>
      <c r="S38" s="5">
        <v>0.06</v>
      </c>
      <c r="T38" s="5">
        <v>5</v>
      </c>
      <c r="U38" s="5">
        <v>0</v>
      </c>
      <c r="V38" s="5">
        <v>0</v>
      </c>
      <c r="W38" s="5">
        <v>0.19400000000000001</v>
      </c>
      <c r="X38" s="5">
        <v>0.25900000000000001</v>
      </c>
      <c r="Y38" s="5">
        <v>2</v>
      </c>
      <c r="Z38" s="5">
        <v>0</v>
      </c>
      <c r="AA38" s="5">
        <v>0</v>
      </c>
      <c r="AB38" s="5">
        <v>0.80099999999999993</v>
      </c>
      <c r="AC38" s="18">
        <v>8.3140000000000001</v>
      </c>
      <c r="AD38" s="5">
        <v>3.4070000000000005</v>
      </c>
      <c r="AE38" s="5">
        <v>3.5159999999999996</v>
      </c>
      <c r="AF38" s="5">
        <v>2.5230000000000001</v>
      </c>
      <c r="AG38" s="5">
        <v>0</v>
      </c>
      <c r="AH38" s="18">
        <v>9.4459999999999997</v>
      </c>
      <c r="AI38" s="5">
        <v>0.80099999999999993</v>
      </c>
      <c r="AJ38" s="73" t="s">
        <v>751</v>
      </c>
      <c r="AK38" s="6" t="str">
        <f>A38</f>
        <v>21302</v>
      </c>
      <c r="AL38" s="19"/>
    </row>
    <row r="39" spans="1:38" x14ac:dyDescent="0.25">
      <c r="A39" s="6" t="s">
        <v>105</v>
      </c>
      <c r="B39" t="s">
        <v>106</v>
      </c>
      <c r="C39" s="14" t="s">
        <v>39</v>
      </c>
      <c r="D39" s="15">
        <v>22.199999999999996</v>
      </c>
      <c r="E39" s="15">
        <v>34.516999999999996</v>
      </c>
      <c r="F39" s="16">
        <v>12.317</v>
      </c>
      <c r="G39" s="5">
        <v>0</v>
      </c>
      <c r="H39" s="5">
        <v>0</v>
      </c>
      <c r="I39" s="17">
        <f t="shared" si="6"/>
        <v>0.65976185647651886</v>
      </c>
      <c r="J39" s="17">
        <v>0</v>
      </c>
      <c r="K39" s="5">
        <v>13.286999999999999</v>
      </c>
      <c r="L39" s="5">
        <v>1.821</v>
      </c>
      <c r="M39" s="5">
        <v>0.61699999999999999</v>
      </c>
      <c r="N39" s="5">
        <v>4.9409999999999998</v>
      </c>
      <c r="O39" s="18">
        <v>20.665999999999997</v>
      </c>
      <c r="P39" s="5">
        <v>0.95000000000000007</v>
      </c>
      <c r="Q39" s="5">
        <v>0.58399999999999996</v>
      </c>
      <c r="R39" s="18">
        <v>1.534</v>
      </c>
      <c r="S39" s="5">
        <v>0</v>
      </c>
      <c r="T39" s="5">
        <v>13.41</v>
      </c>
      <c r="U39" s="5">
        <v>0.99</v>
      </c>
      <c r="V39" s="5">
        <v>0</v>
      </c>
      <c r="W39" s="5">
        <v>2.4620000000000002</v>
      </c>
      <c r="X39" s="5">
        <v>1.296</v>
      </c>
      <c r="Y39" s="5">
        <v>4</v>
      </c>
      <c r="Z39" s="5">
        <v>0.61499999999999999</v>
      </c>
      <c r="AA39" s="5">
        <v>0</v>
      </c>
      <c r="AB39" s="5">
        <v>0</v>
      </c>
      <c r="AC39" s="18">
        <v>22.773</v>
      </c>
      <c r="AD39" s="5">
        <v>0</v>
      </c>
      <c r="AE39" s="5">
        <v>7.0969999999999995</v>
      </c>
      <c r="AF39" s="5">
        <v>4.6470000000000002</v>
      </c>
      <c r="AG39" s="5">
        <v>0</v>
      </c>
      <c r="AH39" s="18">
        <v>11.744</v>
      </c>
      <c r="AI39" s="5">
        <v>0</v>
      </c>
      <c r="AJ39" s="73" t="s">
        <v>751</v>
      </c>
      <c r="AK39" s="6" t="str">
        <f>A39</f>
        <v>32360</v>
      </c>
      <c r="AL39" s="19"/>
    </row>
    <row r="40" spans="1:38" x14ac:dyDescent="0.25">
      <c r="A40" s="6" t="s">
        <v>107</v>
      </c>
      <c r="B40" t="s">
        <v>108</v>
      </c>
      <c r="C40" s="14" t="s">
        <v>39</v>
      </c>
      <c r="D40" s="15">
        <v>2.9969999999999999</v>
      </c>
      <c r="E40" s="15">
        <v>3.7629999999999999</v>
      </c>
      <c r="F40" s="16">
        <v>0.76600000000000001</v>
      </c>
      <c r="G40" s="5">
        <v>0</v>
      </c>
      <c r="H40" s="5">
        <v>0</v>
      </c>
      <c r="I40" s="17">
        <f t="shared" si="6"/>
        <v>0.91097528567632213</v>
      </c>
      <c r="J40" s="17">
        <v>0.40685623173000268</v>
      </c>
      <c r="K40" s="5">
        <v>1.8340000000000001</v>
      </c>
      <c r="L40" s="5">
        <v>0.23</v>
      </c>
      <c r="M40" s="5">
        <v>7.8E-2</v>
      </c>
      <c r="N40" s="5">
        <v>0.65600000000000003</v>
      </c>
      <c r="O40" s="18">
        <v>2.798</v>
      </c>
      <c r="P40" s="5">
        <v>0.127</v>
      </c>
      <c r="Q40" s="5">
        <v>7.1999999999999995E-2</v>
      </c>
      <c r="R40" s="18">
        <v>0.19900000000000001</v>
      </c>
      <c r="S40" s="5">
        <v>3.1E-2</v>
      </c>
      <c r="T40" s="5">
        <v>1.4</v>
      </c>
      <c r="U40" s="5">
        <v>0.16399999999999998</v>
      </c>
      <c r="V40" s="5">
        <v>0</v>
      </c>
      <c r="W40" s="5">
        <v>0.36899999999999999</v>
      </c>
      <c r="X40" s="5">
        <v>0.22800000000000001</v>
      </c>
      <c r="Y40" s="5">
        <v>1.1990000000000001</v>
      </c>
      <c r="Z40" s="5">
        <v>3.7000000000000005E-2</v>
      </c>
      <c r="AA40" s="5">
        <v>0</v>
      </c>
      <c r="AB40" s="5">
        <v>0</v>
      </c>
      <c r="AC40" s="18">
        <v>3.4279999999999999</v>
      </c>
      <c r="AD40" s="5">
        <v>0</v>
      </c>
      <c r="AE40" s="5">
        <v>0.13</v>
      </c>
      <c r="AF40" s="5">
        <v>0.20500000000000002</v>
      </c>
      <c r="AG40" s="5">
        <v>0</v>
      </c>
      <c r="AH40" s="18">
        <v>0.33500000000000002</v>
      </c>
      <c r="AI40" s="5">
        <v>1.5310000000000001</v>
      </c>
      <c r="AJ40" s="73" t="s">
        <v>751</v>
      </c>
      <c r="AK40" s="6" t="str">
        <f>A40</f>
        <v>33036</v>
      </c>
      <c r="AL40" s="19"/>
    </row>
    <row r="41" spans="1:38" x14ac:dyDescent="0.25">
      <c r="A41" s="6" t="s">
        <v>109</v>
      </c>
      <c r="B41" t="s">
        <v>709</v>
      </c>
      <c r="C41" s="14" t="s">
        <v>39</v>
      </c>
      <c r="D41" s="15">
        <v>2.9790000000000005</v>
      </c>
      <c r="E41" s="15">
        <v>4.4279999999999999</v>
      </c>
      <c r="F41" s="16">
        <v>1.4490000000000001</v>
      </c>
      <c r="G41" s="5">
        <v>0</v>
      </c>
      <c r="H41" s="5">
        <v>0</v>
      </c>
      <c r="I41" s="17">
        <f t="shared" si="6"/>
        <v>0.97877145438121038</v>
      </c>
      <c r="J41" s="17">
        <v>0</v>
      </c>
      <c r="K41" s="5">
        <v>1.8210000000000002</v>
      </c>
      <c r="L41" s="5">
        <v>0.23200000000000001</v>
      </c>
      <c r="M41" s="5">
        <v>7.8E-2</v>
      </c>
      <c r="N41" s="5">
        <v>0.64800000000000002</v>
      </c>
      <c r="O41" s="18">
        <v>2.7790000000000004</v>
      </c>
      <c r="P41" s="5">
        <v>0.127</v>
      </c>
      <c r="Q41" s="5">
        <v>7.2999999999999995E-2</v>
      </c>
      <c r="R41" s="18">
        <v>0.2</v>
      </c>
      <c r="S41" s="5">
        <v>0</v>
      </c>
      <c r="T41" s="5">
        <v>4</v>
      </c>
      <c r="U41" s="5">
        <v>0.10299999999999999</v>
      </c>
      <c r="V41" s="5">
        <v>0</v>
      </c>
      <c r="W41" s="5">
        <v>0.128</v>
      </c>
      <c r="X41" s="5">
        <v>0.10299999999999999</v>
      </c>
      <c r="Y41" s="5">
        <v>0</v>
      </c>
      <c r="Z41" s="5">
        <v>0</v>
      </c>
      <c r="AA41" s="5">
        <v>0</v>
      </c>
      <c r="AB41" s="5">
        <v>0</v>
      </c>
      <c r="AC41" s="18">
        <v>4.3339999999999996</v>
      </c>
      <c r="AD41" s="5">
        <v>0</v>
      </c>
      <c r="AE41" s="5">
        <v>0</v>
      </c>
      <c r="AF41" s="5">
        <v>9.4E-2</v>
      </c>
      <c r="AG41" s="5">
        <v>0</v>
      </c>
      <c r="AH41" s="18">
        <v>9.4E-2</v>
      </c>
      <c r="AI41" s="5">
        <v>0</v>
      </c>
      <c r="AJ41" s="73" t="s">
        <v>751</v>
      </c>
      <c r="AK41" s="6" t="str">
        <f>A41</f>
        <v>27901</v>
      </c>
      <c r="AL41" s="19"/>
    </row>
    <row r="42" spans="1:38" x14ac:dyDescent="0.25">
      <c r="A42" s="6" t="s">
        <v>112</v>
      </c>
      <c r="B42" t="s">
        <v>113</v>
      </c>
      <c r="C42" s="14" t="s">
        <v>39</v>
      </c>
      <c r="D42" s="15">
        <v>3.0070000000000001</v>
      </c>
      <c r="E42" s="15">
        <v>4.7689999999999992</v>
      </c>
      <c r="F42" s="16">
        <v>1.762</v>
      </c>
      <c r="G42" s="5">
        <v>0</v>
      </c>
      <c r="H42" s="5">
        <v>0</v>
      </c>
      <c r="I42" s="17">
        <f t="shared" si="6"/>
        <v>0.79073180960369049</v>
      </c>
      <c r="J42" s="17">
        <v>0</v>
      </c>
      <c r="K42" s="5">
        <v>1.802</v>
      </c>
      <c r="L42" s="5">
        <v>0.24399999999999997</v>
      </c>
      <c r="M42" s="5">
        <v>8.299999999999999E-2</v>
      </c>
      <c r="N42" s="5">
        <v>0.67200000000000004</v>
      </c>
      <c r="O42" s="18">
        <v>2.8010000000000002</v>
      </c>
      <c r="P42" s="5">
        <v>0.128</v>
      </c>
      <c r="Q42" s="5">
        <v>7.8E-2</v>
      </c>
      <c r="R42" s="18">
        <v>0.20600000000000002</v>
      </c>
      <c r="S42" s="5">
        <v>0</v>
      </c>
      <c r="T42" s="5">
        <v>2.2999999999999998</v>
      </c>
      <c r="U42" s="5">
        <v>0.154</v>
      </c>
      <c r="V42" s="5">
        <v>0</v>
      </c>
      <c r="W42" s="5">
        <v>0.41700000000000004</v>
      </c>
      <c r="X42" s="5">
        <v>0</v>
      </c>
      <c r="Y42" s="5">
        <v>0.9</v>
      </c>
      <c r="Z42" s="5">
        <v>0</v>
      </c>
      <c r="AA42" s="5">
        <v>0</v>
      </c>
      <c r="AB42" s="5">
        <v>0</v>
      </c>
      <c r="AC42" s="18">
        <v>3.7709999999999995</v>
      </c>
      <c r="AD42" s="5">
        <v>0</v>
      </c>
      <c r="AE42" s="5">
        <v>0.998</v>
      </c>
      <c r="AF42" s="5">
        <v>0</v>
      </c>
      <c r="AG42" s="5">
        <v>0</v>
      </c>
      <c r="AH42" s="18">
        <v>0.998</v>
      </c>
      <c r="AI42" s="5">
        <v>0</v>
      </c>
      <c r="AJ42" s="73" t="s">
        <v>751</v>
      </c>
      <c r="AK42" s="6" t="str">
        <f>A42</f>
        <v>16049</v>
      </c>
      <c r="AL42" s="19"/>
    </row>
    <row r="43" spans="1:38" x14ac:dyDescent="0.25">
      <c r="A43" s="6" t="s">
        <v>114</v>
      </c>
      <c r="B43" t="s">
        <v>115</v>
      </c>
      <c r="C43" s="14" t="s">
        <v>39</v>
      </c>
      <c r="D43" s="15">
        <v>10.178000000000001</v>
      </c>
      <c r="E43" s="15">
        <v>11.331</v>
      </c>
      <c r="F43" s="16">
        <v>1.153</v>
      </c>
      <c r="G43" s="5">
        <v>0</v>
      </c>
      <c r="H43" s="5">
        <v>0</v>
      </c>
      <c r="I43" s="17">
        <f t="shared" si="6"/>
        <v>0.63833730473921113</v>
      </c>
      <c r="J43" s="17">
        <v>0</v>
      </c>
      <c r="K43" s="5">
        <v>6.117</v>
      </c>
      <c r="L43" s="5">
        <v>0.82200000000000006</v>
      </c>
      <c r="M43" s="5">
        <v>0.27900000000000003</v>
      </c>
      <c r="N43" s="5">
        <v>2.2629999999999999</v>
      </c>
      <c r="O43" s="18">
        <v>9.4809999999999999</v>
      </c>
      <c r="P43" s="5">
        <v>0.435</v>
      </c>
      <c r="Q43" s="5">
        <v>0.26200000000000001</v>
      </c>
      <c r="R43" s="18">
        <v>0.69700000000000006</v>
      </c>
      <c r="S43" s="5">
        <v>0</v>
      </c>
      <c r="T43" s="5">
        <v>3.1</v>
      </c>
      <c r="U43" s="5">
        <v>1.2090000000000001</v>
      </c>
      <c r="V43" s="5">
        <v>0</v>
      </c>
      <c r="W43" s="5">
        <v>1.2570000000000001</v>
      </c>
      <c r="X43" s="5">
        <v>0.66700000000000004</v>
      </c>
      <c r="Y43" s="5">
        <v>1</v>
      </c>
      <c r="Z43" s="5">
        <v>0</v>
      </c>
      <c r="AA43" s="5">
        <v>0</v>
      </c>
      <c r="AB43" s="5">
        <v>0</v>
      </c>
      <c r="AC43" s="18">
        <v>7.2330000000000005</v>
      </c>
      <c r="AD43" s="5">
        <v>0</v>
      </c>
      <c r="AE43" s="5">
        <v>1.71</v>
      </c>
      <c r="AF43" s="5">
        <v>2.3879999999999999</v>
      </c>
      <c r="AG43" s="5">
        <v>0</v>
      </c>
      <c r="AH43" s="18">
        <v>4.0979999999999999</v>
      </c>
      <c r="AI43" s="5">
        <v>0</v>
      </c>
      <c r="AJ43" s="73" t="s">
        <v>751</v>
      </c>
      <c r="AK43" s="6" t="str">
        <f>A43</f>
        <v>02250</v>
      </c>
      <c r="AL43" s="19"/>
    </row>
    <row r="44" spans="1:38" x14ac:dyDescent="0.25">
      <c r="A44" s="6" t="s">
        <v>116</v>
      </c>
      <c r="B44" t="s">
        <v>117</v>
      </c>
      <c r="C44" s="14" t="s">
        <v>39</v>
      </c>
      <c r="D44" s="15">
        <v>4.069</v>
      </c>
      <c r="E44" s="15">
        <v>3.3559999999999999</v>
      </c>
      <c r="F44" s="16">
        <v>-0.71299999999999997</v>
      </c>
      <c r="G44" s="5">
        <v>-0.67700000000000005</v>
      </c>
      <c r="H44" s="5">
        <v>-3.5999999999999997E-2</v>
      </c>
      <c r="I44" s="17">
        <f t="shared" si="6"/>
        <v>0.92878426698450545</v>
      </c>
      <c r="J44" s="17">
        <v>0</v>
      </c>
      <c r="K44" s="5">
        <v>2.4649999999999999</v>
      </c>
      <c r="L44" s="5">
        <v>0.32100000000000006</v>
      </c>
      <c r="M44" s="5">
        <v>0.108</v>
      </c>
      <c r="N44" s="5">
        <v>0.90100000000000002</v>
      </c>
      <c r="O44" s="18">
        <v>3.7949999999999999</v>
      </c>
      <c r="P44" s="5">
        <v>0.17299999999999999</v>
      </c>
      <c r="Q44" s="5">
        <v>0.10100000000000001</v>
      </c>
      <c r="R44" s="18">
        <v>0.27400000000000002</v>
      </c>
      <c r="S44" s="5">
        <v>0</v>
      </c>
      <c r="T44" s="5">
        <v>2</v>
      </c>
      <c r="U44" s="5">
        <v>0</v>
      </c>
      <c r="V44" s="5">
        <v>1</v>
      </c>
      <c r="W44" s="5">
        <v>0</v>
      </c>
      <c r="X44" s="5">
        <v>0.11700000000000001</v>
      </c>
      <c r="Y44" s="5">
        <v>0</v>
      </c>
      <c r="Z44" s="5">
        <v>0</v>
      </c>
      <c r="AA44" s="5">
        <v>0</v>
      </c>
      <c r="AB44" s="5">
        <v>0</v>
      </c>
      <c r="AC44" s="18">
        <v>3.117</v>
      </c>
      <c r="AD44" s="5">
        <v>0</v>
      </c>
      <c r="AE44" s="5">
        <v>0</v>
      </c>
      <c r="AF44" s="5">
        <v>0.23899999999999999</v>
      </c>
      <c r="AG44" s="5">
        <v>0</v>
      </c>
      <c r="AH44" s="18">
        <v>0.23899999999999999</v>
      </c>
      <c r="AI44" s="5">
        <v>0</v>
      </c>
      <c r="AJ44" s="73" t="s">
        <v>751</v>
      </c>
      <c r="AK44" s="6" t="str">
        <f>A44</f>
        <v>19404</v>
      </c>
      <c r="AL44" s="19"/>
    </row>
    <row r="45" spans="1:38" x14ac:dyDescent="0.25">
      <c r="A45" s="20" t="s">
        <v>118</v>
      </c>
      <c r="B45" s="21" t="s">
        <v>119</v>
      </c>
      <c r="C45" s="14" t="s">
        <v>39</v>
      </c>
      <c r="D45" s="15">
        <v>48.099999999999994</v>
      </c>
      <c r="E45" s="15">
        <v>89.820000000000007</v>
      </c>
      <c r="F45" s="16">
        <v>41.72</v>
      </c>
      <c r="G45" s="5">
        <v>0</v>
      </c>
      <c r="H45" s="5">
        <v>0</v>
      </c>
      <c r="I45" s="17">
        <f t="shared" si="6"/>
        <v>0.52631982186595416</v>
      </c>
      <c r="J45" s="17">
        <v>1.1133377866844801E-2</v>
      </c>
      <c r="K45" s="5">
        <v>27.902999999999999</v>
      </c>
      <c r="L45" s="5">
        <v>4.343</v>
      </c>
      <c r="M45" s="5">
        <v>1.47</v>
      </c>
      <c r="N45" s="5">
        <v>10.849</v>
      </c>
      <c r="O45" s="18">
        <v>44.564999999999998</v>
      </c>
      <c r="P45" s="5">
        <v>2.0869999999999997</v>
      </c>
      <c r="Q45" s="5">
        <v>1.448</v>
      </c>
      <c r="R45" s="18">
        <v>3.5349999999999997</v>
      </c>
      <c r="S45" s="5">
        <v>0</v>
      </c>
      <c r="T45" s="5">
        <v>29.438000000000002</v>
      </c>
      <c r="U45" s="5">
        <v>2.395</v>
      </c>
      <c r="V45" s="5">
        <v>0.34200000000000003</v>
      </c>
      <c r="W45" s="5">
        <v>3.0790000000000002</v>
      </c>
      <c r="X45" s="5">
        <v>1.026</v>
      </c>
      <c r="Y45" s="5">
        <v>9.0679999999999996</v>
      </c>
      <c r="Z45" s="5">
        <v>1.5390000000000001</v>
      </c>
      <c r="AA45" s="5">
        <v>0</v>
      </c>
      <c r="AB45" s="5">
        <v>1</v>
      </c>
      <c r="AC45" s="18">
        <v>47.887000000000008</v>
      </c>
      <c r="AD45" s="5">
        <v>0</v>
      </c>
      <c r="AE45" s="5">
        <v>27.963000000000001</v>
      </c>
      <c r="AF45" s="5">
        <v>13.969999999999999</v>
      </c>
      <c r="AG45" s="5">
        <v>0</v>
      </c>
      <c r="AH45" s="18">
        <v>41.933</v>
      </c>
      <c r="AI45" s="5">
        <v>1</v>
      </c>
      <c r="AJ45" s="73" t="s">
        <v>761</v>
      </c>
      <c r="AK45" s="6" t="str">
        <f>A45</f>
        <v>27400</v>
      </c>
      <c r="AL45" s="19"/>
    </row>
    <row r="46" spans="1:38" x14ac:dyDescent="0.25">
      <c r="A46" s="6" t="s">
        <v>120</v>
      </c>
      <c r="B46" t="s">
        <v>121</v>
      </c>
      <c r="C46" s="14" t="s">
        <v>94</v>
      </c>
      <c r="D46" s="15">
        <v>2.3679999999999999</v>
      </c>
      <c r="E46" s="15">
        <v>3.0769999999999995</v>
      </c>
      <c r="F46" s="16">
        <v>0.70899999999999996</v>
      </c>
      <c r="G46" s="5">
        <v>0</v>
      </c>
      <c r="H46" s="5">
        <v>0</v>
      </c>
      <c r="I46" s="17">
        <f t="shared" si="6"/>
        <v>0.78355541111472216</v>
      </c>
      <c r="J46" s="17">
        <v>0.67923301917452072</v>
      </c>
      <c r="K46" s="5">
        <v>1.45</v>
      </c>
      <c r="L46" s="5">
        <v>0.182</v>
      </c>
      <c r="M46" s="5">
        <v>6.0999999999999999E-2</v>
      </c>
      <c r="N46" s="5">
        <v>0.5169999999999999</v>
      </c>
      <c r="O46" s="18">
        <v>2.21</v>
      </c>
      <c r="P46" s="5">
        <v>0.10100000000000001</v>
      </c>
      <c r="Q46" s="5">
        <v>5.7000000000000002E-2</v>
      </c>
      <c r="R46" s="18">
        <v>0.158</v>
      </c>
      <c r="S46" s="5">
        <v>0</v>
      </c>
      <c r="T46" s="5">
        <v>0.89999999999999991</v>
      </c>
      <c r="U46" s="5">
        <v>3.6999999999999998E-2</v>
      </c>
      <c r="V46" s="5">
        <v>7.0000000000000001E-3</v>
      </c>
      <c r="W46" s="5">
        <v>0.20800000000000002</v>
      </c>
      <c r="X46" s="5">
        <v>0.12999999999999998</v>
      </c>
      <c r="Y46" s="5">
        <v>1.1000000000000001</v>
      </c>
      <c r="Z46" s="5">
        <v>2.9000000000000001E-2</v>
      </c>
      <c r="AA46" s="5">
        <v>0</v>
      </c>
      <c r="AB46" s="5">
        <v>0</v>
      </c>
      <c r="AC46" s="18">
        <v>2.4109999999999996</v>
      </c>
      <c r="AD46" s="5">
        <v>0</v>
      </c>
      <c r="AE46" s="5">
        <v>0.66600000000000004</v>
      </c>
      <c r="AF46" s="5">
        <v>0</v>
      </c>
      <c r="AG46" s="5">
        <v>0</v>
      </c>
      <c r="AH46" s="18">
        <v>0.66600000000000004</v>
      </c>
      <c r="AI46" s="5">
        <v>2.09</v>
      </c>
      <c r="AJ46" s="73" t="s">
        <v>751</v>
      </c>
      <c r="AK46" s="6" t="str">
        <f>A46</f>
        <v>38300</v>
      </c>
      <c r="AL46" s="19"/>
    </row>
    <row r="47" spans="1:38" x14ac:dyDescent="0.25">
      <c r="A47" s="6" t="s">
        <v>122</v>
      </c>
      <c r="B47" t="s">
        <v>123</v>
      </c>
      <c r="C47" s="14" t="s">
        <v>39</v>
      </c>
      <c r="D47" s="15">
        <v>6.4790000000000001</v>
      </c>
      <c r="E47" s="15">
        <v>8.9209999999999994</v>
      </c>
      <c r="F47" s="16">
        <v>2.4420000000000002</v>
      </c>
      <c r="G47" s="5">
        <v>0</v>
      </c>
      <c r="H47" s="5">
        <v>0</v>
      </c>
      <c r="I47" s="17">
        <f t="shared" si="6"/>
        <v>0.53368456451070512</v>
      </c>
      <c r="J47" s="17">
        <v>0</v>
      </c>
      <c r="K47" s="5">
        <v>3.9239999999999999</v>
      </c>
      <c r="L47" s="5">
        <v>0.51400000000000001</v>
      </c>
      <c r="M47" s="5">
        <v>0.17499999999999999</v>
      </c>
      <c r="N47" s="5">
        <v>1.4289999999999998</v>
      </c>
      <c r="O47" s="18">
        <v>6.0419999999999998</v>
      </c>
      <c r="P47" s="5">
        <v>0.27500000000000002</v>
      </c>
      <c r="Q47" s="5">
        <v>0.16200000000000001</v>
      </c>
      <c r="R47" s="18">
        <v>0.43700000000000006</v>
      </c>
      <c r="S47" s="5">
        <v>0</v>
      </c>
      <c r="T47" s="5">
        <v>2.86</v>
      </c>
      <c r="U47" s="5">
        <v>0</v>
      </c>
      <c r="V47" s="5">
        <v>1</v>
      </c>
      <c r="W47" s="5">
        <v>0.3</v>
      </c>
      <c r="X47" s="5">
        <v>0.60099999999999998</v>
      </c>
      <c r="Y47" s="5">
        <v>0</v>
      </c>
      <c r="Z47" s="5">
        <v>0</v>
      </c>
      <c r="AA47" s="5">
        <v>0</v>
      </c>
      <c r="AB47" s="5">
        <v>0</v>
      </c>
      <c r="AC47" s="18">
        <v>4.7610000000000001</v>
      </c>
      <c r="AD47" s="5">
        <v>0</v>
      </c>
      <c r="AE47" s="5">
        <v>1.137</v>
      </c>
      <c r="AF47" s="5">
        <v>3.0229999999999997</v>
      </c>
      <c r="AG47" s="5">
        <v>0</v>
      </c>
      <c r="AH47" s="18">
        <v>4.16</v>
      </c>
      <c r="AI47" s="5">
        <v>0</v>
      </c>
      <c r="AJ47" s="73" t="s">
        <v>751</v>
      </c>
      <c r="AK47" s="6" t="str">
        <f>A47</f>
        <v>36250</v>
      </c>
      <c r="AL47" s="19"/>
    </row>
    <row r="48" spans="1:38" x14ac:dyDescent="0.25">
      <c r="A48" s="6" t="s">
        <v>124</v>
      </c>
      <c r="B48" t="s">
        <v>125</v>
      </c>
      <c r="C48" s="14" t="s">
        <v>39</v>
      </c>
      <c r="D48" s="15">
        <v>0.64100000000000001</v>
      </c>
      <c r="E48" s="15">
        <v>0.626</v>
      </c>
      <c r="F48" s="16">
        <v>-1.4999999999999999E-2</v>
      </c>
      <c r="G48" s="5">
        <v>-1.4E-2</v>
      </c>
      <c r="H48" s="5">
        <v>-1E-3</v>
      </c>
      <c r="I48" s="17">
        <f t="shared" si="6"/>
        <v>1</v>
      </c>
      <c r="J48" s="17">
        <v>3.3115015974440896</v>
      </c>
      <c r="K48" s="5">
        <v>0.37</v>
      </c>
      <c r="L48" s="5">
        <v>5.8999999999999997E-2</v>
      </c>
      <c r="M48" s="5">
        <v>0.02</v>
      </c>
      <c r="N48" s="5">
        <v>0.14400000000000002</v>
      </c>
      <c r="O48" s="18">
        <v>0.59299999999999997</v>
      </c>
      <c r="P48" s="5">
        <v>2.7999999999999997E-2</v>
      </c>
      <c r="Q48" s="5">
        <v>0.02</v>
      </c>
      <c r="R48" s="18">
        <v>4.8000000000000001E-2</v>
      </c>
      <c r="S48" s="5">
        <v>0</v>
      </c>
      <c r="T48" s="5">
        <v>0.4</v>
      </c>
      <c r="U48" s="5">
        <v>8.0000000000000002E-3</v>
      </c>
      <c r="V48" s="5">
        <v>0</v>
      </c>
      <c r="W48" s="5">
        <v>0.109</v>
      </c>
      <c r="X48" s="5">
        <v>0.109</v>
      </c>
      <c r="Y48" s="5">
        <v>0</v>
      </c>
      <c r="Z48" s="5">
        <v>0</v>
      </c>
      <c r="AA48" s="5">
        <v>0</v>
      </c>
      <c r="AB48" s="5">
        <v>0</v>
      </c>
      <c r="AC48" s="18">
        <v>0.626</v>
      </c>
      <c r="AD48" s="5">
        <v>0</v>
      </c>
      <c r="AE48" s="5">
        <v>0</v>
      </c>
      <c r="AF48" s="5">
        <v>0</v>
      </c>
      <c r="AG48" s="5">
        <v>0</v>
      </c>
      <c r="AH48" s="18">
        <v>0</v>
      </c>
      <c r="AI48" s="5">
        <v>2.073</v>
      </c>
      <c r="AJ48" s="73" t="s">
        <v>751</v>
      </c>
      <c r="AK48" s="6" t="str">
        <f>A48</f>
        <v>38306</v>
      </c>
      <c r="AL48" s="19"/>
    </row>
    <row r="49" spans="1:38" x14ac:dyDescent="0.25">
      <c r="A49" s="6" t="s">
        <v>126</v>
      </c>
      <c r="B49" t="s">
        <v>127</v>
      </c>
      <c r="C49" s="14" t="s">
        <v>111</v>
      </c>
      <c r="D49" s="15">
        <v>0.51200000000000001</v>
      </c>
      <c r="E49" s="15">
        <v>0.72500000000000009</v>
      </c>
      <c r="F49" s="16">
        <v>0.21299999999999999</v>
      </c>
      <c r="G49" s="5">
        <v>0</v>
      </c>
      <c r="H49" s="5">
        <v>0</v>
      </c>
      <c r="I49" s="17">
        <f t="shared" si="6"/>
        <v>0</v>
      </c>
      <c r="J49" s="17">
        <v>0.79586206896551703</v>
      </c>
      <c r="K49" s="5">
        <v>0.31900000000000001</v>
      </c>
      <c r="L49" s="5">
        <v>3.6000000000000004E-2</v>
      </c>
      <c r="M49" s="5">
        <v>1.2999999999999999E-2</v>
      </c>
      <c r="N49" s="5">
        <v>0.11199999999999999</v>
      </c>
      <c r="O49" s="18">
        <v>0.48</v>
      </c>
      <c r="P49" s="5">
        <v>2.1000000000000001E-2</v>
      </c>
      <c r="Q49" s="5">
        <v>1.0999999999999999E-2</v>
      </c>
      <c r="R49" s="18">
        <v>3.2000000000000001E-2</v>
      </c>
      <c r="S49" s="5">
        <v>0</v>
      </c>
      <c r="T49" s="5">
        <v>0.35</v>
      </c>
      <c r="U49" s="5">
        <v>0</v>
      </c>
      <c r="V49" s="5">
        <v>0</v>
      </c>
      <c r="W49" s="5">
        <v>3.3000000000000002E-2</v>
      </c>
      <c r="X49" s="5">
        <v>0.03</v>
      </c>
      <c r="Y49" s="5">
        <v>0.312</v>
      </c>
      <c r="Z49" s="5">
        <v>0</v>
      </c>
      <c r="AA49" s="5">
        <v>0</v>
      </c>
      <c r="AB49" s="5">
        <v>0</v>
      </c>
      <c r="AC49" s="18">
        <v>0.72500000000000009</v>
      </c>
      <c r="AD49" s="5">
        <v>0</v>
      </c>
      <c r="AE49" s="5">
        <v>0</v>
      </c>
      <c r="AF49" s="5">
        <v>0</v>
      </c>
      <c r="AG49" s="5">
        <v>0</v>
      </c>
      <c r="AH49" s="18">
        <v>0</v>
      </c>
      <c r="AI49" s="5">
        <v>0.57699999999999996</v>
      </c>
      <c r="AJ49" s="73" t="s">
        <v>762</v>
      </c>
      <c r="AK49" s="6" t="str">
        <f>A49</f>
        <v>33206</v>
      </c>
      <c r="AL49" s="19"/>
    </row>
    <row r="50" spans="1:38" x14ac:dyDescent="0.25">
      <c r="A50" s="6" t="s">
        <v>128</v>
      </c>
      <c r="B50" t="s">
        <v>129</v>
      </c>
      <c r="C50" s="14" t="s">
        <v>94</v>
      </c>
      <c r="D50" s="15">
        <v>3.4350000000000001</v>
      </c>
      <c r="E50" s="15">
        <v>3.23</v>
      </c>
      <c r="F50" s="16">
        <v>-0.20499999999999999</v>
      </c>
      <c r="G50" s="5">
        <v>-0.19500000000000001</v>
      </c>
      <c r="H50" s="5">
        <v>-0.01</v>
      </c>
      <c r="I50" s="17">
        <f t="shared" si="6"/>
        <v>0.77399380804953566</v>
      </c>
      <c r="J50" s="17">
        <v>0.30959752321981426</v>
      </c>
      <c r="K50" s="5">
        <v>2.06</v>
      </c>
      <c r="L50" s="5">
        <v>0.27600000000000002</v>
      </c>
      <c r="M50" s="5">
        <v>9.4E-2</v>
      </c>
      <c r="N50" s="5">
        <v>0.77</v>
      </c>
      <c r="O50" s="18">
        <v>3.2</v>
      </c>
      <c r="P50" s="5">
        <v>0.14700000000000002</v>
      </c>
      <c r="Q50" s="5">
        <v>8.7999999999999995E-2</v>
      </c>
      <c r="R50" s="18">
        <v>0.23500000000000001</v>
      </c>
      <c r="S50" s="5">
        <v>0</v>
      </c>
      <c r="T50" s="5">
        <v>1</v>
      </c>
      <c r="U50" s="5">
        <v>0</v>
      </c>
      <c r="V50" s="5">
        <v>0</v>
      </c>
      <c r="W50" s="5">
        <v>0</v>
      </c>
      <c r="X50" s="5">
        <v>0.5</v>
      </c>
      <c r="Y50" s="5">
        <v>1</v>
      </c>
      <c r="Z50" s="5">
        <v>0</v>
      </c>
      <c r="AA50" s="5">
        <v>0</v>
      </c>
      <c r="AB50" s="5">
        <v>0</v>
      </c>
      <c r="AC50" s="18">
        <v>2.5</v>
      </c>
      <c r="AD50" s="5">
        <v>0</v>
      </c>
      <c r="AE50" s="5">
        <v>0</v>
      </c>
      <c r="AF50" s="5">
        <v>0.73</v>
      </c>
      <c r="AG50" s="5">
        <v>0</v>
      </c>
      <c r="AH50" s="18">
        <v>0.73</v>
      </c>
      <c r="AI50" s="5">
        <v>1</v>
      </c>
      <c r="AJ50" s="73" t="s">
        <v>751</v>
      </c>
      <c r="AK50" s="6" t="str">
        <f>A50</f>
        <v>36400</v>
      </c>
      <c r="AL50" s="19"/>
    </row>
    <row r="51" spans="1:38" x14ac:dyDescent="0.25">
      <c r="A51" s="6" t="s">
        <v>130</v>
      </c>
      <c r="B51" t="s">
        <v>131</v>
      </c>
      <c r="C51" s="14" t="s">
        <v>39</v>
      </c>
      <c r="D51" s="15">
        <v>7.3189999999999991</v>
      </c>
      <c r="E51" s="15">
        <v>8.7129999999999992</v>
      </c>
      <c r="F51" s="16">
        <v>1.3939999999999999</v>
      </c>
      <c r="G51" s="5">
        <v>0</v>
      </c>
      <c r="H51" s="5">
        <v>0</v>
      </c>
      <c r="I51" s="17">
        <f t="shared" si="6"/>
        <v>0.91174107655227832</v>
      </c>
      <c r="J51" s="17">
        <v>0</v>
      </c>
      <c r="K51" s="5">
        <v>4.4550000000000001</v>
      </c>
      <c r="L51" s="5">
        <v>0.57100000000000006</v>
      </c>
      <c r="M51" s="5">
        <v>0.19400000000000001</v>
      </c>
      <c r="N51" s="5">
        <v>1.6080000000000001</v>
      </c>
      <c r="O51" s="18">
        <v>6.8279999999999994</v>
      </c>
      <c r="P51" s="5">
        <v>0.31099999999999994</v>
      </c>
      <c r="Q51" s="5">
        <v>0.18</v>
      </c>
      <c r="R51" s="18">
        <v>0.49099999999999994</v>
      </c>
      <c r="S51" s="5">
        <v>0</v>
      </c>
      <c r="T51" s="5">
        <v>5</v>
      </c>
      <c r="U51" s="5">
        <v>0</v>
      </c>
      <c r="V51" s="5">
        <v>0</v>
      </c>
      <c r="W51" s="5">
        <v>0.71500000000000008</v>
      </c>
      <c r="X51" s="5">
        <v>0</v>
      </c>
      <c r="Y51" s="5">
        <v>2</v>
      </c>
      <c r="Z51" s="5">
        <v>0.22900000000000001</v>
      </c>
      <c r="AA51" s="5">
        <v>0</v>
      </c>
      <c r="AB51" s="5">
        <v>0</v>
      </c>
      <c r="AC51" s="18">
        <v>7.944</v>
      </c>
      <c r="AD51" s="5">
        <v>0</v>
      </c>
      <c r="AE51" s="5">
        <v>0</v>
      </c>
      <c r="AF51" s="5">
        <v>0</v>
      </c>
      <c r="AG51" s="5">
        <v>0.76900000000000002</v>
      </c>
      <c r="AH51" s="18">
        <v>0.76900000000000002</v>
      </c>
      <c r="AI51" s="5">
        <v>0</v>
      </c>
      <c r="AJ51" s="73" t="s">
        <v>751</v>
      </c>
      <c r="AK51" s="6" t="str">
        <f>A51</f>
        <v>33115</v>
      </c>
      <c r="AL51" s="19"/>
    </row>
    <row r="52" spans="1:38" x14ac:dyDescent="0.25">
      <c r="A52" s="6" t="s">
        <v>132</v>
      </c>
      <c r="B52" t="s">
        <v>133</v>
      </c>
      <c r="C52" s="14" t="s">
        <v>39</v>
      </c>
      <c r="D52" s="15">
        <v>2.3370000000000002</v>
      </c>
      <c r="E52" s="15">
        <v>3.1549999999999998</v>
      </c>
      <c r="F52" s="16">
        <v>0.81799999999999995</v>
      </c>
      <c r="G52" s="5">
        <v>0</v>
      </c>
      <c r="H52" s="5">
        <v>0</v>
      </c>
      <c r="I52" s="17">
        <f t="shared" si="6"/>
        <v>0.20982567353407292</v>
      </c>
      <c r="J52" s="17">
        <v>0</v>
      </c>
      <c r="K52" s="5">
        <v>1.379</v>
      </c>
      <c r="L52" s="5">
        <v>0.19900000000000001</v>
      </c>
      <c r="M52" s="5">
        <v>6.8000000000000005E-2</v>
      </c>
      <c r="N52" s="5">
        <v>0.52600000000000002</v>
      </c>
      <c r="O52" s="18">
        <v>2.1720000000000002</v>
      </c>
      <c r="P52" s="5">
        <v>0.1</v>
      </c>
      <c r="Q52" s="5">
        <v>6.5000000000000002E-2</v>
      </c>
      <c r="R52" s="18">
        <v>0.16500000000000001</v>
      </c>
      <c r="S52" s="5">
        <v>0</v>
      </c>
      <c r="T52" s="5">
        <v>0.66200000000000003</v>
      </c>
      <c r="U52" s="5">
        <v>0</v>
      </c>
      <c r="V52" s="5">
        <v>0</v>
      </c>
      <c r="W52" s="5">
        <v>0</v>
      </c>
      <c r="X52" s="5">
        <v>0</v>
      </c>
      <c r="Y52" s="5">
        <v>0</v>
      </c>
      <c r="Z52" s="5">
        <v>0</v>
      </c>
      <c r="AA52" s="5">
        <v>0</v>
      </c>
      <c r="AB52" s="5">
        <v>0</v>
      </c>
      <c r="AC52" s="18">
        <v>0.66200000000000003</v>
      </c>
      <c r="AD52" s="5">
        <v>0</v>
      </c>
      <c r="AE52" s="5">
        <v>0.315</v>
      </c>
      <c r="AF52" s="5">
        <v>2.1779999999999999</v>
      </c>
      <c r="AG52" s="5">
        <v>0</v>
      </c>
      <c r="AH52" s="18">
        <v>2.4929999999999999</v>
      </c>
      <c r="AI52" s="5">
        <v>0</v>
      </c>
      <c r="AJ52" s="73" t="s">
        <v>751</v>
      </c>
      <c r="AK52" s="6" t="str">
        <f>A52</f>
        <v>29011</v>
      </c>
      <c r="AL52" s="19"/>
    </row>
    <row r="53" spans="1:38" x14ac:dyDescent="0.25">
      <c r="A53" s="6" t="s">
        <v>134</v>
      </c>
      <c r="B53" t="s">
        <v>135</v>
      </c>
      <c r="C53" s="14" t="s">
        <v>39</v>
      </c>
      <c r="D53" s="15">
        <v>1.859</v>
      </c>
      <c r="E53" s="15">
        <v>2.3600000000000003</v>
      </c>
      <c r="F53" s="16">
        <v>0.501</v>
      </c>
      <c r="G53" s="5">
        <v>0</v>
      </c>
      <c r="H53" s="5">
        <v>0</v>
      </c>
      <c r="I53" s="17">
        <f t="shared" si="6"/>
        <v>0.33898305084745761</v>
      </c>
      <c r="J53" s="17">
        <v>0</v>
      </c>
      <c r="K53" s="5">
        <v>0.97699999999999998</v>
      </c>
      <c r="L53" s="5">
        <v>0.2</v>
      </c>
      <c r="M53" s="5">
        <v>6.7000000000000004E-2</v>
      </c>
      <c r="N53" s="5">
        <v>0.46199999999999997</v>
      </c>
      <c r="O53" s="18">
        <v>1.706</v>
      </c>
      <c r="P53" s="5">
        <v>8.3000000000000004E-2</v>
      </c>
      <c r="Q53" s="5">
        <v>7.0000000000000007E-2</v>
      </c>
      <c r="R53" s="18">
        <v>0.15300000000000002</v>
      </c>
      <c r="S53" s="5">
        <v>0</v>
      </c>
      <c r="T53" s="5">
        <v>0.8</v>
      </c>
      <c r="U53" s="5">
        <v>0</v>
      </c>
      <c r="V53" s="5">
        <v>0</v>
      </c>
      <c r="W53" s="5">
        <v>0</v>
      </c>
      <c r="X53" s="5">
        <v>0</v>
      </c>
      <c r="Y53" s="5">
        <v>0</v>
      </c>
      <c r="Z53" s="5">
        <v>0</v>
      </c>
      <c r="AA53" s="5">
        <v>0</v>
      </c>
      <c r="AB53" s="5">
        <v>0</v>
      </c>
      <c r="AC53" s="18">
        <v>0.8</v>
      </c>
      <c r="AD53" s="5">
        <v>0</v>
      </c>
      <c r="AE53" s="5">
        <v>1.56</v>
      </c>
      <c r="AF53" s="5">
        <v>0</v>
      </c>
      <c r="AG53" s="5">
        <v>0</v>
      </c>
      <c r="AH53" s="18">
        <v>1.56</v>
      </c>
      <c r="AI53" s="5">
        <v>0</v>
      </c>
      <c r="AJ53" s="73" t="s">
        <v>751</v>
      </c>
      <c r="AK53" s="6" t="str">
        <f>A53</f>
        <v>29317</v>
      </c>
      <c r="AL53" s="19"/>
    </row>
    <row r="54" spans="1:38" x14ac:dyDescent="0.25">
      <c r="A54" s="6" t="s">
        <v>136</v>
      </c>
      <c r="B54" t="s">
        <v>137</v>
      </c>
      <c r="C54" s="14" t="s">
        <v>39</v>
      </c>
      <c r="D54" s="15">
        <v>0.77200000000000002</v>
      </c>
      <c r="E54" s="15">
        <v>1.9949999999999999</v>
      </c>
      <c r="F54" s="16">
        <v>1.2230000000000001</v>
      </c>
      <c r="G54" s="5">
        <v>0</v>
      </c>
      <c r="H54" s="5">
        <v>0</v>
      </c>
      <c r="I54" s="17">
        <f t="shared" si="6"/>
        <v>0.46015037593984959</v>
      </c>
      <c r="J54" s="17">
        <v>3.4085213032581461E-2</v>
      </c>
      <c r="K54" s="5">
        <v>0.375</v>
      </c>
      <c r="L54" s="5">
        <v>0.10100000000000001</v>
      </c>
      <c r="M54" s="5">
        <v>3.4000000000000002E-2</v>
      </c>
      <c r="N54" s="5">
        <v>0.189</v>
      </c>
      <c r="O54" s="18">
        <v>0.69900000000000007</v>
      </c>
      <c r="P54" s="5">
        <v>3.5999999999999997E-2</v>
      </c>
      <c r="Q54" s="5">
        <v>3.6999999999999998E-2</v>
      </c>
      <c r="R54" s="18">
        <v>7.2999999999999995E-2</v>
      </c>
      <c r="S54" s="5">
        <v>0</v>
      </c>
      <c r="T54" s="5">
        <v>0.85</v>
      </c>
      <c r="U54" s="5">
        <v>0</v>
      </c>
      <c r="V54" s="5">
        <v>0</v>
      </c>
      <c r="W54" s="5">
        <v>0</v>
      </c>
      <c r="X54" s="5">
        <v>0</v>
      </c>
      <c r="Y54" s="5">
        <v>0</v>
      </c>
      <c r="Z54" s="5">
        <v>0</v>
      </c>
      <c r="AA54" s="5">
        <v>0</v>
      </c>
      <c r="AB54" s="5">
        <v>6.8000000000000005E-2</v>
      </c>
      <c r="AC54" s="18">
        <v>0.91799999999999993</v>
      </c>
      <c r="AD54" s="5">
        <v>0.60599999999999998</v>
      </c>
      <c r="AE54" s="5">
        <v>0.47099999999999997</v>
      </c>
      <c r="AF54" s="5">
        <v>0</v>
      </c>
      <c r="AG54" s="5">
        <v>0</v>
      </c>
      <c r="AH54" s="18">
        <v>1.077</v>
      </c>
      <c r="AI54" s="5">
        <v>6.8000000000000005E-2</v>
      </c>
      <c r="AJ54" s="73" t="s">
        <v>751</v>
      </c>
      <c r="AK54" s="6" t="str">
        <f>A54</f>
        <v>14099</v>
      </c>
      <c r="AL54" s="19"/>
    </row>
    <row r="55" spans="1:38" x14ac:dyDescent="0.25">
      <c r="A55" s="6" t="s">
        <v>138</v>
      </c>
      <c r="B55" t="s">
        <v>139</v>
      </c>
      <c r="C55" s="14" t="s">
        <v>39</v>
      </c>
      <c r="D55" s="15">
        <v>0.92500000000000004</v>
      </c>
      <c r="E55" s="15">
        <v>0.72599999999999998</v>
      </c>
      <c r="F55" s="16">
        <v>-0.19900000000000001</v>
      </c>
      <c r="G55" s="5">
        <v>-0.189</v>
      </c>
      <c r="H55" s="5">
        <v>-0.01</v>
      </c>
      <c r="I55" s="17">
        <f t="shared" si="6"/>
        <v>0</v>
      </c>
      <c r="J55" s="17">
        <v>2.7534435261707992</v>
      </c>
      <c r="K55" s="5">
        <v>0.58800000000000008</v>
      </c>
      <c r="L55" s="5">
        <v>6.2E-2</v>
      </c>
      <c r="M55" s="5">
        <v>0.02</v>
      </c>
      <c r="N55" s="5">
        <v>0.19799999999999998</v>
      </c>
      <c r="O55" s="18">
        <v>0.8680000000000001</v>
      </c>
      <c r="P55" s="5">
        <v>3.9E-2</v>
      </c>
      <c r="Q55" s="5">
        <v>1.7999999999999999E-2</v>
      </c>
      <c r="R55" s="18">
        <v>5.6999999999999995E-2</v>
      </c>
      <c r="S55" s="5">
        <v>0</v>
      </c>
      <c r="T55" s="5">
        <v>0</v>
      </c>
      <c r="U55" s="5">
        <v>1.7999999999999999E-2</v>
      </c>
      <c r="V55" s="5">
        <v>0</v>
      </c>
      <c r="W55" s="5">
        <v>1.2999999999999999E-2</v>
      </c>
      <c r="X55" s="5">
        <v>0.26200000000000001</v>
      </c>
      <c r="Y55" s="5">
        <v>0.28999999999999998</v>
      </c>
      <c r="Z55" s="5">
        <v>0</v>
      </c>
      <c r="AA55" s="5">
        <v>0</v>
      </c>
      <c r="AB55" s="5">
        <v>3.9E-2</v>
      </c>
      <c r="AC55" s="18">
        <v>0.622</v>
      </c>
      <c r="AD55" s="5">
        <v>0</v>
      </c>
      <c r="AE55" s="5">
        <v>0</v>
      </c>
      <c r="AF55" s="5">
        <v>0.104</v>
      </c>
      <c r="AG55" s="5">
        <v>0</v>
      </c>
      <c r="AH55" s="18">
        <v>0.104</v>
      </c>
      <c r="AI55" s="5">
        <v>1.9990000000000001</v>
      </c>
      <c r="AJ55" s="73">
        <v>0</v>
      </c>
      <c r="AK55" s="6" t="str">
        <f>A55</f>
        <v>13151</v>
      </c>
      <c r="AL55" s="19"/>
    </row>
    <row r="56" spans="1:38" x14ac:dyDescent="0.25">
      <c r="A56" s="6" t="s">
        <v>140</v>
      </c>
      <c r="B56" t="s">
        <v>141</v>
      </c>
      <c r="C56" s="14" t="s">
        <v>39</v>
      </c>
      <c r="D56" s="15">
        <v>4.4390000000000009</v>
      </c>
      <c r="E56" s="15">
        <v>5.7</v>
      </c>
      <c r="F56" s="16">
        <v>1.2609999999999999</v>
      </c>
      <c r="G56" s="5">
        <v>0</v>
      </c>
      <c r="H56" s="5">
        <v>0</v>
      </c>
      <c r="I56" s="17">
        <f t="shared" si="6"/>
        <v>0.90649122807017535</v>
      </c>
      <c r="J56" s="17">
        <v>0</v>
      </c>
      <c r="K56" s="5">
        <v>2.6830000000000003</v>
      </c>
      <c r="L56" s="5">
        <v>0.35299999999999998</v>
      </c>
      <c r="M56" s="5">
        <v>0.11900000000000001</v>
      </c>
      <c r="N56" s="5">
        <v>0.98299999999999987</v>
      </c>
      <c r="O56" s="18">
        <v>4.1380000000000008</v>
      </c>
      <c r="P56" s="5">
        <v>0.189</v>
      </c>
      <c r="Q56" s="5">
        <v>0.112</v>
      </c>
      <c r="R56" s="18">
        <v>0.30099999999999999</v>
      </c>
      <c r="S56" s="5">
        <v>0</v>
      </c>
      <c r="T56" s="5">
        <v>3</v>
      </c>
      <c r="U56" s="5">
        <v>0</v>
      </c>
      <c r="V56" s="5">
        <v>0</v>
      </c>
      <c r="W56" s="5">
        <v>0.36699999999999994</v>
      </c>
      <c r="X56" s="5">
        <v>0.8</v>
      </c>
      <c r="Y56" s="5">
        <v>1</v>
      </c>
      <c r="Z56" s="5">
        <v>0</v>
      </c>
      <c r="AA56" s="5">
        <v>0</v>
      </c>
      <c r="AB56" s="5">
        <v>0</v>
      </c>
      <c r="AC56" s="18">
        <v>5.1669999999999998</v>
      </c>
      <c r="AD56" s="5">
        <v>0</v>
      </c>
      <c r="AE56" s="5">
        <v>0</v>
      </c>
      <c r="AF56" s="5">
        <v>0</v>
      </c>
      <c r="AG56" s="5">
        <v>0.53300000000000003</v>
      </c>
      <c r="AH56" s="18">
        <v>0.53300000000000003</v>
      </c>
      <c r="AI56" s="5">
        <v>0</v>
      </c>
      <c r="AJ56" s="73" t="s">
        <v>751</v>
      </c>
      <c r="AK56" s="6" t="str">
        <f>A56</f>
        <v>15204</v>
      </c>
      <c r="AL56" s="19"/>
    </row>
    <row r="57" spans="1:38" x14ac:dyDescent="0.25">
      <c r="A57" s="6" t="s">
        <v>142</v>
      </c>
      <c r="B57" t="s">
        <v>143</v>
      </c>
      <c r="C57" s="14" t="s">
        <v>39</v>
      </c>
      <c r="D57" s="15">
        <v>0.996</v>
      </c>
      <c r="E57" s="15">
        <v>0.625</v>
      </c>
      <c r="F57" s="16">
        <v>-0.371</v>
      </c>
      <c r="G57" s="5">
        <v>-0.35199999999999998</v>
      </c>
      <c r="H57" s="5">
        <v>-1.9E-2</v>
      </c>
      <c r="I57" s="17">
        <f t="shared" si="6"/>
        <v>0.19360000000000002</v>
      </c>
      <c r="J57" s="17">
        <v>1.2704</v>
      </c>
      <c r="K57" s="5">
        <v>0.61</v>
      </c>
      <c r="L57" s="5">
        <v>7.8E-2</v>
      </c>
      <c r="M57" s="5">
        <v>2.5999999999999999E-2</v>
      </c>
      <c r="N57" s="5">
        <v>0.215</v>
      </c>
      <c r="O57" s="18">
        <v>0.92899999999999994</v>
      </c>
      <c r="P57" s="5">
        <v>4.2000000000000003E-2</v>
      </c>
      <c r="Q57" s="5">
        <v>2.5000000000000001E-2</v>
      </c>
      <c r="R57" s="18">
        <v>6.7000000000000004E-2</v>
      </c>
      <c r="S57" s="5">
        <v>6.0000000000000001E-3</v>
      </c>
      <c r="T57" s="5">
        <v>0</v>
      </c>
      <c r="U57" s="5">
        <v>1.4999999999999999E-2</v>
      </c>
      <c r="V57" s="5">
        <v>1.4999999999999999E-2</v>
      </c>
      <c r="W57" s="5">
        <v>1.6E-2</v>
      </c>
      <c r="X57" s="5">
        <v>5.4000000000000006E-2</v>
      </c>
      <c r="Y57" s="5">
        <v>0</v>
      </c>
      <c r="Z57" s="5">
        <v>1.4999999999999999E-2</v>
      </c>
      <c r="AA57" s="5">
        <v>0</v>
      </c>
      <c r="AB57" s="5">
        <v>0</v>
      </c>
      <c r="AC57" s="18">
        <v>0.12100000000000001</v>
      </c>
      <c r="AD57" s="5">
        <v>0</v>
      </c>
      <c r="AE57" s="5">
        <v>0.28699999999999998</v>
      </c>
      <c r="AF57" s="5">
        <v>0.217</v>
      </c>
      <c r="AG57" s="5">
        <v>0</v>
      </c>
      <c r="AH57" s="18">
        <v>0.504</v>
      </c>
      <c r="AI57" s="5">
        <v>0.79400000000000004</v>
      </c>
      <c r="AJ57" s="73" t="s">
        <v>751</v>
      </c>
      <c r="AK57" s="6" t="str">
        <f>A57</f>
        <v>05313</v>
      </c>
      <c r="AL57" s="19"/>
    </row>
    <row r="58" spans="1:38" x14ac:dyDescent="0.25">
      <c r="A58" s="6" t="s">
        <v>144</v>
      </c>
      <c r="B58" t="s">
        <v>145</v>
      </c>
      <c r="C58" s="14" t="s">
        <v>39</v>
      </c>
      <c r="D58" s="15">
        <v>0.39300000000000002</v>
      </c>
      <c r="E58" s="15">
        <v>0</v>
      </c>
      <c r="F58" s="16">
        <v>-0.39300000000000002</v>
      </c>
      <c r="G58" s="5">
        <v>-0.373</v>
      </c>
      <c r="H58" s="5">
        <v>-0.02</v>
      </c>
      <c r="I58" s="17">
        <f t="shared" si="6"/>
        <v>0</v>
      </c>
      <c r="J58" s="17">
        <v>0</v>
      </c>
      <c r="K58" s="5">
        <v>0.245</v>
      </c>
      <c r="L58" s="5">
        <v>2.8000000000000001E-2</v>
      </c>
      <c r="M58" s="5">
        <v>1.0000000000000002E-2</v>
      </c>
      <c r="N58" s="5">
        <v>8.4999999999999992E-2</v>
      </c>
      <c r="O58" s="18">
        <v>0.36799999999999999</v>
      </c>
      <c r="P58" s="5">
        <v>1.6E-2</v>
      </c>
      <c r="Q58" s="5">
        <v>8.9999999999999993E-3</v>
      </c>
      <c r="R58" s="18">
        <v>2.5000000000000001E-2</v>
      </c>
      <c r="S58" s="5">
        <v>0</v>
      </c>
      <c r="T58" s="5">
        <v>0</v>
      </c>
      <c r="U58" s="5">
        <v>0</v>
      </c>
      <c r="V58" s="5">
        <v>0</v>
      </c>
      <c r="W58" s="5">
        <v>0</v>
      </c>
      <c r="X58" s="5">
        <v>0</v>
      </c>
      <c r="Y58" s="5">
        <v>0</v>
      </c>
      <c r="Z58" s="5">
        <v>0</v>
      </c>
      <c r="AA58" s="5">
        <v>0</v>
      </c>
      <c r="AB58" s="5">
        <v>0</v>
      </c>
      <c r="AC58" s="18">
        <v>0</v>
      </c>
      <c r="AD58" s="5">
        <v>0</v>
      </c>
      <c r="AE58" s="5">
        <v>0</v>
      </c>
      <c r="AF58" s="5">
        <v>0</v>
      </c>
      <c r="AG58" s="5">
        <v>0</v>
      </c>
      <c r="AH58" s="18">
        <v>0</v>
      </c>
      <c r="AI58" s="5">
        <v>0</v>
      </c>
      <c r="AJ58" s="73">
        <v>0</v>
      </c>
      <c r="AK58" s="6" t="str">
        <f>A58</f>
        <v>22073</v>
      </c>
      <c r="AL58" s="19"/>
    </row>
    <row r="59" spans="1:38" x14ac:dyDescent="0.25">
      <c r="A59" s="6" t="s">
        <v>146</v>
      </c>
      <c r="B59" t="s">
        <v>147</v>
      </c>
      <c r="C59" s="14" t="s">
        <v>39</v>
      </c>
      <c r="D59" s="15">
        <v>0.78600000000000014</v>
      </c>
      <c r="E59" s="15">
        <v>0.5</v>
      </c>
      <c r="F59" s="16">
        <v>-0.28599999999999998</v>
      </c>
      <c r="G59" s="5">
        <v>-0.27200000000000002</v>
      </c>
      <c r="H59" s="5">
        <v>-1.4E-2</v>
      </c>
      <c r="I59" s="17">
        <f t="shared" si="6"/>
        <v>1</v>
      </c>
      <c r="J59" s="17">
        <v>0</v>
      </c>
      <c r="K59" s="5">
        <v>0.48100000000000004</v>
      </c>
      <c r="L59" s="5">
        <v>6.0000000000000005E-2</v>
      </c>
      <c r="M59" s="5">
        <v>2.0000000000000004E-2</v>
      </c>
      <c r="N59" s="5">
        <v>0.17200000000000001</v>
      </c>
      <c r="O59" s="18">
        <v>0.7330000000000001</v>
      </c>
      <c r="P59" s="5">
        <v>3.4000000000000002E-2</v>
      </c>
      <c r="Q59" s="5">
        <v>1.9E-2</v>
      </c>
      <c r="R59" s="18">
        <v>5.3000000000000005E-2</v>
      </c>
      <c r="S59" s="5">
        <v>0</v>
      </c>
      <c r="T59" s="5">
        <v>0.5</v>
      </c>
      <c r="U59" s="5">
        <v>0</v>
      </c>
      <c r="V59" s="5">
        <v>0</v>
      </c>
      <c r="W59" s="5">
        <v>0</v>
      </c>
      <c r="X59" s="5">
        <v>0</v>
      </c>
      <c r="Y59" s="5">
        <v>0</v>
      </c>
      <c r="Z59" s="5">
        <v>0</v>
      </c>
      <c r="AA59" s="5">
        <v>0</v>
      </c>
      <c r="AB59" s="5">
        <v>0</v>
      </c>
      <c r="AC59" s="18">
        <v>0.5</v>
      </c>
      <c r="AD59" s="5">
        <v>0</v>
      </c>
      <c r="AE59" s="5">
        <v>0</v>
      </c>
      <c r="AF59" s="5">
        <v>0</v>
      </c>
      <c r="AG59" s="5">
        <v>0</v>
      </c>
      <c r="AH59" s="18">
        <v>0</v>
      </c>
      <c r="AI59" s="5">
        <v>0</v>
      </c>
      <c r="AJ59" s="73" t="s">
        <v>751</v>
      </c>
      <c r="AK59" s="6" t="str">
        <f>A59</f>
        <v>10050</v>
      </c>
      <c r="AL59" s="19"/>
    </row>
    <row r="60" spans="1:38" x14ac:dyDescent="0.25">
      <c r="A60" s="6" t="s">
        <v>148</v>
      </c>
      <c r="B60" t="s">
        <v>149</v>
      </c>
      <c r="C60" s="14" t="s">
        <v>39</v>
      </c>
      <c r="D60" s="15">
        <v>1.2</v>
      </c>
      <c r="E60" s="15">
        <v>1.8720000000000001</v>
      </c>
      <c r="F60" s="16">
        <v>0.67200000000000004</v>
      </c>
      <c r="G60" s="5">
        <v>0</v>
      </c>
      <c r="H60" s="5">
        <v>0</v>
      </c>
      <c r="I60" s="17">
        <f t="shared" si="6"/>
        <v>0.13675213675213674</v>
      </c>
      <c r="J60" s="17">
        <v>0</v>
      </c>
      <c r="K60" s="5">
        <v>0.73699999999999999</v>
      </c>
      <c r="L60" s="5">
        <v>9.1999999999999998E-2</v>
      </c>
      <c r="M60" s="5">
        <v>3.1E-2</v>
      </c>
      <c r="N60" s="5">
        <v>0.26100000000000001</v>
      </c>
      <c r="O60" s="18">
        <v>1.121</v>
      </c>
      <c r="P60" s="5">
        <v>0.05</v>
      </c>
      <c r="Q60" s="5">
        <v>2.9000000000000001E-2</v>
      </c>
      <c r="R60" s="18">
        <v>7.9000000000000001E-2</v>
      </c>
      <c r="S60" s="5">
        <v>0</v>
      </c>
      <c r="T60" s="5">
        <v>0</v>
      </c>
      <c r="U60" s="5">
        <v>0.15</v>
      </c>
      <c r="V60" s="5">
        <v>0</v>
      </c>
      <c r="W60" s="5">
        <v>7.3999999999999996E-2</v>
      </c>
      <c r="X60" s="5">
        <v>0</v>
      </c>
      <c r="Y60" s="5">
        <v>0</v>
      </c>
      <c r="Z60" s="5">
        <v>3.2000000000000001E-2</v>
      </c>
      <c r="AA60" s="5">
        <v>0</v>
      </c>
      <c r="AB60" s="5">
        <v>0</v>
      </c>
      <c r="AC60" s="18">
        <v>0.25600000000000001</v>
      </c>
      <c r="AD60" s="5">
        <v>0</v>
      </c>
      <c r="AE60" s="5">
        <v>1.6160000000000001</v>
      </c>
      <c r="AF60" s="5">
        <v>0</v>
      </c>
      <c r="AG60" s="5">
        <v>0</v>
      </c>
      <c r="AH60" s="18">
        <v>1.6160000000000001</v>
      </c>
      <c r="AI60" s="5">
        <v>0</v>
      </c>
      <c r="AJ60" s="73" t="s">
        <v>751</v>
      </c>
      <c r="AK60" s="6" t="str">
        <f>A60</f>
        <v>26059</v>
      </c>
      <c r="AL60" s="19"/>
    </row>
    <row r="61" spans="1:38" x14ac:dyDescent="0.25">
      <c r="A61" s="6" t="s">
        <v>150</v>
      </c>
      <c r="B61" t="s">
        <v>151</v>
      </c>
      <c r="C61" s="14" t="s">
        <v>39</v>
      </c>
      <c r="D61" s="15">
        <v>0.18899999999999997</v>
      </c>
      <c r="E61" s="15">
        <v>5.5E-2</v>
      </c>
      <c r="F61" s="16">
        <v>-0.13400000000000001</v>
      </c>
      <c r="G61" s="5">
        <v>-0.127</v>
      </c>
      <c r="H61" s="5">
        <v>-7.0000000000000001E-3</v>
      </c>
      <c r="I61" s="17">
        <f t="shared" si="6"/>
        <v>0</v>
      </c>
      <c r="J61" s="17">
        <v>0</v>
      </c>
      <c r="K61" s="5">
        <v>9.1999999999999998E-2</v>
      </c>
      <c r="L61" s="5">
        <v>2.5000000000000001E-2</v>
      </c>
      <c r="M61" s="5">
        <v>8.0000000000000002E-3</v>
      </c>
      <c r="N61" s="5">
        <v>4.5999999999999999E-2</v>
      </c>
      <c r="O61" s="18">
        <v>0.17099999999999999</v>
      </c>
      <c r="P61" s="5">
        <v>8.9999999999999993E-3</v>
      </c>
      <c r="Q61" s="5">
        <v>8.9999999999999993E-3</v>
      </c>
      <c r="R61" s="18">
        <v>1.7999999999999999E-2</v>
      </c>
      <c r="S61" s="5">
        <v>0</v>
      </c>
      <c r="T61" s="5">
        <v>0</v>
      </c>
      <c r="U61" s="5">
        <v>0</v>
      </c>
      <c r="V61" s="5">
        <v>0</v>
      </c>
      <c r="W61" s="5">
        <v>0</v>
      </c>
      <c r="X61" s="5">
        <v>0</v>
      </c>
      <c r="Y61" s="5">
        <v>5.5E-2</v>
      </c>
      <c r="Z61" s="5">
        <v>0</v>
      </c>
      <c r="AA61" s="5">
        <v>0</v>
      </c>
      <c r="AB61" s="5">
        <v>0</v>
      </c>
      <c r="AC61" s="18">
        <v>5.5E-2</v>
      </c>
      <c r="AD61" s="5">
        <v>0</v>
      </c>
      <c r="AE61" s="5">
        <v>0</v>
      </c>
      <c r="AF61" s="5">
        <v>0</v>
      </c>
      <c r="AG61" s="5">
        <v>0</v>
      </c>
      <c r="AH61" s="18">
        <v>0</v>
      </c>
      <c r="AI61" s="5">
        <v>0</v>
      </c>
      <c r="AJ61" s="73" t="s">
        <v>762</v>
      </c>
      <c r="AK61" s="6" t="str">
        <f>A61</f>
        <v>19007</v>
      </c>
      <c r="AL61" s="19"/>
    </row>
    <row r="62" spans="1:38" x14ac:dyDescent="0.25">
      <c r="A62" s="6" t="s">
        <v>152</v>
      </c>
      <c r="B62" t="s">
        <v>153</v>
      </c>
      <c r="C62" s="14" t="s">
        <v>39</v>
      </c>
      <c r="D62" s="15">
        <v>2.0270000000000001</v>
      </c>
      <c r="E62" s="15">
        <v>3.4940000000000002</v>
      </c>
      <c r="F62" s="16">
        <v>1.4670000000000001</v>
      </c>
      <c r="G62" s="5">
        <v>0</v>
      </c>
      <c r="H62" s="5">
        <v>0</v>
      </c>
      <c r="I62" s="17">
        <f t="shared" si="6"/>
        <v>0</v>
      </c>
      <c r="J62" s="17">
        <v>0.16027475672581568</v>
      </c>
      <c r="K62" s="5">
        <v>1.2040000000000002</v>
      </c>
      <c r="L62" s="5">
        <v>0.16800000000000001</v>
      </c>
      <c r="M62" s="5">
        <v>5.7000000000000002E-2</v>
      </c>
      <c r="N62" s="5">
        <v>0.45700000000000002</v>
      </c>
      <c r="O62" s="18">
        <v>1.8860000000000001</v>
      </c>
      <c r="P62" s="5">
        <v>8.7000000000000008E-2</v>
      </c>
      <c r="Q62" s="5">
        <v>5.3999999999999999E-2</v>
      </c>
      <c r="R62" s="18">
        <v>0.14100000000000001</v>
      </c>
      <c r="S62" s="5">
        <v>0</v>
      </c>
      <c r="T62" s="5">
        <v>1</v>
      </c>
      <c r="U62" s="5">
        <v>0</v>
      </c>
      <c r="V62" s="5">
        <v>0</v>
      </c>
      <c r="W62" s="5">
        <v>0</v>
      </c>
      <c r="X62" s="5">
        <v>0</v>
      </c>
      <c r="Y62" s="5">
        <v>0.56000000000000005</v>
      </c>
      <c r="Z62" s="5">
        <v>0</v>
      </c>
      <c r="AA62" s="5">
        <v>0</v>
      </c>
      <c r="AB62" s="5">
        <v>0</v>
      </c>
      <c r="AC62" s="18">
        <v>1.56</v>
      </c>
      <c r="AD62" s="5">
        <v>0</v>
      </c>
      <c r="AE62" s="5">
        <v>1.8240000000000001</v>
      </c>
      <c r="AF62" s="5">
        <v>0.11</v>
      </c>
      <c r="AG62" s="5">
        <v>0</v>
      </c>
      <c r="AH62" s="18">
        <v>1.9340000000000002</v>
      </c>
      <c r="AI62" s="5">
        <v>0.56000000000000005</v>
      </c>
      <c r="AJ62" s="73" t="s">
        <v>762</v>
      </c>
      <c r="AK62" s="6" t="str">
        <f>A62</f>
        <v>31330</v>
      </c>
      <c r="AL62" s="19"/>
    </row>
    <row r="63" spans="1:38" x14ac:dyDescent="0.25">
      <c r="A63" s="6" t="s">
        <v>154</v>
      </c>
      <c r="B63" t="s">
        <v>155</v>
      </c>
      <c r="C63" s="14" t="s">
        <v>39</v>
      </c>
      <c r="D63" s="15">
        <v>2.5690000000000004</v>
      </c>
      <c r="E63" s="15">
        <v>2.7600000000000002</v>
      </c>
      <c r="F63" s="16">
        <v>0.191</v>
      </c>
      <c r="G63" s="5">
        <v>0</v>
      </c>
      <c r="H63" s="5">
        <v>0</v>
      </c>
      <c r="I63" s="17">
        <f t="shared" si="6"/>
        <v>0.27155797101449275</v>
      </c>
      <c r="J63" s="17">
        <v>0</v>
      </c>
      <c r="K63" s="5">
        <v>1.5129999999999999</v>
      </c>
      <c r="L63" s="5">
        <v>0.22500000000000003</v>
      </c>
      <c r="M63" s="5">
        <v>7.6000000000000012E-2</v>
      </c>
      <c r="N63" s="5">
        <v>0.57000000000000006</v>
      </c>
      <c r="O63" s="18">
        <v>2.3840000000000003</v>
      </c>
      <c r="P63" s="5">
        <v>0.11099999999999999</v>
      </c>
      <c r="Q63" s="5">
        <v>7.3999999999999996E-2</v>
      </c>
      <c r="R63" s="18">
        <v>0.185</v>
      </c>
      <c r="S63" s="5">
        <v>0</v>
      </c>
      <c r="T63" s="5">
        <v>0.73</v>
      </c>
      <c r="U63" s="5">
        <v>0</v>
      </c>
      <c r="V63" s="5">
        <v>0</v>
      </c>
      <c r="W63" s="5">
        <v>0</v>
      </c>
      <c r="X63" s="5">
        <v>0</v>
      </c>
      <c r="Y63" s="5">
        <v>0.76900000000000002</v>
      </c>
      <c r="Z63" s="5">
        <v>0</v>
      </c>
      <c r="AA63" s="5">
        <v>0</v>
      </c>
      <c r="AB63" s="5">
        <v>0</v>
      </c>
      <c r="AC63" s="18">
        <v>1.4990000000000001</v>
      </c>
      <c r="AD63" s="5">
        <v>0.72699999999999998</v>
      </c>
      <c r="AE63" s="5">
        <v>0</v>
      </c>
      <c r="AF63" s="5">
        <v>0.53400000000000003</v>
      </c>
      <c r="AG63" s="5">
        <v>0</v>
      </c>
      <c r="AH63" s="18">
        <v>1.2610000000000001</v>
      </c>
      <c r="AI63" s="5">
        <v>0</v>
      </c>
      <c r="AJ63" s="73" t="s">
        <v>757</v>
      </c>
      <c r="AK63" s="6" t="str">
        <f>A63</f>
        <v>22207</v>
      </c>
      <c r="AL63" s="19"/>
    </row>
    <row r="64" spans="1:38" x14ac:dyDescent="0.25">
      <c r="A64" s="6" t="s">
        <v>156</v>
      </c>
      <c r="B64" t="s">
        <v>157</v>
      </c>
      <c r="C64" s="14" t="s">
        <v>39</v>
      </c>
      <c r="D64" s="15">
        <v>1.4990000000000001</v>
      </c>
      <c r="E64" s="15">
        <v>1.5489999999999999</v>
      </c>
      <c r="F64" s="16">
        <v>0.05</v>
      </c>
      <c r="G64" s="5">
        <v>0</v>
      </c>
      <c r="H64" s="5">
        <v>0</v>
      </c>
      <c r="I64" s="17">
        <f t="shared" si="6"/>
        <v>0.64557779212395094</v>
      </c>
      <c r="J64" s="17">
        <v>0</v>
      </c>
      <c r="K64" s="5">
        <v>0.89600000000000013</v>
      </c>
      <c r="L64" s="5">
        <v>0.123</v>
      </c>
      <c r="M64" s="5">
        <v>4.1999999999999996E-2</v>
      </c>
      <c r="N64" s="5">
        <v>0.33500000000000002</v>
      </c>
      <c r="O64" s="18">
        <v>1.3960000000000001</v>
      </c>
      <c r="P64" s="5">
        <v>6.4000000000000001E-2</v>
      </c>
      <c r="Q64" s="5">
        <v>3.9E-2</v>
      </c>
      <c r="R64" s="18">
        <v>0.10300000000000001</v>
      </c>
      <c r="S64" s="5">
        <v>0</v>
      </c>
      <c r="T64" s="5">
        <v>1</v>
      </c>
      <c r="U64" s="5">
        <v>0</v>
      </c>
      <c r="V64" s="5">
        <v>0</v>
      </c>
      <c r="W64" s="5">
        <v>0</v>
      </c>
      <c r="X64" s="5">
        <v>0</v>
      </c>
      <c r="Y64" s="5">
        <v>0</v>
      </c>
      <c r="Z64" s="5">
        <v>0</v>
      </c>
      <c r="AA64" s="5">
        <v>0</v>
      </c>
      <c r="AB64" s="5">
        <v>0</v>
      </c>
      <c r="AC64" s="18">
        <v>1</v>
      </c>
      <c r="AD64" s="5">
        <v>0</v>
      </c>
      <c r="AE64" s="5">
        <v>0.54899999999999993</v>
      </c>
      <c r="AF64" s="5">
        <v>0</v>
      </c>
      <c r="AG64" s="5">
        <v>0</v>
      </c>
      <c r="AH64" s="18">
        <v>0.54899999999999993</v>
      </c>
      <c r="AI64" s="5">
        <v>0</v>
      </c>
      <c r="AJ64" s="73" t="s">
        <v>751</v>
      </c>
      <c r="AK64" s="6" t="str">
        <f>A64</f>
        <v>07002</v>
      </c>
      <c r="AL64" s="19"/>
    </row>
    <row r="65" spans="1:38" x14ac:dyDescent="0.25">
      <c r="A65" s="6" t="s">
        <v>158</v>
      </c>
      <c r="B65" t="s">
        <v>159</v>
      </c>
      <c r="C65" s="14" t="s">
        <v>39</v>
      </c>
      <c r="D65" s="15">
        <v>8.895999999999999</v>
      </c>
      <c r="E65" s="15">
        <v>10.461000000000002</v>
      </c>
      <c r="F65" s="16">
        <v>1.5649999999999999</v>
      </c>
      <c r="G65" s="5">
        <v>0</v>
      </c>
      <c r="H65" s="5">
        <v>0</v>
      </c>
      <c r="I65" s="17">
        <f t="shared" si="6"/>
        <v>0.69718233438485799</v>
      </c>
      <c r="J65" s="17">
        <v>0</v>
      </c>
      <c r="K65" s="5">
        <v>5.3949999999999996</v>
      </c>
      <c r="L65" s="5">
        <v>0.69500000000000006</v>
      </c>
      <c r="M65" s="5">
        <v>0.23500000000000001</v>
      </c>
      <c r="N65" s="5">
        <v>1.974</v>
      </c>
      <c r="O65" s="18">
        <v>8.2989999999999995</v>
      </c>
      <c r="P65" s="5">
        <v>0.379</v>
      </c>
      <c r="Q65" s="5">
        <v>0.218</v>
      </c>
      <c r="R65" s="18">
        <v>0.59699999999999998</v>
      </c>
      <c r="S65" s="5">
        <v>0</v>
      </c>
      <c r="T65" s="5">
        <v>5</v>
      </c>
      <c r="U65" s="5">
        <v>0.19</v>
      </c>
      <c r="V65" s="5">
        <v>0</v>
      </c>
      <c r="W65" s="5">
        <v>0.60500000000000009</v>
      </c>
      <c r="X65" s="5">
        <v>0.90500000000000003</v>
      </c>
      <c r="Y65" s="5">
        <v>1</v>
      </c>
      <c r="Z65" s="5">
        <v>0.154</v>
      </c>
      <c r="AA65" s="5">
        <v>0</v>
      </c>
      <c r="AB65" s="5">
        <v>0</v>
      </c>
      <c r="AC65" s="18">
        <v>7.854000000000001</v>
      </c>
      <c r="AD65" s="5">
        <v>0</v>
      </c>
      <c r="AE65" s="5">
        <v>0.873</v>
      </c>
      <c r="AF65" s="5">
        <v>1.734</v>
      </c>
      <c r="AG65" s="5">
        <v>0</v>
      </c>
      <c r="AH65" s="18">
        <v>2.6070000000000002</v>
      </c>
      <c r="AI65" s="5">
        <v>0</v>
      </c>
      <c r="AJ65" s="73" t="s">
        <v>763</v>
      </c>
      <c r="AK65" s="6" t="str">
        <f>A65</f>
        <v>32414</v>
      </c>
      <c r="AL65" s="19"/>
    </row>
    <row r="66" spans="1:38" x14ac:dyDescent="0.25">
      <c r="A66" s="6" t="s">
        <v>160</v>
      </c>
      <c r="B66" t="s">
        <v>161</v>
      </c>
      <c r="C66" s="14" t="s">
        <v>39</v>
      </c>
      <c r="D66" s="15">
        <v>5.9039999999999999</v>
      </c>
      <c r="E66" s="15">
        <v>8.8780000000000001</v>
      </c>
      <c r="F66" s="16">
        <v>2.9740000000000002</v>
      </c>
      <c r="G66" s="5">
        <v>0</v>
      </c>
      <c r="H66" s="5">
        <v>0</v>
      </c>
      <c r="I66" s="17">
        <f t="shared" si="6"/>
        <v>0.69125929263347607</v>
      </c>
      <c r="J66" s="17">
        <v>0.15093489524667719</v>
      </c>
      <c r="K66" s="5">
        <v>3.1259999999999999</v>
      </c>
      <c r="L66" s="5">
        <v>0.621</v>
      </c>
      <c r="M66" s="5">
        <v>0.20700000000000002</v>
      </c>
      <c r="N66" s="5">
        <v>1.4690000000000001</v>
      </c>
      <c r="O66" s="18">
        <v>5.423</v>
      </c>
      <c r="P66" s="5">
        <v>0.26400000000000001</v>
      </c>
      <c r="Q66" s="5">
        <v>0.217</v>
      </c>
      <c r="R66" s="18">
        <v>0.48099999999999998</v>
      </c>
      <c r="S66" s="5">
        <v>0</v>
      </c>
      <c r="T66" s="5">
        <v>3.65</v>
      </c>
      <c r="U66" s="5">
        <v>0.34100000000000003</v>
      </c>
      <c r="V66" s="5">
        <v>0</v>
      </c>
      <c r="W66" s="5">
        <v>0.54500000000000004</v>
      </c>
      <c r="X66" s="5">
        <v>0.34100000000000003</v>
      </c>
      <c r="Y66" s="5">
        <v>0.91999999999999993</v>
      </c>
      <c r="Z66" s="5">
        <v>0</v>
      </c>
      <c r="AA66" s="5">
        <v>0</v>
      </c>
      <c r="AB66" s="5">
        <v>0.34</v>
      </c>
      <c r="AC66" s="18">
        <v>6.1370000000000005</v>
      </c>
      <c r="AD66" s="5">
        <v>0</v>
      </c>
      <c r="AE66" s="5">
        <v>0.86899999999999999</v>
      </c>
      <c r="AF66" s="5">
        <v>1.8720000000000001</v>
      </c>
      <c r="AG66" s="5">
        <v>0</v>
      </c>
      <c r="AH66" s="18">
        <v>2.7410000000000001</v>
      </c>
      <c r="AI66" s="5">
        <v>1.34</v>
      </c>
      <c r="AJ66" s="73" t="s">
        <v>751</v>
      </c>
      <c r="AK66" s="6" t="str">
        <f>A66</f>
        <v>27343</v>
      </c>
      <c r="AL66" s="19"/>
    </row>
    <row r="67" spans="1:38" x14ac:dyDescent="0.25">
      <c r="A67" s="6" t="s">
        <v>162</v>
      </c>
      <c r="B67" t="s">
        <v>163</v>
      </c>
      <c r="C67" s="14" t="s">
        <v>39</v>
      </c>
      <c r="D67" s="15">
        <v>8.2000000000000017E-2</v>
      </c>
      <c r="E67" s="15">
        <v>0</v>
      </c>
      <c r="F67" s="16">
        <v>-8.2000000000000003E-2</v>
      </c>
      <c r="G67" s="5">
        <v>-7.8E-2</v>
      </c>
      <c r="H67" s="5">
        <v>-4.0000000000000001E-3</v>
      </c>
      <c r="I67" s="17">
        <f t="shared" si="6"/>
        <v>0</v>
      </c>
      <c r="J67" s="17">
        <v>0</v>
      </c>
      <c r="K67" s="5">
        <v>3.9E-2</v>
      </c>
      <c r="L67" s="5">
        <v>1.0999999999999999E-2</v>
      </c>
      <c r="M67" s="5">
        <v>4.0000000000000001E-3</v>
      </c>
      <c r="N67" s="5">
        <v>0.02</v>
      </c>
      <c r="O67" s="18">
        <v>7.400000000000001E-2</v>
      </c>
      <c r="P67" s="5">
        <v>4.0000000000000001E-3</v>
      </c>
      <c r="Q67" s="5">
        <v>4.0000000000000001E-3</v>
      </c>
      <c r="R67" s="18">
        <v>8.0000000000000002E-3</v>
      </c>
      <c r="S67" s="5">
        <v>0</v>
      </c>
      <c r="T67" s="5">
        <v>0</v>
      </c>
      <c r="U67" s="5">
        <v>0</v>
      </c>
      <c r="V67" s="5">
        <v>0</v>
      </c>
      <c r="W67" s="5">
        <v>0</v>
      </c>
      <c r="X67" s="5">
        <v>0</v>
      </c>
      <c r="Y67" s="5">
        <v>0</v>
      </c>
      <c r="Z67" s="5">
        <v>0</v>
      </c>
      <c r="AA67" s="5">
        <v>0</v>
      </c>
      <c r="AB67" s="5">
        <v>0</v>
      </c>
      <c r="AC67" s="18">
        <v>0</v>
      </c>
      <c r="AD67" s="5">
        <v>0</v>
      </c>
      <c r="AE67" s="5">
        <v>0</v>
      </c>
      <c r="AF67" s="5">
        <v>0</v>
      </c>
      <c r="AG67" s="5">
        <v>0</v>
      </c>
      <c r="AH67" s="18">
        <v>0</v>
      </c>
      <c r="AI67" s="5">
        <v>0</v>
      </c>
      <c r="AJ67" s="73">
        <v>0</v>
      </c>
      <c r="AK67" s="6" t="str">
        <f>A67</f>
        <v>36101</v>
      </c>
      <c r="AL67" s="19"/>
    </row>
    <row r="68" spans="1:38" x14ac:dyDescent="0.25">
      <c r="A68" s="6" t="s">
        <v>164</v>
      </c>
      <c r="B68" t="s">
        <v>165</v>
      </c>
      <c r="C68" s="14" t="s">
        <v>39</v>
      </c>
      <c r="D68" s="15">
        <v>14.182</v>
      </c>
      <c r="E68" s="15">
        <v>31.570999999999998</v>
      </c>
      <c r="F68" s="16">
        <v>17.388999999999999</v>
      </c>
      <c r="G68" s="5">
        <v>0</v>
      </c>
      <c r="H68" s="5">
        <v>0</v>
      </c>
      <c r="I68" s="17">
        <f t="shared" si="6"/>
        <v>0.5052738272465237</v>
      </c>
      <c r="J68" s="17">
        <v>0</v>
      </c>
      <c r="K68" s="5">
        <v>8.5129999999999999</v>
      </c>
      <c r="L68" s="5">
        <v>1.151</v>
      </c>
      <c r="M68" s="5">
        <v>0.39</v>
      </c>
      <c r="N68" s="5">
        <v>3.1550000000000002</v>
      </c>
      <c r="O68" s="18">
        <v>13.209</v>
      </c>
      <c r="P68" s="5">
        <v>0.60599999999999998</v>
      </c>
      <c r="Q68" s="5">
        <v>0.36699999999999999</v>
      </c>
      <c r="R68" s="18">
        <v>0.97299999999999998</v>
      </c>
      <c r="S68" s="5">
        <v>0</v>
      </c>
      <c r="T68" s="5">
        <v>9.3320000000000007</v>
      </c>
      <c r="U68" s="5">
        <v>1.1830000000000001</v>
      </c>
      <c r="V68" s="5">
        <v>0</v>
      </c>
      <c r="W68" s="5">
        <v>2.3660000000000001</v>
      </c>
      <c r="X68" s="5">
        <v>1.7750000000000001</v>
      </c>
      <c r="Y68" s="5">
        <v>1</v>
      </c>
      <c r="Z68" s="5">
        <v>0.29599999999999999</v>
      </c>
      <c r="AA68" s="5">
        <v>0</v>
      </c>
      <c r="AB68" s="5">
        <v>0</v>
      </c>
      <c r="AC68" s="18">
        <v>15.952</v>
      </c>
      <c r="AD68" s="5">
        <v>0</v>
      </c>
      <c r="AE68" s="5">
        <v>9.4189999999999987</v>
      </c>
      <c r="AF68" s="5">
        <v>6.2</v>
      </c>
      <c r="AG68" s="5">
        <v>0</v>
      </c>
      <c r="AH68" s="18">
        <v>15.619</v>
      </c>
      <c r="AI68" s="5">
        <v>0</v>
      </c>
      <c r="AJ68" s="73" t="s">
        <v>751</v>
      </c>
      <c r="AK68" s="6" t="str">
        <f>A68</f>
        <v>32361</v>
      </c>
      <c r="AL68" s="19"/>
    </row>
    <row r="69" spans="1:38" x14ac:dyDescent="0.25">
      <c r="A69" s="6" t="s">
        <v>166</v>
      </c>
      <c r="B69" t="s">
        <v>167</v>
      </c>
      <c r="C69" s="14" t="s">
        <v>39</v>
      </c>
      <c r="D69" s="15">
        <v>15.055999999999997</v>
      </c>
      <c r="E69" s="15">
        <v>18.262999999999998</v>
      </c>
      <c r="F69" s="16">
        <v>3.2069999999999999</v>
      </c>
      <c r="G69" s="5">
        <v>0</v>
      </c>
      <c r="H69" s="5">
        <v>0</v>
      </c>
      <c r="I69" s="17">
        <f t="shared" si="6"/>
        <v>0.51098395663363083</v>
      </c>
      <c r="J69" s="17">
        <v>4.9882275639270661E-2</v>
      </c>
      <c r="K69" s="5">
        <v>9.1589999999999989</v>
      </c>
      <c r="L69" s="5">
        <v>1.167</v>
      </c>
      <c r="M69" s="5">
        <v>0.39500000000000002</v>
      </c>
      <c r="N69" s="5">
        <v>3.33</v>
      </c>
      <c r="O69" s="18">
        <v>14.050999999999998</v>
      </c>
      <c r="P69" s="5">
        <v>0.6399999999999999</v>
      </c>
      <c r="Q69" s="5">
        <v>0.36499999999999999</v>
      </c>
      <c r="R69" s="18">
        <v>1.0049999999999999</v>
      </c>
      <c r="S69" s="5">
        <v>0</v>
      </c>
      <c r="T69" s="5">
        <v>8.0009999999999994</v>
      </c>
      <c r="U69" s="5">
        <v>0.38299999999999995</v>
      </c>
      <c r="V69" s="5">
        <v>0</v>
      </c>
      <c r="W69" s="5">
        <v>0</v>
      </c>
      <c r="X69" s="5">
        <v>1.0739999999999998</v>
      </c>
      <c r="Y69" s="5">
        <v>0</v>
      </c>
      <c r="Z69" s="5">
        <v>0</v>
      </c>
      <c r="AA69" s="5">
        <v>0</v>
      </c>
      <c r="AB69" s="5">
        <v>0.91100000000000003</v>
      </c>
      <c r="AC69" s="18">
        <v>10.368999999999998</v>
      </c>
      <c r="AD69" s="5">
        <v>0</v>
      </c>
      <c r="AE69" s="5">
        <v>3.524</v>
      </c>
      <c r="AF69" s="5">
        <v>3.7270000000000003</v>
      </c>
      <c r="AG69" s="5">
        <v>0.64300000000000002</v>
      </c>
      <c r="AH69" s="18">
        <v>7.8940000000000001</v>
      </c>
      <c r="AI69" s="5">
        <v>0.91100000000000003</v>
      </c>
      <c r="AJ69" s="73" t="s">
        <v>758</v>
      </c>
      <c r="AK69" s="6" t="str">
        <f>A69</f>
        <v>39090</v>
      </c>
      <c r="AL69" s="19"/>
    </row>
    <row r="70" spans="1:38" x14ac:dyDescent="0.25">
      <c r="A70" s="6" t="s">
        <v>168</v>
      </c>
      <c r="B70" t="s">
        <v>169</v>
      </c>
      <c r="C70" s="14" t="s">
        <v>39</v>
      </c>
      <c r="D70" s="15">
        <v>25.128000000000004</v>
      </c>
      <c r="E70" s="15">
        <v>35.225999999999999</v>
      </c>
      <c r="F70" s="16">
        <v>10.098000000000001</v>
      </c>
      <c r="G70" s="5">
        <v>0</v>
      </c>
      <c r="H70" s="5">
        <v>0</v>
      </c>
      <c r="I70" s="17">
        <f t="shared" ref="I70:I133" si="7">IFERROR(((AJ70*AC70)/(AC70+AH70)),0)</f>
        <v>0.29542636688809398</v>
      </c>
      <c r="J70" s="17">
        <v>0</v>
      </c>
      <c r="K70" s="5">
        <v>15.304000000000002</v>
      </c>
      <c r="L70" s="5">
        <v>1.968</v>
      </c>
      <c r="M70" s="5">
        <v>0.66700000000000004</v>
      </c>
      <c r="N70" s="5">
        <v>5.5039999999999996</v>
      </c>
      <c r="O70" s="18">
        <v>23.443000000000005</v>
      </c>
      <c r="P70" s="5">
        <v>1.0669999999999999</v>
      </c>
      <c r="Q70" s="5">
        <v>0.61799999999999999</v>
      </c>
      <c r="R70" s="18">
        <v>1.6850000000000001</v>
      </c>
      <c r="S70" s="5">
        <v>0</v>
      </c>
      <c r="T70" s="5">
        <v>3.15</v>
      </c>
      <c r="U70" s="5">
        <v>0.54099999999999993</v>
      </c>
      <c r="V70" s="5">
        <v>0</v>
      </c>
      <c r="W70" s="5">
        <v>1.2709999999999999</v>
      </c>
      <c r="X70" s="5">
        <v>1.655</v>
      </c>
      <c r="Y70" s="5">
        <v>4.1349999999999998</v>
      </c>
      <c r="Z70" s="5">
        <v>0.36300000000000004</v>
      </c>
      <c r="AA70" s="5">
        <v>0.55299999999999994</v>
      </c>
      <c r="AB70" s="5">
        <v>0</v>
      </c>
      <c r="AC70" s="18">
        <v>11.667999999999999</v>
      </c>
      <c r="AD70" s="5">
        <v>0</v>
      </c>
      <c r="AE70" s="5">
        <v>22.57</v>
      </c>
      <c r="AF70" s="5">
        <v>0.98799999999999999</v>
      </c>
      <c r="AG70" s="5">
        <v>0</v>
      </c>
      <c r="AH70" s="18">
        <v>23.558</v>
      </c>
      <c r="AI70" s="5">
        <v>0</v>
      </c>
      <c r="AJ70" s="73" t="s">
        <v>764</v>
      </c>
      <c r="AK70" s="6" t="str">
        <f>A70</f>
        <v>09206</v>
      </c>
      <c r="AL70" s="19"/>
    </row>
    <row r="71" spans="1:38" x14ac:dyDescent="0.25">
      <c r="A71" s="6" t="s">
        <v>170</v>
      </c>
      <c r="B71" t="s">
        <v>171</v>
      </c>
      <c r="C71" s="14" t="s">
        <v>39</v>
      </c>
      <c r="D71" s="15">
        <v>0.44400000000000006</v>
      </c>
      <c r="E71" s="15">
        <v>0.9860000000000001</v>
      </c>
      <c r="F71" s="16">
        <v>0.54200000000000004</v>
      </c>
      <c r="G71" s="5">
        <v>0</v>
      </c>
      <c r="H71" s="5">
        <v>0</v>
      </c>
      <c r="I71" s="17">
        <f t="shared" si="7"/>
        <v>0.8417849898580122</v>
      </c>
      <c r="J71" s="17">
        <v>0</v>
      </c>
      <c r="K71" s="5">
        <v>0.28600000000000003</v>
      </c>
      <c r="L71" s="5">
        <v>2.9000000000000001E-2</v>
      </c>
      <c r="M71" s="5">
        <v>0.01</v>
      </c>
      <c r="N71" s="5">
        <v>9.2999999999999999E-2</v>
      </c>
      <c r="O71" s="18">
        <v>0.41800000000000004</v>
      </c>
      <c r="P71" s="5">
        <v>1.7999999999999999E-2</v>
      </c>
      <c r="Q71" s="5">
        <v>8.0000000000000002E-3</v>
      </c>
      <c r="R71" s="18">
        <v>2.5999999999999999E-2</v>
      </c>
      <c r="S71" s="5">
        <v>0</v>
      </c>
      <c r="T71" s="5">
        <v>0.83000000000000007</v>
      </c>
      <c r="U71" s="5">
        <v>0</v>
      </c>
      <c r="V71" s="5">
        <v>0</v>
      </c>
      <c r="W71" s="5">
        <v>0</v>
      </c>
      <c r="X71" s="5">
        <v>0</v>
      </c>
      <c r="Y71" s="5">
        <v>0</v>
      </c>
      <c r="Z71" s="5">
        <v>0</v>
      </c>
      <c r="AA71" s="5">
        <v>0</v>
      </c>
      <c r="AB71" s="5">
        <v>0</v>
      </c>
      <c r="AC71" s="18">
        <v>0.83000000000000007</v>
      </c>
      <c r="AD71" s="5">
        <v>0</v>
      </c>
      <c r="AE71" s="5">
        <v>0</v>
      </c>
      <c r="AF71" s="5">
        <v>0.156</v>
      </c>
      <c r="AG71" s="5">
        <v>0</v>
      </c>
      <c r="AH71" s="18">
        <v>0.156</v>
      </c>
      <c r="AI71" s="5">
        <v>0</v>
      </c>
      <c r="AJ71" s="73" t="s">
        <v>751</v>
      </c>
      <c r="AK71" s="6" t="str">
        <f>A71</f>
        <v>19028</v>
      </c>
      <c r="AL71" s="19"/>
    </row>
    <row r="72" spans="1:38" x14ac:dyDescent="0.25">
      <c r="A72" s="6" t="s">
        <v>172</v>
      </c>
      <c r="B72" t="s">
        <v>173</v>
      </c>
      <c r="C72" s="14" t="s">
        <v>39</v>
      </c>
      <c r="D72" s="15">
        <v>8.0659999999999989</v>
      </c>
      <c r="E72" s="15">
        <v>10.901999999999997</v>
      </c>
      <c r="F72" s="16">
        <v>2.8359999999999999</v>
      </c>
      <c r="G72" s="5">
        <v>0</v>
      </c>
      <c r="H72" s="5">
        <v>0</v>
      </c>
      <c r="I72" s="17">
        <f t="shared" si="7"/>
        <v>0.5503061456613465</v>
      </c>
      <c r="J72" s="17">
        <v>3.3847000550357741E-2</v>
      </c>
      <c r="K72" s="5">
        <v>4.8469999999999995</v>
      </c>
      <c r="L72" s="5">
        <v>0.65900000000000003</v>
      </c>
      <c r="M72" s="5">
        <v>0.224</v>
      </c>
      <c r="N72" s="5">
        <v>1.7789999999999999</v>
      </c>
      <c r="O72" s="18">
        <v>7.5089999999999995</v>
      </c>
      <c r="P72" s="5">
        <v>0.34499999999999997</v>
      </c>
      <c r="Q72" s="5">
        <v>0.21199999999999999</v>
      </c>
      <c r="R72" s="18">
        <v>0.55699999999999994</v>
      </c>
      <c r="S72" s="5">
        <v>0</v>
      </c>
      <c r="T72" s="5">
        <v>2.859</v>
      </c>
      <c r="U72" s="5">
        <v>0.20700000000000002</v>
      </c>
      <c r="V72" s="5">
        <v>1.9</v>
      </c>
      <c r="W72" s="5">
        <v>0.58200000000000007</v>
      </c>
      <c r="X72" s="5">
        <v>0.46499999999999997</v>
      </c>
      <c r="Y72" s="5">
        <v>0.41699999999999998</v>
      </c>
      <c r="Z72" s="5">
        <v>0</v>
      </c>
      <c r="AA72" s="5">
        <v>0</v>
      </c>
      <c r="AB72" s="5">
        <v>0.36899999999999999</v>
      </c>
      <c r="AC72" s="18">
        <v>6.7989999999999986</v>
      </c>
      <c r="AD72" s="5">
        <v>0</v>
      </c>
      <c r="AE72" s="5">
        <v>1.7829999999999999</v>
      </c>
      <c r="AF72" s="5">
        <v>2.3200000000000003</v>
      </c>
      <c r="AG72" s="5">
        <v>0</v>
      </c>
      <c r="AH72" s="18">
        <v>4.1029999999999998</v>
      </c>
      <c r="AI72" s="5">
        <v>0.36899999999999999</v>
      </c>
      <c r="AJ72" s="73" t="s">
        <v>765</v>
      </c>
      <c r="AK72" s="6" t="str">
        <f>A72</f>
        <v>27404</v>
      </c>
      <c r="AL72" s="19"/>
    </row>
    <row r="73" spans="1:38" x14ac:dyDescent="0.25">
      <c r="A73" s="6" t="s">
        <v>174</v>
      </c>
      <c r="B73" t="s">
        <v>175</v>
      </c>
      <c r="C73" s="14" t="s">
        <v>39</v>
      </c>
      <c r="D73" s="15">
        <v>85.700999999999993</v>
      </c>
      <c r="E73" s="15">
        <v>124.59800000000001</v>
      </c>
      <c r="F73" s="16">
        <v>38.896999999999998</v>
      </c>
      <c r="G73" s="5">
        <v>0</v>
      </c>
      <c r="H73" s="5">
        <v>0</v>
      </c>
      <c r="I73" s="17">
        <f t="shared" si="7"/>
        <v>0.76373617554053841</v>
      </c>
      <c r="J73" s="17">
        <v>0</v>
      </c>
      <c r="K73" s="5">
        <v>52.040999999999997</v>
      </c>
      <c r="L73" s="5">
        <v>6.7629999999999999</v>
      </c>
      <c r="M73" s="5">
        <v>2.294</v>
      </c>
      <c r="N73" s="5">
        <v>18.826000000000001</v>
      </c>
      <c r="O73" s="18">
        <v>79.923999999999992</v>
      </c>
      <c r="P73" s="5">
        <v>3.6440000000000001</v>
      </c>
      <c r="Q73" s="5">
        <v>2.133</v>
      </c>
      <c r="R73" s="18">
        <v>5.7770000000000001</v>
      </c>
      <c r="S73" s="5">
        <v>0.30299999999999999</v>
      </c>
      <c r="T73" s="5">
        <v>55.441000000000003</v>
      </c>
      <c r="U73" s="5">
        <v>4.1159999999999997</v>
      </c>
      <c r="V73" s="5">
        <v>0</v>
      </c>
      <c r="W73" s="5">
        <v>12.063000000000001</v>
      </c>
      <c r="X73" s="5">
        <v>6.6789999999999994</v>
      </c>
      <c r="Y73" s="5">
        <v>14.232000000000001</v>
      </c>
      <c r="Z73" s="5">
        <v>2.1259999999999999</v>
      </c>
      <c r="AA73" s="5">
        <v>0.2</v>
      </c>
      <c r="AB73" s="5">
        <v>0</v>
      </c>
      <c r="AC73" s="18">
        <v>95.160000000000011</v>
      </c>
      <c r="AD73" s="5">
        <v>3.3370000000000002</v>
      </c>
      <c r="AE73" s="5">
        <v>20.596</v>
      </c>
      <c r="AF73" s="5">
        <v>5.5050000000000008</v>
      </c>
      <c r="AG73" s="5">
        <v>0</v>
      </c>
      <c r="AH73" s="18">
        <v>29.438000000000002</v>
      </c>
      <c r="AI73" s="5">
        <v>0</v>
      </c>
      <c r="AJ73" s="73" t="s">
        <v>751</v>
      </c>
      <c r="AK73" s="6" t="str">
        <f>A73</f>
        <v>31015</v>
      </c>
      <c r="AL73" s="19"/>
    </row>
    <row r="74" spans="1:38" x14ac:dyDescent="0.25">
      <c r="A74" s="6" t="s">
        <v>176</v>
      </c>
      <c r="B74" t="s">
        <v>177</v>
      </c>
      <c r="C74" s="14" t="s">
        <v>39</v>
      </c>
      <c r="D74" s="15">
        <v>13.693</v>
      </c>
      <c r="E74" s="15">
        <v>22.5</v>
      </c>
      <c r="F74" s="16">
        <v>8.8070000000000004</v>
      </c>
      <c r="G74" s="5">
        <v>0</v>
      </c>
      <c r="H74" s="5">
        <v>0</v>
      </c>
      <c r="I74" s="17">
        <f t="shared" si="7"/>
        <v>0.43598256000000007</v>
      </c>
      <c r="J74" s="17">
        <v>6.6977777777777789E-2</v>
      </c>
      <c r="K74" s="5">
        <v>8.2420000000000009</v>
      </c>
      <c r="L74" s="5">
        <v>1.097</v>
      </c>
      <c r="M74" s="5">
        <v>0.372</v>
      </c>
      <c r="N74" s="5">
        <v>3.0489999999999999</v>
      </c>
      <c r="O74" s="18">
        <v>12.76</v>
      </c>
      <c r="P74" s="5">
        <v>0.58499999999999996</v>
      </c>
      <c r="Q74" s="5">
        <v>0.34799999999999998</v>
      </c>
      <c r="R74" s="18">
        <v>0.93299999999999994</v>
      </c>
      <c r="S74" s="5">
        <v>0</v>
      </c>
      <c r="T74" s="5">
        <v>9</v>
      </c>
      <c r="U74" s="5">
        <v>0</v>
      </c>
      <c r="V74" s="5">
        <v>0</v>
      </c>
      <c r="W74" s="5">
        <v>0.24399999999999999</v>
      </c>
      <c r="X74" s="5">
        <v>1.0209999999999999</v>
      </c>
      <c r="Y74" s="5">
        <v>0</v>
      </c>
      <c r="Z74" s="5">
        <v>0</v>
      </c>
      <c r="AA74" s="5">
        <v>0</v>
      </c>
      <c r="AB74" s="5">
        <v>1.5070000000000001</v>
      </c>
      <c r="AC74" s="18">
        <v>11.772</v>
      </c>
      <c r="AD74" s="5">
        <v>0</v>
      </c>
      <c r="AE74" s="5">
        <v>7.016</v>
      </c>
      <c r="AF74" s="5">
        <v>3.7120000000000002</v>
      </c>
      <c r="AG74" s="5">
        <v>0</v>
      </c>
      <c r="AH74" s="18">
        <v>10.728</v>
      </c>
      <c r="AI74" s="5">
        <v>1.5070000000000001</v>
      </c>
      <c r="AJ74" s="73" t="s">
        <v>766</v>
      </c>
      <c r="AK74" s="6" t="str">
        <f>A74</f>
        <v>19401</v>
      </c>
      <c r="AL74" s="19"/>
    </row>
    <row r="75" spans="1:38" x14ac:dyDescent="0.25">
      <c r="A75" s="6" t="s">
        <v>178</v>
      </c>
      <c r="B75" t="s">
        <v>179</v>
      </c>
      <c r="C75" s="14" t="s">
        <v>39</v>
      </c>
      <c r="D75" s="15">
        <v>5.4690000000000003</v>
      </c>
      <c r="E75" s="15">
        <v>5.08</v>
      </c>
      <c r="F75" s="16">
        <v>-0.38900000000000001</v>
      </c>
      <c r="G75" s="5">
        <v>-0.37</v>
      </c>
      <c r="H75" s="5">
        <v>-1.9E-2</v>
      </c>
      <c r="I75" s="17">
        <f t="shared" si="7"/>
        <v>0.51884407480314965</v>
      </c>
      <c r="J75" s="17">
        <v>0</v>
      </c>
      <c r="K75" s="5">
        <v>3.1710000000000003</v>
      </c>
      <c r="L75" s="5">
        <v>0.48700000000000004</v>
      </c>
      <c r="M75" s="5">
        <v>0.16400000000000001</v>
      </c>
      <c r="N75" s="5">
        <v>1.2490000000000001</v>
      </c>
      <c r="O75" s="18">
        <v>5.0710000000000006</v>
      </c>
      <c r="P75" s="5">
        <v>0.23699999999999999</v>
      </c>
      <c r="Q75" s="5">
        <v>0.161</v>
      </c>
      <c r="R75" s="18">
        <v>0.39800000000000002</v>
      </c>
      <c r="S75" s="5">
        <v>0</v>
      </c>
      <c r="T75" s="5">
        <v>1.7050000000000001</v>
      </c>
      <c r="U75" s="5">
        <v>0</v>
      </c>
      <c r="V75" s="5">
        <v>1</v>
      </c>
      <c r="W75" s="5">
        <v>0.27600000000000002</v>
      </c>
      <c r="X75" s="5">
        <v>0.182</v>
      </c>
      <c r="Y75" s="5">
        <v>0</v>
      </c>
      <c r="Z75" s="5">
        <v>0</v>
      </c>
      <c r="AA75" s="5">
        <v>0</v>
      </c>
      <c r="AB75" s="5">
        <v>0</v>
      </c>
      <c r="AC75" s="18">
        <v>3.1629999999999998</v>
      </c>
      <c r="AD75" s="5">
        <v>0</v>
      </c>
      <c r="AE75" s="5">
        <v>0</v>
      </c>
      <c r="AF75" s="5">
        <v>1.917</v>
      </c>
      <c r="AG75" s="5">
        <v>0</v>
      </c>
      <c r="AH75" s="18">
        <v>1.917</v>
      </c>
      <c r="AI75" s="5">
        <v>0</v>
      </c>
      <c r="AJ75" s="73" t="s">
        <v>766</v>
      </c>
      <c r="AK75" s="6" t="str">
        <f>A75</f>
        <v>14068</v>
      </c>
      <c r="AL75" s="19"/>
    </row>
    <row r="76" spans="1:38" x14ac:dyDescent="0.25">
      <c r="A76" s="6" t="s">
        <v>180</v>
      </c>
      <c r="B76" t="s">
        <v>181</v>
      </c>
      <c r="C76" s="14" t="s">
        <v>39</v>
      </c>
      <c r="D76" s="15">
        <v>0.37600000000000006</v>
      </c>
      <c r="E76" s="15">
        <v>0.93599999999999994</v>
      </c>
      <c r="F76" s="16">
        <v>0.56000000000000005</v>
      </c>
      <c r="G76" s="5">
        <v>0</v>
      </c>
      <c r="H76" s="5">
        <v>0</v>
      </c>
      <c r="I76" s="17">
        <f t="shared" si="7"/>
        <v>0.92948717948717952</v>
      </c>
      <c r="J76" s="17">
        <v>0</v>
      </c>
      <c r="K76" s="5">
        <v>0.22600000000000001</v>
      </c>
      <c r="L76" s="5">
        <v>3.0999999999999996E-2</v>
      </c>
      <c r="M76" s="5">
        <v>9.9999999999999985E-3</v>
      </c>
      <c r="N76" s="5">
        <v>8.3000000000000004E-2</v>
      </c>
      <c r="O76" s="18">
        <v>0.35000000000000003</v>
      </c>
      <c r="P76" s="5">
        <v>1.6E-2</v>
      </c>
      <c r="Q76" s="5">
        <v>0.01</v>
      </c>
      <c r="R76" s="18">
        <v>2.6000000000000002E-2</v>
      </c>
      <c r="S76" s="5">
        <v>0</v>
      </c>
      <c r="T76" s="5">
        <v>0.87</v>
      </c>
      <c r="U76" s="5">
        <v>0</v>
      </c>
      <c r="V76" s="5">
        <v>0</v>
      </c>
      <c r="W76" s="5">
        <v>0</v>
      </c>
      <c r="X76" s="5">
        <v>0</v>
      </c>
      <c r="Y76" s="5">
        <v>0</v>
      </c>
      <c r="Z76" s="5">
        <v>0</v>
      </c>
      <c r="AA76" s="5">
        <v>0</v>
      </c>
      <c r="AB76" s="5">
        <v>0</v>
      </c>
      <c r="AC76" s="18">
        <v>0.87</v>
      </c>
      <c r="AD76" s="5">
        <v>0</v>
      </c>
      <c r="AE76" s="5">
        <v>6.6000000000000003E-2</v>
      </c>
      <c r="AF76" s="5">
        <v>0</v>
      </c>
      <c r="AG76" s="5">
        <v>0</v>
      </c>
      <c r="AH76" s="18">
        <v>6.6000000000000003E-2</v>
      </c>
      <c r="AI76" s="5">
        <v>0</v>
      </c>
      <c r="AJ76" s="73" t="s">
        <v>751</v>
      </c>
      <c r="AK76" s="6" t="str">
        <f>A76</f>
        <v>38308</v>
      </c>
      <c r="AL76" s="19"/>
    </row>
    <row r="77" spans="1:38" x14ac:dyDescent="0.25">
      <c r="A77" s="6" t="s">
        <v>182</v>
      </c>
      <c r="B77" t="s">
        <v>183</v>
      </c>
      <c r="C77" s="14" t="s">
        <v>39</v>
      </c>
      <c r="D77" s="15">
        <v>1.8230000000000004</v>
      </c>
      <c r="E77" s="15">
        <v>1.782</v>
      </c>
      <c r="F77" s="16">
        <v>-4.1000000000000002E-2</v>
      </c>
      <c r="G77" s="5">
        <v>-3.9E-2</v>
      </c>
      <c r="H77" s="5">
        <v>-2E-3</v>
      </c>
      <c r="I77" s="17">
        <f t="shared" si="7"/>
        <v>0.34904601571268246</v>
      </c>
      <c r="J77" s="17">
        <v>0.8204264870931538</v>
      </c>
      <c r="K77" s="5">
        <v>1.087</v>
      </c>
      <c r="L77" s="5">
        <v>0.15400000000000003</v>
      </c>
      <c r="M77" s="5">
        <v>5.1999999999999998E-2</v>
      </c>
      <c r="N77" s="5">
        <v>0.40200000000000002</v>
      </c>
      <c r="O77" s="18">
        <v>1.6950000000000003</v>
      </c>
      <c r="P77" s="5">
        <v>7.8E-2</v>
      </c>
      <c r="Q77" s="5">
        <v>0.05</v>
      </c>
      <c r="R77" s="18">
        <v>0.128</v>
      </c>
      <c r="S77" s="5">
        <v>0</v>
      </c>
      <c r="T77" s="5">
        <v>0</v>
      </c>
      <c r="U77" s="5">
        <v>0</v>
      </c>
      <c r="V77" s="5">
        <v>0</v>
      </c>
      <c r="W77" s="5">
        <v>9.6000000000000002E-2</v>
      </c>
      <c r="X77" s="5">
        <v>3.3000000000000002E-2</v>
      </c>
      <c r="Y77" s="5">
        <v>0.39900000000000002</v>
      </c>
      <c r="Z77" s="5">
        <v>1.4999999999999999E-2</v>
      </c>
      <c r="AA77" s="5">
        <v>1.4999999999999999E-2</v>
      </c>
      <c r="AB77" s="5">
        <v>6.4000000000000001E-2</v>
      </c>
      <c r="AC77" s="18">
        <v>0.62200000000000011</v>
      </c>
      <c r="AD77" s="5">
        <v>0</v>
      </c>
      <c r="AE77" s="5">
        <v>1.1599999999999999</v>
      </c>
      <c r="AF77" s="5">
        <v>0</v>
      </c>
      <c r="AG77" s="5">
        <v>0</v>
      </c>
      <c r="AH77" s="18">
        <v>1.1599999999999999</v>
      </c>
      <c r="AI77" s="5">
        <v>1.4620000000000002</v>
      </c>
      <c r="AJ77" s="73" t="s">
        <v>751</v>
      </c>
      <c r="AK77" s="6" t="str">
        <f>A77</f>
        <v>04127</v>
      </c>
      <c r="AL77" s="19"/>
    </row>
    <row r="78" spans="1:38" x14ac:dyDescent="0.25">
      <c r="A78" s="6" t="s">
        <v>184</v>
      </c>
      <c r="B78" t="s">
        <v>185</v>
      </c>
      <c r="C78" s="14" t="s">
        <v>39</v>
      </c>
      <c r="D78" s="15">
        <v>17.983000000000001</v>
      </c>
      <c r="E78" s="15">
        <v>21.294999999999998</v>
      </c>
      <c r="F78" s="16">
        <v>3.3119999999999998</v>
      </c>
      <c r="G78" s="5">
        <v>0</v>
      </c>
      <c r="H78" s="5">
        <v>0</v>
      </c>
      <c r="I78" s="17">
        <f t="shared" si="7"/>
        <v>0.64940126790326358</v>
      </c>
      <c r="J78" s="17">
        <v>0</v>
      </c>
      <c r="K78" s="5">
        <v>10.684000000000001</v>
      </c>
      <c r="L78" s="5">
        <v>1.506</v>
      </c>
      <c r="M78" s="5">
        <v>0.51</v>
      </c>
      <c r="N78" s="5">
        <v>4.024</v>
      </c>
      <c r="O78" s="18">
        <v>16.724</v>
      </c>
      <c r="P78" s="5">
        <v>0.77200000000000002</v>
      </c>
      <c r="Q78" s="5">
        <v>0.48699999999999999</v>
      </c>
      <c r="R78" s="18">
        <v>1.2589999999999999</v>
      </c>
      <c r="S78" s="5">
        <v>0</v>
      </c>
      <c r="T78" s="5">
        <v>10</v>
      </c>
      <c r="U78" s="5">
        <v>0.20599999999999999</v>
      </c>
      <c r="V78" s="5">
        <v>0</v>
      </c>
      <c r="W78" s="5">
        <v>1.754</v>
      </c>
      <c r="X78" s="5">
        <v>0.77400000000000002</v>
      </c>
      <c r="Y78" s="5">
        <v>0.88900000000000012</v>
      </c>
      <c r="Z78" s="5">
        <v>0.20599999999999999</v>
      </c>
      <c r="AA78" s="5">
        <v>0</v>
      </c>
      <c r="AB78" s="5">
        <v>0</v>
      </c>
      <c r="AC78" s="18">
        <v>13.828999999999997</v>
      </c>
      <c r="AD78" s="5">
        <v>0</v>
      </c>
      <c r="AE78" s="5">
        <v>2.089</v>
      </c>
      <c r="AF78" s="5">
        <v>4.5960000000000001</v>
      </c>
      <c r="AG78" s="5">
        <v>0.78100000000000003</v>
      </c>
      <c r="AH78" s="18">
        <v>7.4660000000000002</v>
      </c>
      <c r="AI78" s="5">
        <v>0</v>
      </c>
      <c r="AJ78" s="73" t="s">
        <v>751</v>
      </c>
      <c r="AK78" s="6" t="str">
        <f>A78</f>
        <v>17216</v>
      </c>
      <c r="AL78" s="19"/>
    </row>
    <row r="79" spans="1:38" x14ac:dyDescent="0.25">
      <c r="A79" s="6" t="s">
        <v>186</v>
      </c>
      <c r="B79" t="s">
        <v>187</v>
      </c>
      <c r="C79" s="14" t="s">
        <v>39</v>
      </c>
      <c r="D79" s="15">
        <v>11.376000000000001</v>
      </c>
      <c r="E79" s="15">
        <v>15.170999999999999</v>
      </c>
      <c r="F79" s="16">
        <v>3.7949999999999999</v>
      </c>
      <c r="G79" s="5">
        <v>0</v>
      </c>
      <c r="H79" s="5">
        <v>0</v>
      </c>
      <c r="I79" s="17">
        <f t="shared" si="7"/>
        <v>0.63381800804165844</v>
      </c>
      <c r="J79" s="17">
        <v>0</v>
      </c>
      <c r="K79" s="5">
        <v>6.923</v>
      </c>
      <c r="L79" s="5">
        <v>0.88400000000000001</v>
      </c>
      <c r="M79" s="5">
        <v>0.30000000000000004</v>
      </c>
      <c r="N79" s="5">
        <v>2.5089999999999999</v>
      </c>
      <c r="O79" s="18">
        <v>10.616000000000001</v>
      </c>
      <c r="P79" s="5">
        <v>0.48300000000000004</v>
      </c>
      <c r="Q79" s="5">
        <v>0.27700000000000002</v>
      </c>
      <c r="R79" s="18">
        <v>0.76</v>
      </c>
      <c r="S79" s="5">
        <v>0</v>
      </c>
      <c r="T79" s="5">
        <v>6.7</v>
      </c>
      <c r="U79" s="5">
        <v>0</v>
      </c>
      <c r="V79" s="5">
        <v>0</v>
      </c>
      <c r="W79" s="5">
        <v>0.44900000000000001</v>
      </c>
      <c r="X79" s="5">
        <v>0.58699999999999997</v>
      </c>
      <c r="Y79" s="5">
        <v>2.6189999999999998</v>
      </c>
      <c r="Z79" s="5">
        <v>0</v>
      </c>
      <c r="AA79" s="5">
        <v>0</v>
      </c>
      <c r="AB79" s="5">
        <v>0</v>
      </c>
      <c r="AC79" s="18">
        <v>10.355</v>
      </c>
      <c r="AD79" s="5">
        <v>0</v>
      </c>
      <c r="AE79" s="5">
        <v>4.8159999999999989</v>
      </c>
      <c r="AF79" s="5">
        <v>0</v>
      </c>
      <c r="AG79" s="5">
        <v>0</v>
      </c>
      <c r="AH79" s="18">
        <v>4.8159999999999989</v>
      </c>
      <c r="AI79" s="5">
        <v>0</v>
      </c>
      <c r="AJ79" s="73" t="s">
        <v>763</v>
      </c>
      <c r="AK79" s="6" t="str">
        <f>A79</f>
        <v>13165</v>
      </c>
      <c r="AL79" s="19"/>
    </row>
    <row r="80" spans="1:38" x14ac:dyDescent="0.25">
      <c r="A80" s="6" t="s">
        <v>188</v>
      </c>
      <c r="B80" t="s">
        <v>189</v>
      </c>
      <c r="C80" s="14" t="s">
        <v>94</v>
      </c>
      <c r="D80" s="15">
        <v>0.251</v>
      </c>
      <c r="E80" s="15">
        <v>0.70500000000000007</v>
      </c>
      <c r="F80" s="16">
        <v>0.45400000000000001</v>
      </c>
      <c r="G80" s="5">
        <v>0</v>
      </c>
      <c r="H80" s="5">
        <v>0</v>
      </c>
      <c r="I80" s="17">
        <f t="shared" si="7"/>
        <v>0</v>
      </c>
      <c r="J80" s="17">
        <v>0</v>
      </c>
      <c r="K80" s="5">
        <v>0.122</v>
      </c>
      <c r="L80" s="5">
        <v>3.3000000000000002E-2</v>
      </c>
      <c r="M80" s="5">
        <v>1.0999999999999999E-2</v>
      </c>
      <c r="N80" s="5">
        <v>6.0999999999999999E-2</v>
      </c>
      <c r="O80" s="18">
        <v>0.22700000000000001</v>
      </c>
      <c r="P80" s="5">
        <v>1.2E-2</v>
      </c>
      <c r="Q80" s="5">
        <v>1.2E-2</v>
      </c>
      <c r="R80" s="18">
        <v>2.4E-2</v>
      </c>
      <c r="S80" s="5">
        <v>0</v>
      </c>
      <c r="T80" s="5">
        <v>0.129</v>
      </c>
      <c r="U80" s="5">
        <v>0</v>
      </c>
      <c r="V80" s="5">
        <v>0</v>
      </c>
      <c r="W80" s="5">
        <v>0</v>
      </c>
      <c r="X80" s="5">
        <v>0</v>
      </c>
      <c r="Y80" s="5">
        <v>0</v>
      </c>
      <c r="Z80" s="5">
        <v>0</v>
      </c>
      <c r="AA80" s="5">
        <v>0</v>
      </c>
      <c r="AB80" s="5">
        <v>0</v>
      </c>
      <c r="AC80" s="18">
        <v>0.129</v>
      </c>
      <c r="AD80" s="5">
        <v>0</v>
      </c>
      <c r="AE80" s="5">
        <v>0.57600000000000007</v>
      </c>
      <c r="AF80" s="5">
        <v>0</v>
      </c>
      <c r="AG80" s="5">
        <v>0</v>
      </c>
      <c r="AH80" s="18">
        <v>0.57600000000000007</v>
      </c>
      <c r="AI80" s="5">
        <v>0</v>
      </c>
      <c r="AJ80" s="73" t="s">
        <v>762</v>
      </c>
      <c r="AK80" s="6" t="str">
        <f>A80</f>
        <v>21036</v>
      </c>
      <c r="AL80" s="19"/>
    </row>
    <row r="81" spans="1:38" x14ac:dyDescent="0.25">
      <c r="A81" s="6" t="s">
        <v>190</v>
      </c>
      <c r="B81" t="s">
        <v>191</v>
      </c>
      <c r="C81" s="14" t="s">
        <v>39</v>
      </c>
      <c r="D81" s="15">
        <v>82.66</v>
      </c>
      <c r="E81" s="15">
        <v>140.268</v>
      </c>
      <c r="F81" s="16">
        <v>57.607999999999997</v>
      </c>
      <c r="G81" s="5">
        <v>0</v>
      </c>
      <c r="H81" s="5">
        <v>0</v>
      </c>
      <c r="I81" s="17">
        <f t="shared" si="7"/>
        <v>0.48679670345338921</v>
      </c>
      <c r="J81" s="17">
        <v>0</v>
      </c>
      <c r="K81" s="5">
        <v>48.929000000000002</v>
      </c>
      <c r="L81" s="5">
        <v>7.0460000000000003</v>
      </c>
      <c r="M81" s="5">
        <v>2.3870000000000005</v>
      </c>
      <c r="N81" s="5">
        <v>18.445999999999998</v>
      </c>
      <c r="O81" s="18">
        <v>76.807999999999993</v>
      </c>
      <c r="P81" s="5">
        <v>3.5549999999999997</v>
      </c>
      <c r="Q81" s="5">
        <v>2.2970000000000002</v>
      </c>
      <c r="R81" s="18">
        <v>5.8520000000000003</v>
      </c>
      <c r="S81" s="5">
        <v>0</v>
      </c>
      <c r="T81" s="5">
        <v>47.046999999999997</v>
      </c>
      <c r="U81" s="5">
        <v>2.411</v>
      </c>
      <c r="V81" s="5">
        <v>1.7989999999999999</v>
      </c>
      <c r="W81" s="5">
        <v>11.152999999999999</v>
      </c>
      <c r="X81" s="5">
        <v>3.5230000000000001</v>
      </c>
      <c r="Y81" s="5">
        <v>0</v>
      </c>
      <c r="Z81" s="5">
        <v>2.3489999999999998</v>
      </c>
      <c r="AA81" s="5">
        <v>0</v>
      </c>
      <c r="AB81" s="5">
        <v>0</v>
      </c>
      <c r="AC81" s="18">
        <v>68.281999999999996</v>
      </c>
      <c r="AD81" s="5">
        <v>0.64300000000000002</v>
      </c>
      <c r="AE81" s="5">
        <v>33.216999999999999</v>
      </c>
      <c r="AF81" s="5">
        <v>29.197000000000003</v>
      </c>
      <c r="AG81" s="5">
        <v>8.9290000000000003</v>
      </c>
      <c r="AH81" s="18">
        <v>71.986000000000004</v>
      </c>
      <c r="AI81" s="5">
        <v>0</v>
      </c>
      <c r="AJ81" s="73" t="s">
        <v>751</v>
      </c>
      <c r="AK81" s="6" t="str">
        <f>A81</f>
        <v>31002</v>
      </c>
      <c r="AL81" s="19"/>
    </row>
    <row r="82" spans="1:38" x14ac:dyDescent="0.25">
      <c r="A82" s="6" t="s">
        <v>192</v>
      </c>
      <c r="B82" t="s">
        <v>193</v>
      </c>
      <c r="C82" s="14" t="s">
        <v>39</v>
      </c>
      <c r="D82" s="15">
        <v>91.334999999999994</v>
      </c>
      <c r="E82" s="15">
        <v>142.92600000000002</v>
      </c>
      <c r="F82" s="16">
        <v>51.591000000000001</v>
      </c>
      <c r="G82" s="5">
        <v>0</v>
      </c>
      <c r="H82" s="5">
        <v>0</v>
      </c>
      <c r="I82" s="17">
        <f t="shared" si="7"/>
        <v>0.57998310664259822</v>
      </c>
      <c r="J82" s="17">
        <v>0</v>
      </c>
      <c r="K82" s="5">
        <v>55.727000000000004</v>
      </c>
      <c r="L82" s="5">
        <v>7.0649999999999995</v>
      </c>
      <c r="M82" s="5">
        <v>2.3950000000000005</v>
      </c>
      <c r="N82" s="5">
        <v>20.065999999999999</v>
      </c>
      <c r="O82" s="18">
        <v>85.253</v>
      </c>
      <c r="P82" s="5">
        <v>3.8739999999999997</v>
      </c>
      <c r="Q82" s="5">
        <v>2.2080000000000002</v>
      </c>
      <c r="R82" s="18">
        <v>6.0819999999999999</v>
      </c>
      <c r="S82" s="5">
        <v>0.224</v>
      </c>
      <c r="T82" s="5">
        <v>47.5</v>
      </c>
      <c r="U82" s="5">
        <v>1.903</v>
      </c>
      <c r="V82" s="5">
        <v>8</v>
      </c>
      <c r="W82" s="5">
        <v>8.2359999999999989</v>
      </c>
      <c r="X82" s="5">
        <v>4.2620000000000005</v>
      </c>
      <c r="Y82" s="5">
        <v>12.248999999999999</v>
      </c>
      <c r="Z82" s="5">
        <v>0.95000000000000007</v>
      </c>
      <c r="AA82" s="5">
        <v>0.67100000000000004</v>
      </c>
      <c r="AB82" s="5">
        <v>0</v>
      </c>
      <c r="AC82" s="18">
        <v>83.995000000000005</v>
      </c>
      <c r="AD82" s="5">
        <v>0</v>
      </c>
      <c r="AE82" s="5">
        <v>34.828000000000003</v>
      </c>
      <c r="AF82" s="5">
        <v>8.3010000000000002</v>
      </c>
      <c r="AG82" s="5">
        <v>15.802</v>
      </c>
      <c r="AH82" s="18">
        <v>58.931000000000004</v>
      </c>
      <c r="AI82" s="5">
        <v>0</v>
      </c>
      <c r="AJ82" s="73" t="s">
        <v>767</v>
      </c>
      <c r="AK82" s="6" t="str">
        <f>A82</f>
        <v>06114</v>
      </c>
      <c r="AL82" s="19"/>
    </row>
    <row r="83" spans="1:38" x14ac:dyDescent="0.25">
      <c r="A83" s="6" t="s">
        <v>194</v>
      </c>
      <c r="B83" t="s">
        <v>195</v>
      </c>
      <c r="C83" s="14" t="s">
        <v>94</v>
      </c>
      <c r="D83" s="15">
        <v>0.14800000000000002</v>
      </c>
      <c r="E83" s="15">
        <v>0.153</v>
      </c>
      <c r="F83" s="16">
        <v>5.0000000000000001E-3</v>
      </c>
      <c r="G83" s="5">
        <v>0</v>
      </c>
      <c r="H83" s="5">
        <v>0</v>
      </c>
      <c r="I83" s="17">
        <f t="shared" si="7"/>
        <v>0</v>
      </c>
      <c r="J83" s="17">
        <v>0.88888888888888895</v>
      </c>
      <c r="K83" s="5">
        <v>7.1999999999999995E-2</v>
      </c>
      <c r="L83" s="5">
        <v>1.9E-2</v>
      </c>
      <c r="M83" s="5">
        <v>7.0000000000000001E-3</v>
      </c>
      <c r="N83" s="5">
        <v>3.5999999999999997E-2</v>
      </c>
      <c r="O83" s="18">
        <v>0.13400000000000001</v>
      </c>
      <c r="P83" s="5">
        <v>7.0000000000000001E-3</v>
      </c>
      <c r="Q83" s="5">
        <v>7.0000000000000001E-3</v>
      </c>
      <c r="R83" s="18">
        <v>1.4E-2</v>
      </c>
      <c r="S83" s="5">
        <v>0</v>
      </c>
      <c r="T83" s="5">
        <v>0.11899999999999999</v>
      </c>
      <c r="U83" s="5">
        <v>0</v>
      </c>
      <c r="V83" s="5">
        <v>0</v>
      </c>
      <c r="W83" s="5">
        <v>8.0000000000000002E-3</v>
      </c>
      <c r="X83" s="5">
        <v>1E-3</v>
      </c>
      <c r="Y83" s="5">
        <v>2.5000000000000001E-2</v>
      </c>
      <c r="Z83" s="5">
        <v>0</v>
      </c>
      <c r="AA83" s="5">
        <v>0</v>
      </c>
      <c r="AB83" s="5">
        <v>0</v>
      </c>
      <c r="AC83" s="18">
        <v>0.153</v>
      </c>
      <c r="AD83" s="5">
        <v>0</v>
      </c>
      <c r="AE83" s="5">
        <v>0</v>
      </c>
      <c r="AF83" s="5">
        <v>0</v>
      </c>
      <c r="AG83" s="5">
        <v>0</v>
      </c>
      <c r="AH83" s="18">
        <v>0</v>
      </c>
      <c r="AI83" s="5">
        <v>0.13600000000000001</v>
      </c>
      <c r="AJ83" s="73" t="s">
        <v>762</v>
      </c>
      <c r="AK83" s="6" t="str">
        <f>A83</f>
        <v>33205</v>
      </c>
      <c r="AL83" s="19"/>
    </row>
    <row r="84" spans="1:38" x14ac:dyDescent="0.25">
      <c r="A84" s="6" t="s">
        <v>196</v>
      </c>
      <c r="B84" t="s">
        <v>197</v>
      </c>
      <c r="C84" s="14" t="s">
        <v>39</v>
      </c>
      <c r="D84" s="15">
        <v>90.704999999999984</v>
      </c>
      <c r="E84" s="15">
        <v>156.74</v>
      </c>
      <c r="F84" s="16">
        <v>66.034999999999997</v>
      </c>
      <c r="G84" s="5">
        <v>0</v>
      </c>
      <c r="H84" s="5">
        <v>0</v>
      </c>
      <c r="I84" s="17">
        <f t="shared" si="7"/>
        <v>0.53537586385096347</v>
      </c>
      <c r="J84" s="17">
        <v>3.8024754370294751E-3</v>
      </c>
      <c r="K84" s="5">
        <v>55.073999999999998</v>
      </c>
      <c r="L84" s="5">
        <v>7.1389999999999993</v>
      </c>
      <c r="M84" s="5">
        <v>2.419</v>
      </c>
      <c r="N84" s="5">
        <v>19.968999999999998</v>
      </c>
      <c r="O84" s="18">
        <v>84.600999999999985</v>
      </c>
      <c r="P84" s="5">
        <v>3.8559999999999999</v>
      </c>
      <c r="Q84" s="5">
        <v>2.2480000000000002</v>
      </c>
      <c r="R84" s="18">
        <v>6.1040000000000001</v>
      </c>
      <c r="S84" s="5">
        <v>0</v>
      </c>
      <c r="T84" s="5">
        <v>41.524000000000001</v>
      </c>
      <c r="U84" s="5">
        <v>1.3420000000000001</v>
      </c>
      <c r="V84" s="5">
        <v>5.34</v>
      </c>
      <c r="W84" s="5">
        <v>11.391</v>
      </c>
      <c r="X84" s="5">
        <v>8.7379999999999995</v>
      </c>
      <c r="Y84" s="5">
        <v>18.37</v>
      </c>
      <c r="Z84" s="5">
        <v>1.79</v>
      </c>
      <c r="AA84" s="5">
        <v>0</v>
      </c>
      <c r="AB84" s="5">
        <v>0.59599999999999997</v>
      </c>
      <c r="AC84" s="18">
        <v>89.091000000000022</v>
      </c>
      <c r="AD84" s="5">
        <v>4</v>
      </c>
      <c r="AE84" s="5">
        <v>38.341000000000001</v>
      </c>
      <c r="AF84" s="5">
        <v>14.384</v>
      </c>
      <c r="AG84" s="5">
        <v>10.923999999999999</v>
      </c>
      <c r="AH84" s="18">
        <v>67.649000000000001</v>
      </c>
      <c r="AI84" s="5">
        <v>0.59599999999999997</v>
      </c>
      <c r="AJ84" s="73" t="s">
        <v>768</v>
      </c>
      <c r="AK84" s="6" t="str">
        <f>A84</f>
        <v>17210</v>
      </c>
      <c r="AL84" s="19"/>
    </row>
    <row r="85" spans="1:38" x14ac:dyDescent="0.25">
      <c r="A85" s="6" t="s">
        <v>198</v>
      </c>
      <c r="B85" t="s">
        <v>199</v>
      </c>
      <c r="C85" s="14" t="s">
        <v>39</v>
      </c>
      <c r="D85" s="15">
        <v>19.504000000000001</v>
      </c>
      <c r="E85" s="15">
        <v>31.060000000000002</v>
      </c>
      <c r="F85" s="16">
        <v>11.555999999999999</v>
      </c>
      <c r="G85" s="5">
        <v>0</v>
      </c>
      <c r="H85" s="5">
        <v>0</v>
      </c>
      <c r="I85" s="17">
        <f t="shared" si="7"/>
        <v>0.59793947198969744</v>
      </c>
      <c r="J85" s="17">
        <v>0</v>
      </c>
      <c r="K85" s="5">
        <v>11.71</v>
      </c>
      <c r="L85" s="5">
        <v>1.5840000000000001</v>
      </c>
      <c r="M85" s="5">
        <v>0.53700000000000003</v>
      </c>
      <c r="N85" s="5">
        <v>4.335</v>
      </c>
      <c r="O85" s="18">
        <v>18.166</v>
      </c>
      <c r="P85" s="5">
        <v>0.83199999999999996</v>
      </c>
      <c r="Q85" s="5">
        <v>0.50600000000000001</v>
      </c>
      <c r="R85" s="18">
        <v>1.3380000000000001</v>
      </c>
      <c r="S85" s="5">
        <v>0</v>
      </c>
      <c r="T85" s="5">
        <v>10.9</v>
      </c>
      <c r="U85" s="5">
        <v>0.70799999999999996</v>
      </c>
      <c r="V85" s="5">
        <v>0</v>
      </c>
      <c r="W85" s="5">
        <v>1.9390000000000003</v>
      </c>
      <c r="X85" s="5">
        <v>1.3660000000000001</v>
      </c>
      <c r="Y85" s="5">
        <v>3.3</v>
      </c>
      <c r="Z85" s="5">
        <v>0.35899999999999999</v>
      </c>
      <c r="AA85" s="5">
        <v>0</v>
      </c>
      <c r="AB85" s="5">
        <v>0</v>
      </c>
      <c r="AC85" s="18">
        <v>18.572000000000003</v>
      </c>
      <c r="AD85" s="5">
        <v>3.5859999999999999</v>
      </c>
      <c r="AE85" s="5">
        <v>5.7670000000000003</v>
      </c>
      <c r="AF85" s="5">
        <v>3.1349999999999998</v>
      </c>
      <c r="AG85" s="5">
        <v>0</v>
      </c>
      <c r="AH85" s="18">
        <v>12.488</v>
      </c>
      <c r="AI85" s="5">
        <v>0</v>
      </c>
      <c r="AJ85" s="73" t="s">
        <v>751</v>
      </c>
      <c r="AK85" s="6" t="str">
        <f>A85</f>
        <v>37502</v>
      </c>
      <c r="AL85" s="19"/>
    </row>
    <row r="86" spans="1:38" x14ac:dyDescent="0.25">
      <c r="A86" s="6" t="s">
        <v>200</v>
      </c>
      <c r="B86" t="s">
        <v>201</v>
      </c>
      <c r="C86" s="14" t="s">
        <v>39</v>
      </c>
      <c r="D86" s="15">
        <v>16.592999999999996</v>
      </c>
      <c r="E86" s="15">
        <v>22.936</v>
      </c>
      <c r="F86" s="16">
        <v>6.343</v>
      </c>
      <c r="G86" s="5">
        <v>0</v>
      </c>
      <c r="H86" s="5">
        <v>0</v>
      </c>
      <c r="I86" s="17">
        <f t="shared" si="7"/>
        <v>0.68442622950819676</v>
      </c>
      <c r="J86" s="17">
        <v>0</v>
      </c>
      <c r="K86" s="5">
        <v>9.9879999999999995</v>
      </c>
      <c r="L86" s="5">
        <v>1.3310000000000002</v>
      </c>
      <c r="M86" s="5">
        <v>0.45</v>
      </c>
      <c r="N86" s="5">
        <v>3.6929999999999996</v>
      </c>
      <c r="O86" s="18">
        <v>15.461999999999998</v>
      </c>
      <c r="P86" s="5">
        <v>0.70799999999999996</v>
      </c>
      <c r="Q86" s="5">
        <v>0.42299999999999999</v>
      </c>
      <c r="R86" s="18">
        <v>1.131</v>
      </c>
      <c r="S86" s="5">
        <v>0</v>
      </c>
      <c r="T86" s="5">
        <v>9.4830000000000005</v>
      </c>
      <c r="U86" s="5">
        <v>0.30099999999999999</v>
      </c>
      <c r="V86" s="5">
        <v>0</v>
      </c>
      <c r="W86" s="5">
        <v>2.11</v>
      </c>
      <c r="X86" s="5">
        <v>1.351</v>
      </c>
      <c r="Y86" s="5">
        <v>2.3019999999999996</v>
      </c>
      <c r="Z86" s="5">
        <v>0.151</v>
      </c>
      <c r="AA86" s="5">
        <v>0</v>
      </c>
      <c r="AB86" s="5">
        <v>0</v>
      </c>
      <c r="AC86" s="18">
        <v>15.698</v>
      </c>
      <c r="AD86" s="5">
        <v>0</v>
      </c>
      <c r="AE86" s="5">
        <v>2.3839999999999999</v>
      </c>
      <c r="AF86" s="5">
        <v>2.1230000000000002</v>
      </c>
      <c r="AG86" s="5">
        <v>2.7309999999999999</v>
      </c>
      <c r="AH86" s="18">
        <v>7.2379999999999995</v>
      </c>
      <c r="AI86" s="5">
        <v>0</v>
      </c>
      <c r="AJ86" s="73" t="s">
        <v>751</v>
      </c>
      <c r="AK86" s="6" t="str">
        <f>A86</f>
        <v>27417</v>
      </c>
      <c r="AL86" s="19"/>
    </row>
    <row r="87" spans="1:38" x14ac:dyDescent="0.25">
      <c r="A87" s="6" t="s">
        <v>202</v>
      </c>
      <c r="B87" t="s">
        <v>203</v>
      </c>
      <c r="C87" s="14" t="s">
        <v>39</v>
      </c>
      <c r="D87" s="15">
        <v>3.6850000000000001</v>
      </c>
      <c r="E87" s="15">
        <v>3.9320000000000004</v>
      </c>
      <c r="F87" s="16">
        <v>0.247</v>
      </c>
      <c r="G87" s="5">
        <v>0</v>
      </c>
      <c r="H87" s="5">
        <v>0</v>
      </c>
      <c r="I87" s="17">
        <f t="shared" si="7"/>
        <v>0.54730417090539163</v>
      </c>
      <c r="J87" s="17">
        <v>0</v>
      </c>
      <c r="K87" s="5">
        <v>2.2360000000000002</v>
      </c>
      <c r="L87" s="5">
        <v>0.28800000000000003</v>
      </c>
      <c r="M87" s="5">
        <v>9.7000000000000003E-2</v>
      </c>
      <c r="N87" s="5">
        <v>0.81800000000000006</v>
      </c>
      <c r="O87" s="18">
        <v>3.4390000000000001</v>
      </c>
      <c r="P87" s="5">
        <v>0.156</v>
      </c>
      <c r="Q87" s="5">
        <v>0.09</v>
      </c>
      <c r="R87" s="18">
        <v>0.246</v>
      </c>
      <c r="S87" s="5">
        <v>0</v>
      </c>
      <c r="T87" s="5">
        <v>1.6</v>
      </c>
      <c r="U87" s="5">
        <v>0</v>
      </c>
      <c r="V87" s="5">
        <v>0</v>
      </c>
      <c r="W87" s="5">
        <v>0.27600000000000002</v>
      </c>
      <c r="X87" s="5">
        <v>0.27600000000000002</v>
      </c>
      <c r="Y87" s="5">
        <v>0</v>
      </c>
      <c r="Z87" s="5">
        <v>0</v>
      </c>
      <c r="AA87" s="5">
        <v>0</v>
      </c>
      <c r="AB87" s="5">
        <v>0</v>
      </c>
      <c r="AC87" s="18">
        <v>2.1520000000000001</v>
      </c>
      <c r="AD87" s="5">
        <v>0</v>
      </c>
      <c r="AE87" s="5">
        <v>1.367</v>
      </c>
      <c r="AF87" s="5">
        <v>0.41299999999999998</v>
      </c>
      <c r="AG87" s="5">
        <v>0</v>
      </c>
      <c r="AH87" s="18">
        <v>1.78</v>
      </c>
      <c r="AI87" s="5">
        <v>0</v>
      </c>
      <c r="AJ87" s="73" t="s">
        <v>751</v>
      </c>
      <c r="AK87" s="6" t="str">
        <f>A87</f>
        <v>03053</v>
      </c>
      <c r="AL87" s="19"/>
    </row>
    <row r="88" spans="1:38" x14ac:dyDescent="0.25">
      <c r="A88" s="6" t="s">
        <v>204</v>
      </c>
      <c r="B88" t="s">
        <v>205</v>
      </c>
      <c r="C88" s="14" t="s">
        <v>39</v>
      </c>
      <c r="D88" s="15">
        <v>31.012</v>
      </c>
      <c r="E88" s="15">
        <v>43.227999999999994</v>
      </c>
      <c r="F88" s="16">
        <v>12.215999999999999</v>
      </c>
      <c r="G88" s="5">
        <v>0</v>
      </c>
      <c r="H88" s="5">
        <v>0</v>
      </c>
      <c r="I88" s="17">
        <f t="shared" si="7"/>
        <v>0.61717250393263634</v>
      </c>
      <c r="J88" s="17">
        <v>0</v>
      </c>
      <c r="K88" s="5">
        <v>18.768000000000001</v>
      </c>
      <c r="L88" s="5">
        <v>2.4750000000000001</v>
      </c>
      <c r="M88" s="5">
        <v>0.83899999999999997</v>
      </c>
      <c r="N88" s="5">
        <v>6.8239999999999998</v>
      </c>
      <c r="O88" s="18">
        <v>28.905999999999999</v>
      </c>
      <c r="P88" s="5">
        <v>1.321</v>
      </c>
      <c r="Q88" s="5">
        <v>0.78500000000000003</v>
      </c>
      <c r="R88" s="18">
        <v>2.1059999999999999</v>
      </c>
      <c r="S88" s="5">
        <v>0</v>
      </c>
      <c r="T88" s="5">
        <v>19.137999999999998</v>
      </c>
      <c r="U88" s="5">
        <v>1.4739999999999998</v>
      </c>
      <c r="V88" s="5">
        <v>0</v>
      </c>
      <c r="W88" s="5">
        <v>2.7840000000000003</v>
      </c>
      <c r="X88" s="5">
        <v>3.1470000000000002</v>
      </c>
      <c r="Y88" s="5">
        <v>0</v>
      </c>
      <c r="Z88" s="5">
        <v>0.6389999999999999</v>
      </c>
      <c r="AA88" s="5">
        <v>0</v>
      </c>
      <c r="AB88" s="5">
        <v>0</v>
      </c>
      <c r="AC88" s="18">
        <v>27.181999999999999</v>
      </c>
      <c r="AD88" s="5">
        <v>0.59099999999999997</v>
      </c>
      <c r="AE88" s="5">
        <v>11.034000000000001</v>
      </c>
      <c r="AF88" s="5">
        <v>4.4210000000000003</v>
      </c>
      <c r="AG88" s="5">
        <v>0</v>
      </c>
      <c r="AH88" s="18">
        <v>16.045999999999999</v>
      </c>
      <c r="AI88" s="5">
        <v>0</v>
      </c>
      <c r="AJ88" s="73" t="s">
        <v>769</v>
      </c>
      <c r="AK88" s="6" t="str">
        <f>A88</f>
        <v>27402</v>
      </c>
      <c r="AL88" s="19"/>
    </row>
    <row r="89" spans="1:38" x14ac:dyDescent="0.25">
      <c r="A89" s="6" t="s">
        <v>206</v>
      </c>
      <c r="B89" t="s">
        <v>207</v>
      </c>
      <c r="C89" s="14" t="s">
        <v>39</v>
      </c>
      <c r="D89" s="15">
        <v>3.577</v>
      </c>
      <c r="E89" s="15">
        <v>4.4530000000000003</v>
      </c>
      <c r="F89" s="16">
        <v>0.876</v>
      </c>
      <c r="G89" s="5">
        <v>0</v>
      </c>
      <c r="H89" s="5">
        <v>0</v>
      </c>
      <c r="I89" s="17">
        <f t="shared" si="7"/>
        <v>0.57424208398832233</v>
      </c>
      <c r="J89" s="17">
        <v>2.9642937345609702E-2</v>
      </c>
      <c r="K89" s="5">
        <v>2.1680000000000001</v>
      </c>
      <c r="L89" s="5">
        <v>0.28400000000000003</v>
      </c>
      <c r="M89" s="5">
        <v>9.7000000000000003E-2</v>
      </c>
      <c r="N89" s="5">
        <v>0.78600000000000003</v>
      </c>
      <c r="O89" s="18">
        <v>3.335</v>
      </c>
      <c r="P89" s="5">
        <v>0.15199999999999997</v>
      </c>
      <c r="Q89" s="5">
        <v>0.09</v>
      </c>
      <c r="R89" s="18">
        <v>0.24199999999999997</v>
      </c>
      <c r="S89" s="5">
        <v>0</v>
      </c>
      <c r="T89" s="5">
        <v>1.9789999999999999</v>
      </c>
      <c r="U89" s="5">
        <v>0</v>
      </c>
      <c r="V89" s="5">
        <v>0</v>
      </c>
      <c r="W89" s="5">
        <v>0.22</v>
      </c>
      <c r="X89" s="5">
        <v>0.24199999999999999</v>
      </c>
      <c r="Y89" s="5">
        <v>1.08</v>
      </c>
      <c r="Z89" s="5">
        <v>0</v>
      </c>
      <c r="AA89" s="5">
        <v>0</v>
      </c>
      <c r="AB89" s="5">
        <v>0.13200000000000001</v>
      </c>
      <c r="AC89" s="18">
        <v>3.653</v>
      </c>
      <c r="AD89" s="5">
        <v>0</v>
      </c>
      <c r="AE89" s="5">
        <v>0</v>
      </c>
      <c r="AF89" s="5">
        <v>0</v>
      </c>
      <c r="AG89" s="5">
        <v>0.8</v>
      </c>
      <c r="AH89" s="18">
        <v>0.8</v>
      </c>
      <c r="AI89" s="5">
        <v>0.13200000000000001</v>
      </c>
      <c r="AJ89" s="73" t="s">
        <v>770</v>
      </c>
      <c r="AK89" s="6" t="str">
        <f>A89</f>
        <v>32358</v>
      </c>
      <c r="AL89" s="19"/>
    </row>
    <row r="90" spans="1:38" x14ac:dyDescent="0.25">
      <c r="A90" s="6" t="s">
        <v>208</v>
      </c>
      <c r="B90" t="s">
        <v>209</v>
      </c>
      <c r="C90" s="14" t="s">
        <v>39</v>
      </c>
      <c r="D90" s="15">
        <v>0.502</v>
      </c>
      <c r="E90" s="15">
        <v>0.60099999999999998</v>
      </c>
      <c r="F90" s="16">
        <v>9.9000000000000005E-2</v>
      </c>
      <c r="G90" s="5">
        <v>0</v>
      </c>
      <c r="H90" s="5">
        <v>0</v>
      </c>
      <c r="I90" s="17">
        <f t="shared" si="7"/>
        <v>0.83194675540765395</v>
      </c>
      <c r="J90" s="17">
        <v>0</v>
      </c>
      <c r="K90" s="5">
        <v>0.31</v>
      </c>
      <c r="L90" s="5">
        <v>3.8000000000000006E-2</v>
      </c>
      <c r="M90" s="5">
        <v>1.2999999999999999E-2</v>
      </c>
      <c r="N90" s="5">
        <v>0.109</v>
      </c>
      <c r="O90" s="18">
        <v>0.47</v>
      </c>
      <c r="P90" s="5">
        <v>2.0999999999999998E-2</v>
      </c>
      <c r="Q90" s="5">
        <v>1.0999999999999999E-2</v>
      </c>
      <c r="R90" s="18">
        <v>3.2000000000000001E-2</v>
      </c>
      <c r="S90" s="5">
        <v>0</v>
      </c>
      <c r="T90" s="5">
        <v>0.5</v>
      </c>
      <c r="U90" s="5">
        <v>0</v>
      </c>
      <c r="V90" s="5">
        <v>0</v>
      </c>
      <c r="W90" s="5">
        <v>0</v>
      </c>
      <c r="X90" s="5">
        <v>0</v>
      </c>
      <c r="Y90" s="5">
        <v>0</v>
      </c>
      <c r="Z90" s="5">
        <v>0</v>
      </c>
      <c r="AA90" s="5">
        <v>0</v>
      </c>
      <c r="AB90" s="5">
        <v>0</v>
      </c>
      <c r="AC90" s="18">
        <v>0.5</v>
      </c>
      <c r="AD90" s="5">
        <v>0</v>
      </c>
      <c r="AE90" s="5">
        <v>0</v>
      </c>
      <c r="AF90" s="5">
        <v>0.10100000000000001</v>
      </c>
      <c r="AG90" s="5">
        <v>0</v>
      </c>
      <c r="AH90" s="18">
        <v>0.10100000000000001</v>
      </c>
      <c r="AI90" s="5">
        <v>0</v>
      </c>
      <c r="AJ90" s="73" t="s">
        <v>751</v>
      </c>
      <c r="AK90" s="6" t="str">
        <f>A90</f>
        <v>38302</v>
      </c>
      <c r="AL90" s="19"/>
    </row>
    <row r="91" spans="1:38" x14ac:dyDescent="0.25">
      <c r="A91" s="6" t="s">
        <v>210</v>
      </c>
      <c r="B91" t="s">
        <v>211</v>
      </c>
      <c r="C91" s="14" t="s">
        <v>39</v>
      </c>
      <c r="D91" s="15">
        <v>0.32200000000000001</v>
      </c>
      <c r="E91" s="15">
        <v>0.71899999999999997</v>
      </c>
      <c r="F91" s="16">
        <v>0.39700000000000002</v>
      </c>
      <c r="G91" s="5">
        <v>0</v>
      </c>
      <c r="H91" s="5">
        <v>0</v>
      </c>
      <c r="I91" s="17">
        <f t="shared" si="7"/>
        <v>0</v>
      </c>
      <c r="J91" s="17">
        <v>0</v>
      </c>
      <c r="K91" s="5">
        <v>0.20899999999999999</v>
      </c>
      <c r="L91" s="5">
        <v>2.1000000000000001E-2</v>
      </c>
      <c r="M91" s="5">
        <v>6.0000000000000001E-3</v>
      </c>
      <c r="N91" s="5">
        <v>6.6000000000000003E-2</v>
      </c>
      <c r="O91" s="18">
        <v>0.30199999999999999</v>
      </c>
      <c r="P91" s="5">
        <v>1.4E-2</v>
      </c>
      <c r="Q91" s="5">
        <v>6.0000000000000001E-3</v>
      </c>
      <c r="R91" s="18">
        <v>0.02</v>
      </c>
      <c r="S91" s="5">
        <v>0</v>
      </c>
      <c r="T91" s="5">
        <v>0.71899999999999997</v>
      </c>
      <c r="U91" s="5">
        <v>0</v>
      </c>
      <c r="V91" s="5">
        <v>0</v>
      </c>
      <c r="W91" s="5">
        <v>0</v>
      </c>
      <c r="X91" s="5">
        <v>0</v>
      </c>
      <c r="Y91" s="5">
        <v>0</v>
      </c>
      <c r="Z91" s="5">
        <v>0</v>
      </c>
      <c r="AA91" s="5">
        <v>0</v>
      </c>
      <c r="AB91" s="5">
        <v>0</v>
      </c>
      <c r="AC91" s="18">
        <v>0.71899999999999997</v>
      </c>
      <c r="AD91" s="5">
        <v>0</v>
      </c>
      <c r="AE91" s="5">
        <v>0</v>
      </c>
      <c r="AF91" s="5">
        <v>0</v>
      </c>
      <c r="AG91" s="5">
        <v>0</v>
      </c>
      <c r="AH91" s="18">
        <v>0</v>
      </c>
      <c r="AI91" s="5">
        <v>0</v>
      </c>
      <c r="AJ91" s="73" t="s">
        <v>762</v>
      </c>
      <c r="AK91" s="6" t="str">
        <f>A91</f>
        <v>20401</v>
      </c>
      <c r="AL91" s="19"/>
    </row>
    <row r="92" spans="1:38" x14ac:dyDescent="0.25">
      <c r="A92" s="6" t="s">
        <v>212</v>
      </c>
      <c r="B92" t="s">
        <v>213</v>
      </c>
      <c r="C92" s="14" t="s">
        <v>39</v>
      </c>
      <c r="D92" s="15">
        <v>3.7069999999999999</v>
      </c>
      <c r="E92" s="15">
        <v>3.726</v>
      </c>
      <c r="F92" s="16">
        <v>1.9E-2</v>
      </c>
      <c r="G92" s="5">
        <v>0</v>
      </c>
      <c r="H92" s="5">
        <v>0</v>
      </c>
      <c r="I92" s="17">
        <f t="shared" si="7"/>
        <v>0.58373590982286627</v>
      </c>
      <c r="J92" s="17">
        <v>0</v>
      </c>
      <c r="K92" s="5">
        <v>2.2930000000000001</v>
      </c>
      <c r="L92" s="5">
        <v>0.27700000000000002</v>
      </c>
      <c r="M92" s="5">
        <v>9.4E-2</v>
      </c>
      <c r="N92" s="5">
        <v>0.80099999999999993</v>
      </c>
      <c r="O92" s="18">
        <v>3.4649999999999999</v>
      </c>
      <c r="P92" s="5">
        <v>0.15700000000000003</v>
      </c>
      <c r="Q92" s="5">
        <v>8.5000000000000006E-2</v>
      </c>
      <c r="R92" s="18">
        <v>0.24200000000000005</v>
      </c>
      <c r="S92" s="5">
        <v>0</v>
      </c>
      <c r="T92" s="5">
        <v>2.25</v>
      </c>
      <c r="U92" s="5">
        <v>0</v>
      </c>
      <c r="V92" s="5">
        <v>0</v>
      </c>
      <c r="W92" s="5">
        <v>0</v>
      </c>
      <c r="X92" s="5">
        <v>0</v>
      </c>
      <c r="Y92" s="5">
        <v>0.65</v>
      </c>
      <c r="Z92" s="5">
        <v>0</v>
      </c>
      <c r="AA92" s="5">
        <v>0</v>
      </c>
      <c r="AB92" s="5">
        <v>0</v>
      </c>
      <c r="AC92" s="18">
        <v>2.9</v>
      </c>
      <c r="AD92" s="5">
        <v>0</v>
      </c>
      <c r="AE92" s="5">
        <v>0.183</v>
      </c>
      <c r="AF92" s="5">
        <v>0.64300000000000002</v>
      </c>
      <c r="AG92" s="5">
        <v>0</v>
      </c>
      <c r="AH92" s="18">
        <v>0.82600000000000007</v>
      </c>
      <c r="AI92" s="5">
        <v>0</v>
      </c>
      <c r="AJ92" s="73" t="s">
        <v>771</v>
      </c>
      <c r="AK92" s="6" t="str">
        <f>A92</f>
        <v>20404</v>
      </c>
      <c r="AL92" s="19"/>
    </row>
    <row r="93" spans="1:38" x14ac:dyDescent="0.25">
      <c r="A93" s="6" t="s">
        <v>214</v>
      </c>
      <c r="B93" t="s">
        <v>215</v>
      </c>
      <c r="C93" s="14" t="s">
        <v>39</v>
      </c>
      <c r="D93" s="15">
        <v>3.0370000000000004</v>
      </c>
      <c r="E93" s="15">
        <v>5.0060000000000002</v>
      </c>
      <c r="F93" s="16">
        <v>1.9690000000000001</v>
      </c>
      <c r="G93" s="5">
        <v>0</v>
      </c>
      <c r="H93" s="5">
        <v>0</v>
      </c>
      <c r="I93" s="17">
        <f t="shared" si="7"/>
        <v>0.61885737115461437</v>
      </c>
      <c r="J93" s="17">
        <v>0.72872552936476231</v>
      </c>
      <c r="K93" s="5">
        <v>1.8940000000000001</v>
      </c>
      <c r="L93" s="5">
        <v>0.222</v>
      </c>
      <c r="M93" s="5">
        <v>7.4999999999999997E-2</v>
      </c>
      <c r="N93" s="5">
        <v>0.65</v>
      </c>
      <c r="O93" s="18">
        <v>2.8410000000000002</v>
      </c>
      <c r="P93" s="5">
        <v>0.128</v>
      </c>
      <c r="Q93" s="5">
        <v>6.8000000000000005E-2</v>
      </c>
      <c r="R93" s="18">
        <v>0.19600000000000001</v>
      </c>
      <c r="S93" s="5">
        <v>0.15</v>
      </c>
      <c r="T93" s="5">
        <v>2.17</v>
      </c>
      <c r="U93" s="5">
        <v>6.0999999999999999E-2</v>
      </c>
      <c r="V93" s="5">
        <v>0</v>
      </c>
      <c r="W93" s="5">
        <v>0.186</v>
      </c>
      <c r="X93" s="5">
        <v>0.16800000000000001</v>
      </c>
      <c r="Y93" s="5">
        <v>0.30199999999999999</v>
      </c>
      <c r="Z93" s="5">
        <v>6.0999999999999999E-2</v>
      </c>
      <c r="AA93" s="5">
        <v>0</v>
      </c>
      <c r="AB93" s="5">
        <v>0</v>
      </c>
      <c r="AC93" s="18">
        <v>3.0979999999999999</v>
      </c>
      <c r="AD93" s="5">
        <v>0</v>
      </c>
      <c r="AE93" s="5">
        <v>0.63600000000000001</v>
      </c>
      <c r="AF93" s="5">
        <v>1.272</v>
      </c>
      <c r="AG93" s="5">
        <v>0</v>
      </c>
      <c r="AH93" s="18">
        <v>1.9079999999999999</v>
      </c>
      <c r="AI93" s="5">
        <v>3.6480000000000001</v>
      </c>
      <c r="AJ93" s="73" t="s">
        <v>751</v>
      </c>
      <c r="AK93" s="6" t="str">
        <f>A93</f>
        <v>13301</v>
      </c>
      <c r="AL93" s="19"/>
    </row>
    <row r="94" spans="1:38" x14ac:dyDescent="0.25">
      <c r="A94" s="6" t="s">
        <v>216</v>
      </c>
      <c r="B94" t="s">
        <v>217</v>
      </c>
      <c r="C94" s="14" t="s">
        <v>39</v>
      </c>
      <c r="D94" s="15">
        <v>15.439999999999998</v>
      </c>
      <c r="E94" s="15">
        <v>23.310000000000002</v>
      </c>
      <c r="F94" s="16">
        <v>7.87</v>
      </c>
      <c r="G94" s="5">
        <v>0</v>
      </c>
      <c r="H94" s="5">
        <v>0</v>
      </c>
      <c r="I94" s="17">
        <f t="shared" si="7"/>
        <v>0.48936078936078931</v>
      </c>
      <c r="J94" s="17">
        <v>8.283998283998284E-2</v>
      </c>
      <c r="K94" s="5">
        <v>9.3929999999999989</v>
      </c>
      <c r="L94" s="5">
        <v>1.2020000000000002</v>
      </c>
      <c r="M94" s="5">
        <v>0.40700000000000003</v>
      </c>
      <c r="N94" s="5">
        <v>3.4049999999999998</v>
      </c>
      <c r="O94" s="18">
        <v>14.406999999999998</v>
      </c>
      <c r="P94" s="5">
        <v>0.65599999999999992</v>
      </c>
      <c r="Q94" s="5">
        <v>0.377</v>
      </c>
      <c r="R94" s="18">
        <v>1.0329999999999999</v>
      </c>
      <c r="S94" s="5">
        <v>0</v>
      </c>
      <c r="T94" s="5">
        <v>7.5100000000000007</v>
      </c>
      <c r="U94" s="5">
        <v>0</v>
      </c>
      <c r="V94" s="5">
        <v>0</v>
      </c>
      <c r="W94" s="5">
        <v>0</v>
      </c>
      <c r="X94" s="5">
        <v>0.96600000000000008</v>
      </c>
      <c r="Y94" s="5">
        <v>1</v>
      </c>
      <c r="Z94" s="5">
        <v>0</v>
      </c>
      <c r="AA94" s="5">
        <v>0</v>
      </c>
      <c r="AB94" s="5">
        <v>1.931</v>
      </c>
      <c r="AC94" s="18">
        <v>11.407</v>
      </c>
      <c r="AD94" s="5">
        <v>0</v>
      </c>
      <c r="AE94" s="5">
        <v>6.5369999999999999</v>
      </c>
      <c r="AF94" s="5">
        <v>4.4080000000000004</v>
      </c>
      <c r="AG94" s="5">
        <v>0.95799999999999996</v>
      </c>
      <c r="AH94" s="18">
        <v>11.903</v>
      </c>
      <c r="AI94" s="5">
        <v>1.931</v>
      </c>
      <c r="AJ94" s="73" t="s">
        <v>751</v>
      </c>
      <c r="AK94" s="6" t="str">
        <f>A94</f>
        <v>39200</v>
      </c>
      <c r="AL94" s="19"/>
    </row>
    <row r="95" spans="1:38" x14ac:dyDescent="0.25">
      <c r="A95" s="6" t="s">
        <v>218</v>
      </c>
      <c r="B95" t="s">
        <v>219</v>
      </c>
      <c r="C95" s="14" t="s">
        <v>39</v>
      </c>
      <c r="D95" s="15">
        <v>5.75</v>
      </c>
      <c r="E95" s="15">
        <v>7.0680000000000005</v>
      </c>
      <c r="F95" s="16">
        <v>1.3180000000000001</v>
      </c>
      <c r="G95" s="5">
        <v>0</v>
      </c>
      <c r="H95" s="5">
        <v>0</v>
      </c>
      <c r="I95" s="17">
        <f t="shared" si="7"/>
        <v>0.67940011318619131</v>
      </c>
      <c r="J95" s="17">
        <v>0</v>
      </c>
      <c r="K95" s="5">
        <v>3.4430000000000005</v>
      </c>
      <c r="L95" s="5">
        <v>0.46700000000000003</v>
      </c>
      <c r="M95" s="5">
        <v>0.15800000000000003</v>
      </c>
      <c r="N95" s="5">
        <v>1.2869999999999999</v>
      </c>
      <c r="O95" s="18">
        <v>5.3550000000000004</v>
      </c>
      <c r="P95" s="5">
        <v>0.246</v>
      </c>
      <c r="Q95" s="5">
        <v>0.14899999999999999</v>
      </c>
      <c r="R95" s="18">
        <v>0.39500000000000002</v>
      </c>
      <c r="S95" s="5">
        <v>0</v>
      </c>
      <c r="T95" s="5">
        <v>4.28</v>
      </c>
      <c r="U95" s="5">
        <v>0</v>
      </c>
      <c r="V95" s="5">
        <v>0</v>
      </c>
      <c r="W95" s="5">
        <v>0.26100000000000001</v>
      </c>
      <c r="X95" s="5">
        <v>0.26100000000000001</v>
      </c>
      <c r="Y95" s="5">
        <v>0</v>
      </c>
      <c r="Z95" s="5">
        <v>0</v>
      </c>
      <c r="AA95" s="5">
        <v>0</v>
      </c>
      <c r="AB95" s="5">
        <v>0</v>
      </c>
      <c r="AC95" s="18">
        <v>4.8020000000000005</v>
      </c>
      <c r="AD95" s="5">
        <v>0</v>
      </c>
      <c r="AE95" s="5">
        <v>0.76900000000000002</v>
      </c>
      <c r="AF95" s="5">
        <v>1.4969999999999999</v>
      </c>
      <c r="AG95" s="5">
        <v>0</v>
      </c>
      <c r="AH95" s="18">
        <v>2.266</v>
      </c>
      <c r="AI95" s="5">
        <v>0</v>
      </c>
      <c r="AJ95" s="73" t="s">
        <v>751</v>
      </c>
      <c r="AK95" s="6" t="str">
        <f>A95</f>
        <v>39204</v>
      </c>
      <c r="AL95" s="19"/>
    </row>
    <row r="96" spans="1:38" x14ac:dyDescent="0.25">
      <c r="A96" s="6" t="s">
        <v>220</v>
      </c>
      <c r="B96" t="s">
        <v>221</v>
      </c>
      <c r="C96" s="14" t="s">
        <v>94</v>
      </c>
      <c r="D96" s="15">
        <v>9.0670000000000002</v>
      </c>
      <c r="E96" s="15">
        <v>16.185000000000002</v>
      </c>
      <c r="F96" s="16">
        <v>7.1180000000000003</v>
      </c>
      <c r="G96" s="5">
        <v>0</v>
      </c>
      <c r="H96" s="5">
        <v>0</v>
      </c>
      <c r="I96" s="17">
        <f t="shared" si="7"/>
        <v>0.32437442075996287</v>
      </c>
      <c r="J96" s="17">
        <v>0</v>
      </c>
      <c r="K96" s="5">
        <v>5.4820000000000002</v>
      </c>
      <c r="L96" s="5">
        <v>0.72300000000000009</v>
      </c>
      <c r="M96" s="5">
        <v>0.246</v>
      </c>
      <c r="N96" s="5">
        <v>2</v>
      </c>
      <c r="O96" s="18">
        <v>8.4510000000000005</v>
      </c>
      <c r="P96" s="5">
        <v>0.38700000000000001</v>
      </c>
      <c r="Q96" s="5">
        <v>0.22900000000000001</v>
      </c>
      <c r="R96" s="18">
        <v>0.61599999999999999</v>
      </c>
      <c r="S96" s="5">
        <v>0</v>
      </c>
      <c r="T96" s="5">
        <v>4.25</v>
      </c>
      <c r="U96" s="5">
        <v>0</v>
      </c>
      <c r="V96" s="5">
        <v>0</v>
      </c>
      <c r="W96" s="5">
        <v>0</v>
      </c>
      <c r="X96" s="5">
        <v>0</v>
      </c>
      <c r="Y96" s="5">
        <v>1</v>
      </c>
      <c r="Z96" s="5">
        <v>0</v>
      </c>
      <c r="AA96" s="5">
        <v>0</v>
      </c>
      <c r="AB96" s="5">
        <v>0</v>
      </c>
      <c r="AC96" s="18">
        <v>5.25</v>
      </c>
      <c r="AD96" s="5">
        <v>0</v>
      </c>
      <c r="AE96" s="5">
        <v>7.1240000000000006</v>
      </c>
      <c r="AF96" s="5">
        <v>3.8109999999999999</v>
      </c>
      <c r="AG96" s="5">
        <v>0</v>
      </c>
      <c r="AH96" s="18">
        <v>10.935</v>
      </c>
      <c r="AI96" s="5">
        <v>0</v>
      </c>
      <c r="AJ96" s="73" t="s">
        <v>751</v>
      </c>
      <c r="AK96" s="6" t="str">
        <f>A96</f>
        <v>31332</v>
      </c>
      <c r="AL96" s="19"/>
    </row>
    <row r="97" spans="1:38" x14ac:dyDescent="0.25">
      <c r="A97" s="6" t="s">
        <v>222</v>
      </c>
      <c r="B97" t="s">
        <v>223</v>
      </c>
      <c r="C97" s="14" t="s">
        <v>39</v>
      </c>
      <c r="D97" s="15">
        <v>1.0570000000000002</v>
      </c>
      <c r="E97" s="15">
        <v>0.27400000000000002</v>
      </c>
      <c r="F97" s="16">
        <v>-0.78300000000000003</v>
      </c>
      <c r="G97" s="5">
        <v>-0.74399999999999999</v>
      </c>
      <c r="H97" s="5">
        <v>-3.9E-2</v>
      </c>
      <c r="I97" s="17">
        <f t="shared" si="7"/>
        <v>0.8905109489051094</v>
      </c>
      <c r="J97" s="17">
        <v>0</v>
      </c>
      <c r="K97" s="5">
        <v>0.56800000000000006</v>
      </c>
      <c r="L97" s="5">
        <v>0.10600000000000001</v>
      </c>
      <c r="M97" s="5">
        <v>3.5000000000000003E-2</v>
      </c>
      <c r="N97" s="5">
        <v>0.26400000000000001</v>
      </c>
      <c r="O97" s="18">
        <v>0.97300000000000009</v>
      </c>
      <c r="P97" s="5">
        <v>4.7E-2</v>
      </c>
      <c r="Q97" s="5">
        <v>3.6999999999999998E-2</v>
      </c>
      <c r="R97" s="18">
        <v>8.3999999999999991E-2</v>
      </c>
      <c r="S97" s="5">
        <v>0</v>
      </c>
      <c r="T97" s="5">
        <v>0.24399999999999999</v>
      </c>
      <c r="U97" s="5">
        <v>0</v>
      </c>
      <c r="V97" s="5">
        <v>0</v>
      </c>
      <c r="W97" s="5">
        <v>0</v>
      </c>
      <c r="X97" s="5">
        <v>0</v>
      </c>
      <c r="Y97" s="5">
        <v>0</v>
      </c>
      <c r="Z97" s="5">
        <v>0</v>
      </c>
      <c r="AA97" s="5">
        <v>0</v>
      </c>
      <c r="AB97" s="5">
        <v>0</v>
      </c>
      <c r="AC97" s="18">
        <v>0.24399999999999999</v>
      </c>
      <c r="AD97" s="5">
        <v>0</v>
      </c>
      <c r="AE97" s="5">
        <v>0.03</v>
      </c>
      <c r="AF97" s="5">
        <v>0</v>
      </c>
      <c r="AG97" s="5">
        <v>0</v>
      </c>
      <c r="AH97" s="18">
        <v>0.03</v>
      </c>
      <c r="AI97" s="5">
        <v>0</v>
      </c>
      <c r="AJ97" s="73" t="s">
        <v>751</v>
      </c>
      <c r="AK97" s="6" t="str">
        <f>A97</f>
        <v>23054</v>
      </c>
      <c r="AL97" s="19"/>
    </row>
    <row r="98" spans="1:38" x14ac:dyDescent="0.25">
      <c r="A98" s="6" t="s">
        <v>224</v>
      </c>
      <c r="B98" t="s">
        <v>225</v>
      </c>
      <c r="C98" s="14" t="s">
        <v>94</v>
      </c>
      <c r="D98" s="15">
        <v>0.16000000000000003</v>
      </c>
      <c r="E98" s="15">
        <v>0.02</v>
      </c>
      <c r="F98" s="16">
        <v>-0.14000000000000001</v>
      </c>
      <c r="G98" s="5">
        <v>-0.13300000000000001</v>
      </c>
      <c r="H98" s="5">
        <v>-7.0000000000000001E-3</v>
      </c>
      <c r="I98" s="17">
        <f t="shared" si="7"/>
        <v>0</v>
      </c>
      <c r="J98" s="17">
        <v>12.5</v>
      </c>
      <c r="K98" s="5">
        <v>7.8E-2</v>
      </c>
      <c r="L98" s="5">
        <v>2.1000000000000001E-2</v>
      </c>
      <c r="M98" s="5">
        <v>7.0000000000000001E-3</v>
      </c>
      <c r="N98" s="5">
        <v>3.9E-2</v>
      </c>
      <c r="O98" s="18">
        <v>0.14500000000000002</v>
      </c>
      <c r="P98" s="5">
        <v>7.0000000000000001E-3</v>
      </c>
      <c r="Q98" s="5">
        <v>8.0000000000000002E-3</v>
      </c>
      <c r="R98" s="18">
        <v>1.4999999999999999E-2</v>
      </c>
      <c r="S98" s="5">
        <v>0</v>
      </c>
      <c r="T98" s="5">
        <v>0</v>
      </c>
      <c r="U98" s="5">
        <v>0</v>
      </c>
      <c r="V98" s="5">
        <v>0</v>
      </c>
      <c r="W98" s="5">
        <v>0.02</v>
      </c>
      <c r="X98" s="5">
        <v>0</v>
      </c>
      <c r="Y98" s="5">
        <v>0</v>
      </c>
      <c r="Z98" s="5">
        <v>0</v>
      </c>
      <c r="AA98" s="5">
        <v>0</v>
      </c>
      <c r="AB98" s="5">
        <v>0</v>
      </c>
      <c r="AC98" s="18">
        <v>0.02</v>
      </c>
      <c r="AD98" s="5">
        <v>0</v>
      </c>
      <c r="AE98" s="5">
        <v>0</v>
      </c>
      <c r="AF98" s="5">
        <v>0</v>
      </c>
      <c r="AG98" s="5">
        <v>0</v>
      </c>
      <c r="AH98" s="18">
        <v>0</v>
      </c>
      <c r="AI98" s="5">
        <v>0.25</v>
      </c>
      <c r="AJ98" s="73">
        <v>0</v>
      </c>
      <c r="AK98" s="6" t="str">
        <f>A98</f>
        <v>32312</v>
      </c>
      <c r="AL98" s="19"/>
    </row>
    <row r="99" spans="1:38" x14ac:dyDescent="0.25">
      <c r="A99" s="6" t="s">
        <v>226</v>
      </c>
      <c r="B99" t="s">
        <v>227</v>
      </c>
      <c r="C99" s="14" t="s">
        <v>39</v>
      </c>
      <c r="D99" s="15">
        <v>0.74700000000000011</v>
      </c>
      <c r="E99" s="15">
        <v>0.83399999999999996</v>
      </c>
      <c r="F99" s="16">
        <v>8.6999999999999994E-2</v>
      </c>
      <c r="G99" s="5">
        <v>0</v>
      </c>
      <c r="H99" s="5">
        <v>0</v>
      </c>
      <c r="I99" s="17">
        <f t="shared" si="7"/>
        <v>0</v>
      </c>
      <c r="J99" s="17">
        <v>0</v>
      </c>
      <c r="K99" s="5">
        <v>0.39099999999999996</v>
      </c>
      <c r="L99" s="5">
        <v>8.1000000000000003E-2</v>
      </c>
      <c r="M99" s="5">
        <v>2.7E-2</v>
      </c>
      <c r="N99" s="5">
        <v>0.186</v>
      </c>
      <c r="O99" s="18">
        <v>0.68500000000000005</v>
      </c>
      <c r="P99" s="5">
        <v>3.3000000000000002E-2</v>
      </c>
      <c r="Q99" s="5">
        <v>2.9000000000000001E-2</v>
      </c>
      <c r="R99" s="18">
        <v>6.2E-2</v>
      </c>
      <c r="S99" s="5">
        <v>0</v>
      </c>
      <c r="T99" s="5">
        <v>0.34299999999999997</v>
      </c>
      <c r="U99" s="5">
        <v>0</v>
      </c>
      <c r="V99" s="5">
        <v>0</v>
      </c>
      <c r="W99" s="5">
        <v>0</v>
      </c>
      <c r="X99" s="5">
        <v>0</v>
      </c>
      <c r="Y99" s="5">
        <v>0</v>
      </c>
      <c r="Z99" s="5">
        <v>0</v>
      </c>
      <c r="AA99" s="5">
        <v>0</v>
      </c>
      <c r="AB99" s="5">
        <v>0</v>
      </c>
      <c r="AC99" s="18">
        <v>0.34299999999999997</v>
      </c>
      <c r="AD99" s="5">
        <v>0</v>
      </c>
      <c r="AE99" s="5">
        <v>0.24</v>
      </c>
      <c r="AF99" s="5">
        <v>0.251</v>
      </c>
      <c r="AG99" s="5">
        <v>0</v>
      </c>
      <c r="AH99" s="18">
        <v>0.49099999999999999</v>
      </c>
      <c r="AI99" s="5">
        <v>0</v>
      </c>
      <c r="AJ99" s="73" t="s">
        <v>762</v>
      </c>
      <c r="AK99" s="6" t="str">
        <f>A99</f>
        <v>06103</v>
      </c>
      <c r="AL99" s="19"/>
    </row>
    <row r="100" spans="1:38" x14ac:dyDescent="0.25">
      <c r="A100" s="6" t="s">
        <v>228</v>
      </c>
      <c r="B100" t="s">
        <v>229</v>
      </c>
      <c r="C100" s="14" t="s">
        <v>94</v>
      </c>
      <c r="D100" s="15">
        <v>2.569</v>
      </c>
      <c r="E100" s="15">
        <v>3.7050000000000001</v>
      </c>
      <c r="F100" s="16">
        <v>1.1359999999999999</v>
      </c>
      <c r="G100" s="5">
        <v>0</v>
      </c>
      <c r="H100" s="5">
        <v>0</v>
      </c>
      <c r="I100" s="17">
        <f t="shared" si="7"/>
        <v>0.48582995951416996</v>
      </c>
      <c r="J100" s="17">
        <v>0</v>
      </c>
      <c r="K100" s="5">
        <v>1.38</v>
      </c>
      <c r="L100" s="5">
        <v>0.25800000000000001</v>
      </c>
      <c r="M100" s="5">
        <v>8.6000000000000007E-2</v>
      </c>
      <c r="N100" s="5">
        <v>0.64200000000000002</v>
      </c>
      <c r="O100" s="18">
        <v>2.3660000000000001</v>
      </c>
      <c r="P100" s="5">
        <v>0.114</v>
      </c>
      <c r="Q100" s="5">
        <v>8.8999999999999996E-2</v>
      </c>
      <c r="R100" s="18">
        <v>0.20300000000000001</v>
      </c>
      <c r="S100" s="5">
        <v>0</v>
      </c>
      <c r="T100" s="5">
        <v>1.7999999999999998</v>
      </c>
      <c r="U100" s="5">
        <v>0</v>
      </c>
      <c r="V100" s="5">
        <v>0</v>
      </c>
      <c r="W100" s="5">
        <v>0</v>
      </c>
      <c r="X100" s="5">
        <v>0</v>
      </c>
      <c r="Y100" s="5">
        <v>0</v>
      </c>
      <c r="Z100" s="5">
        <v>0</v>
      </c>
      <c r="AA100" s="5">
        <v>0</v>
      </c>
      <c r="AB100" s="5">
        <v>0</v>
      </c>
      <c r="AC100" s="18">
        <v>1.7999999999999998</v>
      </c>
      <c r="AD100" s="5">
        <v>0</v>
      </c>
      <c r="AE100" s="5">
        <v>1.399</v>
      </c>
      <c r="AF100" s="5">
        <v>0.50600000000000001</v>
      </c>
      <c r="AG100" s="5">
        <v>0</v>
      </c>
      <c r="AH100" s="18">
        <v>1.905</v>
      </c>
      <c r="AI100" s="5">
        <v>0</v>
      </c>
      <c r="AJ100" s="73" t="s">
        <v>751</v>
      </c>
      <c r="AK100" s="6" t="str">
        <f>A100</f>
        <v>34324</v>
      </c>
      <c r="AL100" s="19"/>
    </row>
    <row r="101" spans="1:38" x14ac:dyDescent="0.25">
      <c r="A101" s="6" t="s">
        <v>230</v>
      </c>
      <c r="B101" t="s">
        <v>231</v>
      </c>
      <c r="C101" s="14" t="s">
        <v>39</v>
      </c>
      <c r="D101" s="15">
        <v>0.496</v>
      </c>
      <c r="E101" s="15">
        <v>1.1560000000000001</v>
      </c>
      <c r="F101" s="16">
        <v>0.66</v>
      </c>
      <c r="G101" s="5">
        <v>0</v>
      </c>
      <c r="H101" s="5">
        <v>0</v>
      </c>
      <c r="I101" s="17">
        <f t="shared" si="7"/>
        <v>0.96366782006920415</v>
      </c>
      <c r="J101" s="17">
        <v>0</v>
      </c>
      <c r="K101" s="5">
        <v>0.29100000000000004</v>
      </c>
      <c r="L101" s="5">
        <v>4.3000000000000003E-2</v>
      </c>
      <c r="M101" s="5">
        <v>1.4999999999999999E-2</v>
      </c>
      <c r="N101" s="5">
        <v>0.112</v>
      </c>
      <c r="O101" s="18">
        <v>0.46100000000000002</v>
      </c>
      <c r="P101" s="5">
        <v>2.1000000000000001E-2</v>
      </c>
      <c r="Q101" s="5">
        <v>1.4E-2</v>
      </c>
      <c r="R101" s="18">
        <v>3.5000000000000003E-2</v>
      </c>
      <c r="S101" s="5">
        <v>0</v>
      </c>
      <c r="T101" s="5">
        <v>1</v>
      </c>
      <c r="U101" s="5">
        <v>0</v>
      </c>
      <c r="V101" s="5">
        <v>0</v>
      </c>
      <c r="W101" s="5">
        <v>0.114</v>
      </c>
      <c r="X101" s="5">
        <v>0</v>
      </c>
      <c r="Y101" s="5">
        <v>0</v>
      </c>
      <c r="Z101" s="5">
        <v>0</v>
      </c>
      <c r="AA101" s="5">
        <v>0</v>
      </c>
      <c r="AB101" s="5">
        <v>0</v>
      </c>
      <c r="AC101" s="18">
        <v>1.1140000000000001</v>
      </c>
      <c r="AD101" s="5">
        <v>0</v>
      </c>
      <c r="AE101" s="5">
        <v>4.2000000000000003E-2</v>
      </c>
      <c r="AF101" s="5">
        <v>0</v>
      </c>
      <c r="AG101" s="5">
        <v>0</v>
      </c>
      <c r="AH101" s="18">
        <v>4.2000000000000003E-2</v>
      </c>
      <c r="AI101" s="5">
        <v>0</v>
      </c>
      <c r="AJ101" s="73" t="s">
        <v>751</v>
      </c>
      <c r="AK101" s="6" t="str">
        <f>A101</f>
        <v>22204</v>
      </c>
      <c r="AL101" s="19"/>
    </row>
    <row r="102" spans="1:38" x14ac:dyDescent="0.25">
      <c r="A102" s="6" t="s">
        <v>232</v>
      </c>
      <c r="B102" t="s">
        <v>233</v>
      </c>
      <c r="C102" s="14" t="s">
        <v>94</v>
      </c>
      <c r="D102" s="15">
        <v>5.0720000000000001</v>
      </c>
      <c r="E102" s="15">
        <v>3.972</v>
      </c>
      <c r="F102" s="16">
        <v>-1.1000000000000001</v>
      </c>
      <c r="G102" s="5">
        <v>-1.0449999999999999</v>
      </c>
      <c r="H102" s="5">
        <v>-5.5E-2</v>
      </c>
      <c r="I102" s="17">
        <f t="shared" si="7"/>
        <v>0.6061178247734138</v>
      </c>
      <c r="J102" s="17">
        <v>0</v>
      </c>
      <c r="K102" s="5">
        <v>3.157</v>
      </c>
      <c r="L102" s="5">
        <v>0.37</v>
      </c>
      <c r="M102" s="5">
        <v>0.125</v>
      </c>
      <c r="N102" s="5">
        <v>1.0939999999999999</v>
      </c>
      <c r="O102" s="18">
        <v>4.7460000000000004</v>
      </c>
      <c r="P102" s="5">
        <v>0.214</v>
      </c>
      <c r="Q102" s="5">
        <v>0.112</v>
      </c>
      <c r="R102" s="18">
        <v>0.32600000000000001</v>
      </c>
      <c r="S102" s="5">
        <v>0</v>
      </c>
      <c r="T102" s="5">
        <v>3</v>
      </c>
      <c r="U102" s="5">
        <v>0</v>
      </c>
      <c r="V102" s="5">
        <v>0</v>
      </c>
      <c r="W102" s="5">
        <v>0.21</v>
      </c>
      <c r="X102" s="5">
        <v>0</v>
      </c>
      <c r="Y102" s="5">
        <v>0</v>
      </c>
      <c r="Z102" s="5">
        <v>0</v>
      </c>
      <c r="AA102" s="5">
        <v>0</v>
      </c>
      <c r="AB102" s="5">
        <v>0</v>
      </c>
      <c r="AC102" s="18">
        <v>3.21</v>
      </c>
      <c r="AD102" s="5">
        <v>0</v>
      </c>
      <c r="AE102" s="5">
        <v>0</v>
      </c>
      <c r="AF102" s="5">
        <v>0.76200000000000001</v>
      </c>
      <c r="AG102" s="5">
        <v>0</v>
      </c>
      <c r="AH102" s="18">
        <v>0.76200000000000001</v>
      </c>
      <c r="AI102" s="5">
        <v>0</v>
      </c>
      <c r="AJ102" s="73" t="s">
        <v>771</v>
      </c>
      <c r="AK102" s="6" t="str">
        <f>A102</f>
        <v>39203</v>
      </c>
      <c r="AL102" s="19"/>
    </row>
    <row r="103" spans="1:38" x14ac:dyDescent="0.25">
      <c r="A103" s="6" t="s">
        <v>234</v>
      </c>
      <c r="B103" t="s">
        <v>235</v>
      </c>
      <c r="C103" s="14" t="s">
        <v>39</v>
      </c>
      <c r="D103" s="15">
        <v>75.564999999999998</v>
      </c>
      <c r="E103" s="15">
        <v>145.19299999999998</v>
      </c>
      <c r="F103" s="16">
        <v>69.628</v>
      </c>
      <c r="G103" s="5">
        <v>0</v>
      </c>
      <c r="H103" s="5">
        <v>0</v>
      </c>
      <c r="I103" s="17">
        <f t="shared" si="7"/>
        <v>0.73203942338817984</v>
      </c>
      <c r="J103" s="17">
        <v>0</v>
      </c>
      <c r="K103" s="5">
        <v>46.325000000000003</v>
      </c>
      <c r="L103" s="5">
        <v>5.8469999999999995</v>
      </c>
      <c r="M103" s="5">
        <v>1.9890000000000001</v>
      </c>
      <c r="N103" s="5">
        <v>16.372</v>
      </c>
      <c r="O103" s="18">
        <v>70.533000000000001</v>
      </c>
      <c r="P103" s="5">
        <v>3.2030000000000003</v>
      </c>
      <c r="Q103" s="5">
        <v>1.829</v>
      </c>
      <c r="R103" s="18">
        <v>5.032</v>
      </c>
      <c r="S103" s="5">
        <v>0.128</v>
      </c>
      <c r="T103" s="5">
        <v>62.46</v>
      </c>
      <c r="U103" s="5">
        <v>4.6970000000000001</v>
      </c>
      <c r="V103" s="5">
        <v>3.5120000000000005</v>
      </c>
      <c r="W103" s="5">
        <v>10.122999999999999</v>
      </c>
      <c r="X103" s="5">
        <v>6.4309999999999992</v>
      </c>
      <c r="Y103" s="5">
        <v>18.271999999999998</v>
      </c>
      <c r="Z103" s="5">
        <v>0.66400000000000003</v>
      </c>
      <c r="AA103" s="5">
        <v>0</v>
      </c>
      <c r="AB103" s="5">
        <v>0</v>
      </c>
      <c r="AC103" s="18">
        <v>106.28699999999999</v>
      </c>
      <c r="AD103" s="5">
        <v>3.0449999999999999</v>
      </c>
      <c r="AE103" s="5">
        <v>33.241999999999997</v>
      </c>
      <c r="AF103" s="5">
        <v>2.6190000000000002</v>
      </c>
      <c r="AG103" s="5">
        <v>0</v>
      </c>
      <c r="AH103" s="18">
        <v>38.905999999999999</v>
      </c>
      <c r="AI103" s="5">
        <v>0</v>
      </c>
      <c r="AJ103" s="73" t="s">
        <v>751</v>
      </c>
      <c r="AK103" s="6" t="str">
        <f>A103</f>
        <v>17401</v>
      </c>
      <c r="AL103" s="19"/>
    </row>
    <row r="104" spans="1:38" x14ac:dyDescent="0.25">
      <c r="A104" s="6" t="s">
        <v>236</v>
      </c>
      <c r="B104" t="s">
        <v>237</v>
      </c>
      <c r="C104" s="14" t="s">
        <v>39</v>
      </c>
      <c r="D104" s="15">
        <v>9.3879999999999999</v>
      </c>
      <c r="E104" s="15">
        <v>7.8550000000000004</v>
      </c>
      <c r="F104" s="16">
        <v>-1.5329999999999999</v>
      </c>
      <c r="G104" s="5">
        <v>-1.456</v>
      </c>
      <c r="H104" s="5">
        <v>-7.6999999999999999E-2</v>
      </c>
      <c r="I104" s="17">
        <f t="shared" si="7"/>
        <v>0.64082749840865694</v>
      </c>
      <c r="J104" s="17">
        <v>0</v>
      </c>
      <c r="K104" s="5">
        <v>5.7869999999999999</v>
      </c>
      <c r="L104" s="5">
        <v>0.70799999999999996</v>
      </c>
      <c r="M104" s="5">
        <v>0.24100000000000002</v>
      </c>
      <c r="N104" s="5">
        <v>2.0369999999999999</v>
      </c>
      <c r="O104" s="18">
        <v>8.7729999999999997</v>
      </c>
      <c r="P104" s="5">
        <v>0.39600000000000002</v>
      </c>
      <c r="Q104" s="5">
        <v>0.219</v>
      </c>
      <c r="R104" s="18">
        <v>0.61499999999999999</v>
      </c>
      <c r="S104" s="5">
        <v>0</v>
      </c>
      <c r="T104" s="5">
        <v>3</v>
      </c>
      <c r="U104" s="5">
        <v>0.22</v>
      </c>
      <c r="V104" s="5">
        <v>1.536</v>
      </c>
      <c r="W104" s="5">
        <v>0.40699999999999997</v>
      </c>
      <c r="X104" s="5">
        <v>0.43</v>
      </c>
      <c r="Y104" s="5">
        <v>0</v>
      </c>
      <c r="Z104" s="5">
        <v>0</v>
      </c>
      <c r="AA104" s="5">
        <v>0</v>
      </c>
      <c r="AB104" s="5">
        <v>0</v>
      </c>
      <c r="AC104" s="18">
        <v>5.593</v>
      </c>
      <c r="AD104" s="5">
        <v>0</v>
      </c>
      <c r="AE104" s="5">
        <v>0</v>
      </c>
      <c r="AF104" s="5">
        <v>0</v>
      </c>
      <c r="AG104" s="5">
        <v>2.262</v>
      </c>
      <c r="AH104" s="18">
        <v>2.262</v>
      </c>
      <c r="AI104" s="5">
        <v>0</v>
      </c>
      <c r="AJ104" s="73" t="s">
        <v>758</v>
      </c>
      <c r="AK104" s="6" t="str">
        <f>A104</f>
        <v>06098</v>
      </c>
      <c r="AL104" s="19"/>
    </row>
    <row r="105" spans="1:38" x14ac:dyDescent="0.25">
      <c r="A105" s="6" t="s">
        <v>238</v>
      </c>
      <c r="B105" t="s">
        <v>239</v>
      </c>
      <c r="C105" s="14" t="s">
        <v>111</v>
      </c>
      <c r="D105" s="15">
        <v>1.4370000000000001</v>
      </c>
      <c r="E105" s="15">
        <v>1.7109999999999999</v>
      </c>
      <c r="F105" s="16">
        <v>0.27400000000000002</v>
      </c>
      <c r="G105" s="5">
        <v>0</v>
      </c>
      <c r="H105" s="5">
        <v>0</v>
      </c>
      <c r="I105" s="17">
        <f t="shared" si="7"/>
        <v>0.83985973115137347</v>
      </c>
      <c r="J105" s="17">
        <v>2.1624780829924025E-2</v>
      </c>
      <c r="K105" s="5">
        <v>0.75600000000000001</v>
      </c>
      <c r="L105" s="5">
        <v>0.153</v>
      </c>
      <c r="M105" s="5">
        <v>5.1000000000000004E-2</v>
      </c>
      <c r="N105" s="5">
        <v>0.35800000000000004</v>
      </c>
      <c r="O105" s="18">
        <v>1.3180000000000001</v>
      </c>
      <c r="P105" s="5">
        <v>6.5000000000000002E-2</v>
      </c>
      <c r="Q105" s="5">
        <v>5.3999999999999999E-2</v>
      </c>
      <c r="R105" s="18">
        <v>0.11899999999999999</v>
      </c>
      <c r="S105" s="5">
        <v>0</v>
      </c>
      <c r="T105" s="5">
        <v>1</v>
      </c>
      <c r="U105" s="5">
        <v>0</v>
      </c>
      <c r="V105" s="5">
        <v>0</v>
      </c>
      <c r="W105" s="5">
        <v>0</v>
      </c>
      <c r="X105" s="5">
        <v>0</v>
      </c>
      <c r="Y105" s="5">
        <v>0.4</v>
      </c>
      <c r="Z105" s="5">
        <v>0</v>
      </c>
      <c r="AA105" s="5">
        <v>0</v>
      </c>
      <c r="AB105" s="5">
        <v>3.7000000000000005E-2</v>
      </c>
      <c r="AC105" s="18">
        <v>1.4369999999999998</v>
      </c>
      <c r="AD105" s="5">
        <v>0</v>
      </c>
      <c r="AE105" s="5">
        <v>0.27400000000000002</v>
      </c>
      <c r="AF105" s="5">
        <v>0</v>
      </c>
      <c r="AG105" s="5">
        <v>0</v>
      </c>
      <c r="AH105" s="18">
        <v>0.27400000000000002</v>
      </c>
      <c r="AI105" s="5">
        <v>3.7000000000000005E-2</v>
      </c>
      <c r="AJ105" s="73" t="s">
        <v>751</v>
      </c>
      <c r="AK105" s="6" t="str">
        <f>A105</f>
        <v>23404</v>
      </c>
      <c r="AL105" s="19"/>
    </row>
    <row r="106" spans="1:38" x14ac:dyDescent="0.25">
      <c r="A106" s="6" t="s">
        <v>240</v>
      </c>
      <c r="B106" t="s">
        <v>241</v>
      </c>
      <c r="C106" s="14" t="s">
        <v>39</v>
      </c>
      <c r="D106" s="15">
        <v>6.4030000000000014</v>
      </c>
      <c r="E106" s="15">
        <v>6.9409999999999998</v>
      </c>
      <c r="F106" s="16">
        <v>0.53800000000000003</v>
      </c>
      <c r="G106" s="5">
        <v>0</v>
      </c>
      <c r="H106" s="5">
        <v>0</v>
      </c>
      <c r="I106" s="17">
        <f t="shared" si="7"/>
        <v>0.5641478173173895</v>
      </c>
      <c r="J106" s="17">
        <v>0.14176631609278201</v>
      </c>
      <c r="K106" s="5">
        <v>3.8480000000000003</v>
      </c>
      <c r="L106" s="5">
        <v>0.51600000000000001</v>
      </c>
      <c r="M106" s="5">
        <v>0.17399999999999999</v>
      </c>
      <c r="N106" s="5">
        <v>1.4279999999999999</v>
      </c>
      <c r="O106" s="18">
        <v>5.9660000000000011</v>
      </c>
      <c r="P106" s="5">
        <v>0.27300000000000002</v>
      </c>
      <c r="Q106" s="5">
        <v>0.16400000000000001</v>
      </c>
      <c r="R106" s="18">
        <v>0.43700000000000006</v>
      </c>
      <c r="S106" s="5">
        <v>0</v>
      </c>
      <c r="T106" s="5">
        <v>2.8</v>
      </c>
      <c r="U106" s="5">
        <v>0</v>
      </c>
      <c r="V106" s="5">
        <v>0</v>
      </c>
      <c r="W106" s="5">
        <v>0</v>
      </c>
      <c r="X106" s="5">
        <v>0.437</v>
      </c>
      <c r="Y106" s="5">
        <v>1</v>
      </c>
      <c r="Z106" s="5">
        <v>0</v>
      </c>
      <c r="AA106" s="5">
        <v>0</v>
      </c>
      <c r="AB106" s="5">
        <v>0.98399999999999999</v>
      </c>
      <c r="AC106" s="18">
        <v>5.2210000000000001</v>
      </c>
      <c r="AD106" s="5">
        <v>0</v>
      </c>
      <c r="AE106" s="5">
        <v>0</v>
      </c>
      <c r="AF106" s="5">
        <v>1.7199999999999998</v>
      </c>
      <c r="AG106" s="5">
        <v>0</v>
      </c>
      <c r="AH106" s="18">
        <v>1.7199999999999998</v>
      </c>
      <c r="AI106" s="5">
        <v>0.98399999999999999</v>
      </c>
      <c r="AJ106" s="73" t="s">
        <v>771</v>
      </c>
      <c r="AK106" s="6" t="str">
        <f>A106</f>
        <v>14028</v>
      </c>
      <c r="AL106" s="19"/>
    </row>
    <row r="107" spans="1:38" x14ac:dyDescent="0.25">
      <c r="A107" s="6" t="s">
        <v>737</v>
      </c>
      <c r="B107" t="s">
        <v>738</v>
      </c>
      <c r="C107" s="14" t="s">
        <v>39</v>
      </c>
      <c r="D107" s="15">
        <v>0.52900000000000003</v>
      </c>
      <c r="E107" s="15">
        <v>0.55200000000000005</v>
      </c>
      <c r="F107" s="16">
        <v>2.3E-2</v>
      </c>
      <c r="G107" s="5">
        <v>0</v>
      </c>
      <c r="H107" s="5">
        <v>0</v>
      </c>
      <c r="I107" s="17">
        <f t="shared" si="7"/>
        <v>0.42028985507246375</v>
      </c>
      <c r="J107" s="17">
        <v>0.42028985507246375</v>
      </c>
      <c r="K107" s="5">
        <v>0.25700000000000001</v>
      </c>
      <c r="L107" s="5">
        <v>6.9000000000000006E-2</v>
      </c>
      <c r="M107" s="5">
        <v>2.3E-2</v>
      </c>
      <c r="N107" s="5">
        <v>0.129</v>
      </c>
      <c r="O107" s="18">
        <v>0.47800000000000004</v>
      </c>
      <c r="P107" s="5">
        <v>2.5000000000000001E-2</v>
      </c>
      <c r="Q107" s="5">
        <v>2.5999999999999999E-2</v>
      </c>
      <c r="R107" s="18">
        <v>5.1000000000000004E-2</v>
      </c>
      <c r="S107" s="5">
        <v>0</v>
      </c>
      <c r="T107" s="5">
        <v>0</v>
      </c>
      <c r="U107" s="5">
        <v>0</v>
      </c>
      <c r="V107" s="5">
        <v>0</v>
      </c>
      <c r="W107" s="5">
        <v>0</v>
      </c>
      <c r="X107" s="5">
        <v>0</v>
      </c>
      <c r="Y107" s="5">
        <v>0</v>
      </c>
      <c r="Z107" s="5">
        <v>0</v>
      </c>
      <c r="AA107" s="5">
        <v>0</v>
      </c>
      <c r="AB107" s="5">
        <v>0.23200000000000001</v>
      </c>
      <c r="AC107" s="18">
        <v>0.23200000000000001</v>
      </c>
      <c r="AD107" s="5">
        <v>0.32</v>
      </c>
      <c r="AE107" s="5">
        <v>0</v>
      </c>
      <c r="AF107" s="5">
        <v>0</v>
      </c>
      <c r="AG107" s="5">
        <v>0</v>
      </c>
      <c r="AH107" s="18">
        <v>0.32</v>
      </c>
      <c r="AI107" s="5">
        <v>0.23200000000000001</v>
      </c>
      <c r="AJ107" s="73" t="s">
        <v>751</v>
      </c>
      <c r="AK107" s="6" t="str">
        <f>A107</f>
        <v>17919</v>
      </c>
      <c r="AL107" s="19"/>
    </row>
    <row r="108" spans="1:38" x14ac:dyDescent="0.25">
      <c r="A108" s="6" t="s">
        <v>246</v>
      </c>
      <c r="B108" t="s">
        <v>741</v>
      </c>
      <c r="C108" s="14" t="s">
        <v>39</v>
      </c>
      <c r="D108" s="15">
        <v>1.0660000000000001</v>
      </c>
      <c r="E108" s="15">
        <v>1.1439999999999999</v>
      </c>
      <c r="F108" s="16">
        <v>7.7999999999999847E-2</v>
      </c>
      <c r="G108" s="5">
        <v>0</v>
      </c>
      <c r="H108" s="5">
        <v>0</v>
      </c>
      <c r="I108" s="17">
        <f t="shared" si="7"/>
        <v>0.12587412587412589</v>
      </c>
      <c r="J108" s="17">
        <v>0.12587412587412589</v>
      </c>
      <c r="K108" s="5">
        <v>0.51800000000000002</v>
      </c>
      <c r="L108" s="5">
        <v>0.13900000000000001</v>
      </c>
      <c r="M108" s="5">
        <v>4.7E-2</v>
      </c>
      <c r="N108" s="5">
        <v>0.26100000000000001</v>
      </c>
      <c r="O108" s="18">
        <v>0.96500000000000008</v>
      </c>
      <c r="P108" s="5">
        <v>4.9000000000000002E-2</v>
      </c>
      <c r="Q108" s="5">
        <v>5.1999999999999998E-2</v>
      </c>
      <c r="R108" s="18">
        <v>0.10100000000000001</v>
      </c>
      <c r="S108" s="5">
        <v>0</v>
      </c>
      <c r="T108" s="5">
        <v>0</v>
      </c>
      <c r="U108" s="5">
        <v>0</v>
      </c>
      <c r="V108" s="5">
        <v>0</v>
      </c>
      <c r="W108" s="5">
        <v>0</v>
      </c>
      <c r="X108" s="5">
        <v>0</v>
      </c>
      <c r="Y108" s="5">
        <v>0</v>
      </c>
      <c r="Z108" s="5">
        <v>0</v>
      </c>
      <c r="AA108" s="5">
        <v>0</v>
      </c>
      <c r="AB108" s="5">
        <v>0.14399999999999999</v>
      </c>
      <c r="AC108" s="18">
        <v>0.14399999999999999</v>
      </c>
      <c r="AD108" s="5">
        <v>1</v>
      </c>
      <c r="AE108" s="5">
        <v>0</v>
      </c>
      <c r="AF108" s="5">
        <v>0</v>
      </c>
      <c r="AG108" s="5">
        <v>0</v>
      </c>
      <c r="AH108" s="18">
        <v>1</v>
      </c>
      <c r="AI108" s="5">
        <v>0.14399999999999999</v>
      </c>
      <c r="AJ108" s="73" t="s">
        <v>751</v>
      </c>
      <c r="AK108" s="6" t="str">
        <f>A108</f>
        <v>27902</v>
      </c>
      <c r="AL108" s="19"/>
    </row>
    <row r="109" spans="1:38" x14ac:dyDescent="0.25">
      <c r="A109" s="6" t="s">
        <v>242</v>
      </c>
      <c r="B109" t="s">
        <v>710</v>
      </c>
      <c r="C109" s="14" t="s">
        <v>39</v>
      </c>
      <c r="D109" s="15">
        <v>2.0500000000000003</v>
      </c>
      <c r="E109" s="15">
        <v>2.194</v>
      </c>
      <c r="F109" s="16">
        <v>0.14399999999999968</v>
      </c>
      <c r="G109" s="5">
        <v>0</v>
      </c>
      <c r="H109" s="5">
        <v>0</v>
      </c>
      <c r="I109" s="17">
        <f t="shared" si="7"/>
        <v>0.22515952597994532</v>
      </c>
      <c r="J109" s="17">
        <v>0.11121239744758432</v>
      </c>
      <c r="K109" s="5">
        <v>0.997</v>
      </c>
      <c r="L109" s="5">
        <v>0.26800000000000002</v>
      </c>
      <c r="M109" s="5">
        <v>0.09</v>
      </c>
      <c r="N109" s="5">
        <v>0.501</v>
      </c>
      <c r="O109" s="18">
        <v>1.8560000000000003</v>
      </c>
      <c r="P109" s="5">
        <v>9.5000000000000001E-2</v>
      </c>
      <c r="Q109" s="5">
        <v>9.9000000000000005E-2</v>
      </c>
      <c r="R109" s="18">
        <v>0.19400000000000001</v>
      </c>
      <c r="S109" s="5">
        <v>0</v>
      </c>
      <c r="T109" s="5">
        <v>0</v>
      </c>
      <c r="U109" s="5">
        <v>0</v>
      </c>
      <c r="V109" s="5">
        <v>0</v>
      </c>
      <c r="W109" s="5">
        <v>0</v>
      </c>
      <c r="X109" s="5">
        <v>0</v>
      </c>
      <c r="Y109" s="5">
        <v>0.25</v>
      </c>
      <c r="Z109" s="5">
        <v>0</v>
      </c>
      <c r="AA109" s="5">
        <v>0</v>
      </c>
      <c r="AB109" s="5">
        <v>0.24399999999999999</v>
      </c>
      <c r="AC109" s="18">
        <v>0.49399999999999999</v>
      </c>
      <c r="AD109" s="5">
        <v>0.5</v>
      </c>
      <c r="AE109" s="5">
        <v>1.2</v>
      </c>
      <c r="AF109" s="5">
        <v>0</v>
      </c>
      <c r="AG109" s="5">
        <v>0</v>
      </c>
      <c r="AH109" s="18">
        <v>1.7</v>
      </c>
      <c r="AI109" s="5">
        <v>0.24399999999999999</v>
      </c>
      <c r="AJ109" s="73" t="s">
        <v>751</v>
      </c>
      <c r="AK109" s="6" t="str">
        <f>A109</f>
        <v>17911</v>
      </c>
      <c r="AL109" s="19"/>
    </row>
    <row r="110" spans="1:38" x14ac:dyDescent="0.25">
      <c r="A110" s="6" t="s">
        <v>244</v>
      </c>
      <c r="B110" t="s">
        <v>711</v>
      </c>
      <c r="C110" s="14" t="s">
        <v>94</v>
      </c>
      <c r="D110" s="15">
        <v>1.3250000000000002</v>
      </c>
      <c r="E110" s="15">
        <v>1.456</v>
      </c>
      <c r="F110" s="16">
        <v>0.13099999999999978</v>
      </c>
      <c r="G110" s="5">
        <v>0</v>
      </c>
      <c r="H110" s="5">
        <v>0</v>
      </c>
      <c r="I110" s="17">
        <f t="shared" si="7"/>
        <v>0.19642857142857145</v>
      </c>
      <c r="J110" s="17">
        <v>9.3406593406593422E-2</v>
      </c>
      <c r="K110" s="5">
        <v>0.64400000000000002</v>
      </c>
      <c r="L110" s="5">
        <v>0.17299999999999999</v>
      </c>
      <c r="M110" s="5">
        <v>5.8000000000000003E-2</v>
      </c>
      <c r="N110" s="5">
        <v>0.32400000000000001</v>
      </c>
      <c r="O110" s="18">
        <v>1.1990000000000001</v>
      </c>
      <c r="P110" s="5">
        <v>6.2E-2</v>
      </c>
      <c r="Q110" s="5">
        <v>6.4000000000000001E-2</v>
      </c>
      <c r="R110" s="18">
        <v>0.126</v>
      </c>
      <c r="S110" s="5">
        <v>0</v>
      </c>
      <c r="T110" s="5">
        <v>0</v>
      </c>
      <c r="U110" s="5">
        <v>0</v>
      </c>
      <c r="V110" s="5">
        <v>0</v>
      </c>
      <c r="W110" s="5">
        <v>0</v>
      </c>
      <c r="X110" s="5">
        <v>0</v>
      </c>
      <c r="Y110" s="5">
        <v>0.15</v>
      </c>
      <c r="Z110" s="5">
        <v>0</v>
      </c>
      <c r="AA110" s="5">
        <v>0</v>
      </c>
      <c r="AB110" s="5">
        <v>0.13600000000000001</v>
      </c>
      <c r="AC110" s="18">
        <v>0.28600000000000003</v>
      </c>
      <c r="AD110" s="5">
        <v>0.89</v>
      </c>
      <c r="AE110" s="5">
        <v>0.28000000000000003</v>
      </c>
      <c r="AF110" s="5">
        <v>0</v>
      </c>
      <c r="AG110" s="5">
        <v>0</v>
      </c>
      <c r="AH110" s="18">
        <v>1.17</v>
      </c>
      <c r="AI110" s="5">
        <v>0.13600000000000001</v>
      </c>
      <c r="AJ110" s="73" t="s">
        <v>751</v>
      </c>
      <c r="AK110" s="6" t="str">
        <f>A110</f>
        <v>17916</v>
      </c>
      <c r="AL110" s="19"/>
    </row>
    <row r="111" spans="1:38" x14ac:dyDescent="0.25">
      <c r="A111" s="6" t="s">
        <v>248</v>
      </c>
      <c r="B111" t="s">
        <v>249</v>
      </c>
      <c r="C111" s="14" t="s">
        <v>39</v>
      </c>
      <c r="D111" s="15">
        <v>0.8660000000000001</v>
      </c>
      <c r="E111" s="15">
        <v>1.5760000000000001</v>
      </c>
      <c r="F111" s="16">
        <v>0.71</v>
      </c>
      <c r="G111" s="5">
        <v>0</v>
      </c>
      <c r="H111" s="5">
        <v>0</v>
      </c>
      <c r="I111" s="17">
        <f t="shared" si="7"/>
        <v>0.5</v>
      </c>
      <c r="J111" s="17">
        <v>0.69416243654822318</v>
      </c>
      <c r="K111" s="5">
        <v>0.53300000000000003</v>
      </c>
      <c r="L111" s="5">
        <v>6.5000000000000002E-2</v>
      </c>
      <c r="M111" s="5">
        <v>2.1999999999999999E-2</v>
      </c>
      <c r="N111" s="5">
        <v>0.19</v>
      </c>
      <c r="O111" s="18">
        <v>0.81</v>
      </c>
      <c r="P111" s="5">
        <v>3.6000000000000004E-2</v>
      </c>
      <c r="Q111" s="5">
        <v>0.02</v>
      </c>
      <c r="R111" s="18">
        <v>5.6000000000000008E-2</v>
      </c>
      <c r="S111" s="5">
        <v>0</v>
      </c>
      <c r="T111" s="5">
        <v>1</v>
      </c>
      <c r="U111" s="5">
        <v>0.25</v>
      </c>
      <c r="V111" s="5">
        <v>0</v>
      </c>
      <c r="W111" s="5">
        <v>6.6000000000000003E-2</v>
      </c>
      <c r="X111" s="5">
        <v>4.7E-2</v>
      </c>
      <c r="Y111" s="5">
        <v>0.21300000000000002</v>
      </c>
      <c r="Z111" s="5">
        <v>0</v>
      </c>
      <c r="AA111" s="5">
        <v>0</v>
      </c>
      <c r="AB111" s="5">
        <v>0</v>
      </c>
      <c r="AC111" s="18">
        <v>1.5760000000000001</v>
      </c>
      <c r="AD111" s="5">
        <v>0</v>
      </c>
      <c r="AE111" s="5">
        <v>0</v>
      </c>
      <c r="AF111" s="5">
        <v>0</v>
      </c>
      <c r="AG111" s="5">
        <v>0</v>
      </c>
      <c r="AH111" s="18">
        <v>0</v>
      </c>
      <c r="AI111" s="5">
        <v>1.0939999999999999</v>
      </c>
      <c r="AJ111" s="73" t="s">
        <v>757</v>
      </c>
      <c r="AK111" s="6" t="str">
        <f>A111</f>
        <v>10070</v>
      </c>
      <c r="AL111" s="19"/>
    </row>
    <row r="112" spans="1:38" x14ac:dyDescent="0.25">
      <c r="A112" s="6" t="s">
        <v>250</v>
      </c>
      <c r="B112" t="s">
        <v>251</v>
      </c>
      <c r="C112" s="14" t="s">
        <v>39</v>
      </c>
      <c r="D112" s="15">
        <v>0.10900000000000001</v>
      </c>
      <c r="E112" s="15">
        <v>0.13900000000000001</v>
      </c>
      <c r="F112" s="16">
        <v>0.03</v>
      </c>
      <c r="G112" s="5">
        <v>0</v>
      </c>
      <c r="H112" s="5">
        <v>0</v>
      </c>
      <c r="I112" s="17">
        <f t="shared" si="7"/>
        <v>0</v>
      </c>
      <c r="J112" s="17">
        <v>0</v>
      </c>
      <c r="K112" s="5">
        <v>5.7000000000000002E-2</v>
      </c>
      <c r="L112" s="5">
        <v>1.2E-2</v>
      </c>
      <c r="M112" s="5">
        <v>4.0000000000000001E-3</v>
      </c>
      <c r="N112" s="5">
        <v>2.7E-2</v>
      </c>
      <c r="O112" s="18">
        <v>0.1</v>
      </c>
      <c r="P112" s="5">
        <v>5.0000000000000001E-3</v>
      </c>
      <c r="Q112" s="5">
        <v>4.0000000000000001E-3</v>
      </c>
      <c r="R112" s="18">
        <v>9.0000000000000011E-3</v>
      </c>
      <c r="S112" s="5">
        <v>0</v>
      </c>
      <c r="T112" s="5">
        <v>0</v>
      </c>
      <c r="U112" s="5">
        <v>0</v>
      </c>
      <c r="V112" s="5">
        <v>0</v>
      </c>
      <c r="W112" s="5">
        <v>0</v>
      </c>
      <c r="X112" s="5">
        <v>0</v>
      </c>
      <c r="Y112" s="5">
        <v>0</v>
      </c>
      <c r="Z112" s="5">
        <v>0</v>
      </c>
      <c r="AA112" s="5">
        <v>0</v>
      </c>
      <c r="AB112" s="5">
        <v>0</v>
      </c>
      <c r="AC112" s="18">
        <v>0</v>
      </c>
      <c r="AD112" s="5">
        <v>0</v>
      </c>
      <c r="AE112" s="5">
        <v>0</v>
      </c>
      <c r="AF112" s="5">
        <v>0.13900000000000001</v>
      </c>
      <c r="AG112" s="5">
        <v>0</v>
      </c>
      <c r="AH112" s="18">
        <v>0.13900000000000001</v>
      </c>
      <c r="AI112" s="5">
        <v>0</v>
      </c>
      <c r="AJ112" s="73">
        <v>0</v>
      </c>
      <c r="AK112" s="6" t="str">
        <f>A112</f>
        <v>31063</v>
      </c>
      <c r="AL112" s="19"/>
    </row>
    <row r="113" spans="1:38" x14ac:dyDescent="0.25">
      <c r="A113" s="6" t="s">
        <v>252</v>
      </c>
      <c r="B113" t="s">
        <v>253</v>
      </c>
      <c r="C113" s="14" t="s">
        <v>39</v>
      </c>
      <c r="D113" s="15">
        <v>86.236000000000004</v>
      </c>
      <c r="E113" s="15">
        <v>120.175</v>
      </c>
      <c r="F113" s="16">
        <v>33.939</v>
      </c>
      <c r="G113" s="5">
        <v>0</v>
      </c>
      <c r="H113" s="5">
        <v>0</v>
      </c>
      <c r="I113" s="17">
        <f t="shared" si="7"/>
        <v>0.47720946952361143</v>
      </c>
      <c r="J113" s="17">
        <v>0</v>
      </c>
      <c r="K113" s="5">
        <v>53.113</v>
      </c>
      <c r="L113" s="5">
        <v>6.47</v>
      </c>
      <c r="M113" s="5">
        <v>2.194</v>
      </c>
      <c r="N113" s="5">
        <v>18.825000000000003</v>
      </c>
      <c r="O113" s="18">
        <v>80.602000000000004</v>
      </c>
      <c r="P113" s="5">
        <v>3.6419999999999999</v>
      </c>
      <c r="Q113" s="5">
        <v>1.992</v>
      </c>
      <c r="R113" s="18">
        <v>5.6340000000000003</v>
      </c>
      <c r="S113" s="5">
        <v>0.13700000000000001</v>
      </c>
      <c r="T113" s="5">
        <v>41</v>
      </c>
      <c r="U113" s="5">
        <v>2.105</v>
      </c>
      <c r="V113" s="5">
        <v>4.9000000000000004</v>
      </c>
      <c r="W113" s="5">
        <v>6.3920000000000003</v>
      </c>
      <c r="X113" s="5">
        <v>0</v>
      </c>
      <c r="Y113" s="5">
        <v>4</v>
      </c>
      <c r="Z113" s="5">
        <v>0.68600000000000005</v>
      </c>
      <c r="AA113" s="5">
        <v>0</v>
      </c>
      <c r="AB113" s="5">
        <v>0</v>
      </c>
      <c r="AC113" s="18">
        <v>59.22</v>
      </c>
      <c r="AD113" s="5">
        <v>0</v>
      </c>
      <c r="AE113" s="5">
        <v>19.422999999999998</v>
      </c>
      <c r="AF113" s="5">
        <v>34.528999999999996</v>
      </c>
      <c r="AG113" s="5">
        <v>7.0030000000000001</v>
      </c>
      <c r="AH113" s="18">
        <v>60.954999999999998</v>
      </c>
      <c r="AI113" s="5">
        <v>0</v>
      </c>
      <c r="AJ113" s="73" t="s">
        <v>772</v>
      </c>
      <c r="AK113" s="6" t="str">
        <f>A113</f>
        <v>17411</v>
      </c>
      <c r="AL113" s="19"/>
    </row>
    <row r="114" spans="1:38" x14ac:dyDescent="0.25">
      <c r="A114" s="6" t="s">
        <v>254</v>
      </c>
      <c r="B114" t="s">
        <v>255</v>
      </c>
      <c r="C114" s="14" t="s">
        <v>39</v>
      </c>
      <c r="D114" s="15">
        <v>0.21600000000000003</v>
      </c>
      <c r="E114" s="15">
        <v>0</v>
      </c>
      <c r="F114" s="16">
        <v>-0.216</v>
      </c>
      <c r="G114" s="5">
        <v>-0.20499999999999999</v>
      </c>
      <c r="H114" s="5">
        <v>-1.0999999999999999E-2</v>
      </c>
      <c r="I114" s="17">
        <f t="shared" si="7"/>
        <v>0</v>
      </c>
      <c r="J114" s="17">
        <v>0</v>
      </c>
      <c r="K114" s="5">
        <v>0.127</v>
      </c>
      <c r="L114" s="5">
        <v>1.9000000000000003E-2</v>
      </c>
      <c r="M114" s="5">
        <v>7.0000000000000001E-3</v>
      </c>
      <c r="N114" s="5">
        <v>4.8000000000000001E-2</v>
      </c>
      <c r="O114" s="18">
        <v>0.20100000000000001</v>
      </c>
      <c r="P114" s="5">
        <v>9.0000000000000011E-3</v>
      </c>
      <c r="Q114" s="5">
        <v>6.0000000000000001E-3</v>
      </c>
      <c r="R114" s="18">
        <v>1.5000000000000001E-2</v>
      </c>
      <c r="S114" s="5">
        <v>0</v>
      </c>
      <c r="T114" s="5">
        <v>0</v>
      </c>
      <c r="U114" s="5">
        <v>0</v>
      </c>
      <c r="V114" s="5">
        <v>0</v>
      </c>
      <c r="W114" s="5">
        <v>0</v>
      </c>
      <c r="X114" s="5">
        <v>0</v>
      </c>
      <c r="Y114" s="5">
        <v>0</v>
      </c>
      <c r="Z114" s="5">
        <v>0</v>
      </c>
      <c r="AA114" s="5">
        <v>0</v>
      </c>
      <c r="AB114" s="5">
        <v>0</v>
      </c>
      <c r="AC114" s="18">
        <v>0</v>
      </c>
      <c r="AD114" s="5">
        <v>0</v>
      </c>
      <c r="AE114" s="5">
        <v>0</v>
      </c>
      <c r="AF114" s="5">
        <v>0</v>
      </c>
      <c r="AG114" s="5">
        <v>0</v>
      </c>
      <c r="AH114" s="18">
        <v>0</v>
      </c>
      <c r="AI114" s="5">
        <v>0</v>
      </c>
      <c r="AJ114" s="73">
        <v>0</v>
      </c>
      <c r="AK114" s="6" t="str">
        <f>A114</f>
        <v>11056</v>
      </c>
      <c r="AL114" s="19"/>
    </row>
    <row r="115" spans="1:38" x14ac:dyDescent="0.25">
      <c r="A115" s="6" t="s">
        <v>256</v>
      </c>
      <c r="B115" t="s">
        <v>257</v>
      </c>
      <c r="C115" s="14" t="s">
        <v>39</v>
      </c>
      <c r="D115" s="15">
        <v>4.8890000000000002</v>
      </c>
      <c r="E115" s="15">
        <v>7.2350000000000003</v>
      </c>
      <c r="F115" s="16">
        <v>2.3460000000000001</v>
      </c>
      <c r="G115" s="5">
        <v>0</v>
      </c>
      <c r="H115" s="5">
        <v>0</v>
      </c>
      <c r="I115" s="17">
        <f t="shared" si="7"/>
        <v>0.4062197650310988</v>
      </c>
      <c r="J115" s="17">
        <v>0</v>
      </c>
      <c r="K115" s="5">
        <v>2.9249999999999998</v>
      </c>
      <c r="L115" s="5">
        <v>0.40600000000000003</v>
      </c>
      <c r="M115" s="5">
        <v>0.13800000000000001</v>
      </c>
      <c r="N115" s="5">
        <v>1.0790000000000002</v>
      </c>
      <c r="O115" s="18">
        <v>4.548</v>
      </c>
      <c r="P115" s="5">
        <v>0.21</v>
      </c>
      <c r="Q115" s="5">
        <v>0.13100000000000001</v>
      </c>
      <c r="R115" s="18">
        <v>0.34099999999999997</v>
      </c>
      <c r="S115" s="5">
        <v>0</v>
      </c>
      <c r="T115" s="5">
        <v>2.9390000000000001</v>
      </c>
      <c r="U115" s="5">
        <v>0</v>
      </c>
      <c r="V115" s="5">
        <v>0</v>
      </c>
      <c r="W115" s="5">
        <v>0</v>
      </c>
      <c r="X115" s="5">
        <v>0</v>
      </c>
      <c r="Y115" s="5">
        <v>0</v>
      </c>
      <c r="Z115" s="5">
        <v>0</v>
      </c>
      <c r="AA115" s="5">
        <v>0</v>
      </c>
      <c r="AB115" s="5">
        <v>0</v>
      </c>
      <c r="AC115" s="18">
        <v>2.9390000000000001</v>
      </c>
      <c r="AD115" s="5">
        <v>0</v>
      </c>
      <c r="AE115" s="5">
        <v>2.9560000000000004</v>
      </c>
      <c r="AF115" s="5">
        <v>1.34</v>
      </c>
      <c r="AG115" s="5">
        <v>0</v>
      </c>
      <c r="AH115" s="18">
        <v>4.2960000000000003</v>
      </c>
      <c r="AI115" s="5">
        <v>0</v>
      </c>
      <c r="AJ115" s="73" t="s">
        <v>751</v>
      </c>
      <c r="AK115" s="6" t="str">
        <f>A115</f>
        <v>08402</v>
      </c>
      <c r="AL115" s="19"/>
    </row>
    <row r="116" spans="1:38" x14ac:dyDescent="0.25">
      <c r="A116" s="6" t="s">
        <v>258</v>
      </c>
      <c r="B116" t="s">
        <v>259</v>
      </c>
      <c r="C116" s="14" t="s">
        <v>39</v>
      </c>
      <c r="D116" s="15">
        <v>0.18499999999999997</v>
      </c>
      <c r="E116" s="15">
        <v>0.38400000000000001</v>
      </c>
      <c r="F116" s="16">
        <v>0.19900000000000001</v>
      </c>
      <c r="G116" s="5">
        <v>0</v>
      </c>
      <c r="H116" s="5">
        <v>0</v>
      </c>
      <c r="I116" s="17">
        <f t="shared" si="7"/>
        <v>0</v>
      </c>
      <c r="J116" s="17">
        <v>0</v>
      </c>
      <c r="K116" s="5">
        <v>0.09</v>
      </c>
      <c r="L116" s="5">
        <v>2.4E-2</v>
      </c>
      <c r="M116" s="5">
        <v>8.0000000000000002E-3</v>
      </c>
      <c r="N116" s="5">
        <v>4.4999999999999998E-2</v>
      </c>
      <c r="O116" s="18">
        <v>0.16699999999999998</v>
      </c>
      <c r="P116" s="5">
        <v>8.9999999999999993E-3</v>
      </c>
      <c r="Q116" s="5">
        <v>8.9999999999999993E-3</v>
      </c>
      <c r="R116" s="18">
        <v>1.7999999999999999E-2</v>
      </c>
      <c r="S116" s="5">
        <v>0</v>
      </c>
      <c r="T116" s="5">
        <v>0</v>
      </c>
      <c r="U116" s="5">
        <v>0</v>
      </c>
      <c r="V116" s="5">
        <v>0</v>
      </c>
      <c r="W116" s="5">
        <v>0</v>
      </c>
      <c r="X116" s="5">
        <v>0</v>
      </c>
      <c r="Y116" s="5">
        <v>0</v>
      </c>
      <c r="Z116" s="5">
        <v>0</v>
      </c>
      <c r="AA116" s="5">
        <v>0</v>
      </c>
      <c r="AB116" s="5">
        <v>0</v>
      </c>
      <c r="AC116" s="18">
        <v>0</v>
      </c>
      <c r="AD116" s="5">
        <v>0</v>
      </c>
      <c r="AE116" s="5">
        <v>0</v>
      </c>
      <c r="AF116" s="5">
        <v>0.38400000000000001</v>
      </c>
      <c r="AG116" s="5">
        <v>0</v>
      </c>
      <c r="AH116" s="18">
        <v>0.38400000000000001</v>
      </c>
      <c r="AI116" s="5">
        <v>0</v>
      </c>
      <c r="AJ116" s="73">
        <v>0</v>
      </c>
      <c r="AK116" s="6" t="str">
        <f>A116</f>
        <v>10003</v>
      </c>
      <c r="AL116" s="19"/>
    </row>
    <row r="117" spans="1:38" x14ac:dyDescent="0.25">
      <c r="A117" s="6" t="s">
        <v>260</v>
      </c>
      <c r="B117" t="s">
        <v>261</v>
      </c>
      <c r="C117" s="14" t="s">
        <v>39</v>
      </c>
      <c r="D117" s="15">
        <v>20.395</v>
      </c>
      <c r="E117" s="15">
        <v>33.414000000000001</v>
      </c>
      <c r="F117" s="16">
        <v>13.019</v>
      </c>
      <c r="G117" s="5">
        <v>0</v>
      </c>
      <c r="H117" s="5">
        <v>0</v>
      </c>
      <c r="I117" s="17">
        <f t="shared" si="7"/>
        <v>0.61810618303705034</v>
      </c>
      <c r="J117" s="17">
        <v>6.6977913449452323E-2</v>
      </c>
      <c r="K117" s="5">
        <v>12.221</v>
      </c>
      <c r="L117" s="5">
        <v>1.67</v>
      </c>
      <c r="M117" s="5">
        <v>0.56500000000000006</v>
      </c>
      <c r="N117" s="5">
        <v>4.532</v>
      </c>
      <c r="O117" s="18">
        <v>18.988</v>
      </c>
      <c r="P117" s="5">
        <v>0.872</v>
      </c>
      <c r="Q117" s="5">
        <v>0.53500000000000003</v>
      </c>
      <c r="R117" s="18">
        <v>1.407</v>
      </c>
      <c r="S117" s="5">
        <v>0</v>
      </c>
      <c r="T117" s="5">
        <v>14.006</v>
      </c>
      <c r="U117" s="5">
        <v>0.504</v>
      </c>
      <c r="V117" s="5">
        <v>0</v>
      </c>
      <c r="W117" s="5">
        <v>2.5169999999999999</v>
      </c>
      <c r="X117" s="5">
        <v>0.83899999999999997</v>
      </c>
      <c r="Y117" s="5">
        <v>2</v>
      </c>
      <c r="Z117" s="5">
        <v>0.224</v>
      </c>
      <c r="AA117" s="5">
        <v>0</v>
      </c>
      <c r="AB117" s="5">
        <v>2.238</v>
      </c>
      <c r="AC117" s="18">
        <v>22.327999999999999</v>
      </c>
      <c r="AD117" s="5">
        <v>0</v>
      </c>
      <c r="AE117" s="5">
        <v>5.1070000000000002</v>
      </c>
      <c r="AF117" s="5">
        <v>5.9789999999999992</v>
      </c>
      <c r="AG117" s="5">
        <v>0</v>
      </c>
      <c r="AH117" s="18">
        <v>11.085999999999999</v>
      </c>
      <c r="AI117" s="5">
        <v>2.238</v>
      </c>
      <c r="AJ117" s="73" t="s">
        <v>773</v>
      </c>
      <c r="AK117" s="6" t="str">
        <f>A117</f>
        <v>08458</v>
      </c>
      <c r="AL117" s="19"/>
    </row>
    <row r="118" spans="1:38" x14ac:dyDescent="0.25">
      <c r="A118" s="6" t="s">
        <v>262</v>
      </c>
      <c r="B118" t="s">
        <v>263</v>
      </c>
      <c r="C118" s="14" t="s">
        <v>39</v>
      </c>
      <c r="D118" s="15">
        <v>79.216999999999985</v>
      </c>
      <c r="E118" s="15">
        <v>95.54</v>
      </c>
      <c r="F118" s="16">
        <v>16.323</v>
      </c>
      <c r="G118" s="5">
        <v>0</v>
      </c>
      <c r="H118" s="5">
        <v>0</v>
      </c>
      <c r="I118" s="17">
        <f t="shared" si="7"/>
        <v>0.49920452166631779</v>
      </c>
      <c r="J118" s="17">
        <v>0</v>
      </c>
      <c r="K118" s="5">
        <v>48.287999999999997</v>
      </c>
      <c r="L118" s="5">
        <v>6.1749999999999998</v>
      </c>
      <c r="M118" s="5">
        <v>2.0949999999999998</v>
      </c>
      <c r="N118" s="5">
        <v>17.358999999999998</v>
      </c>
      <c r="O118" s="18">
        <v>73.916999999999987</v>
      </c>
      <c r="P118" s="5">
        <v>3.3630000000000004</v>
      </c>
      <c r="Q118" s="5">
        <v>1.9370000000000001</v>
      </c>
      <c r="R118" s="18">
        <v>5.3000000000000007</v>
      </c>
      <c r="S118" s="5">
        <v>0</v>
      </c>
      <c r="T118" s="5">
        <v>22.75</v>
      </c>
      <c r="U118" s="5">
        <v>0.97500000000000009</v>
      </c>
      <c r="V118" s="5">
        <v>0</v>
      </c>
      <c r="W118" s="5">
        <v>5.6760000000000002</v>
      </c>
      <c r="X118" s="5">
        <v>3.7549999999999999</v>
      </c>
      <c r="Y118" s="5">
        <v>13.65</v>
      </c>
      <c r="Z118" s="5">
        <v>0.88800000000000001</v>
      </c>
      <c r="AA118" s="5">
        <v>0</v>
      </c>
      <c r="AB118" s="5">
        <v>0</v>
      </c>
      <c r="AC118" s="18">
        <v>47.694000000000003</v>
      </c>
      <c r="AD118" s="5">
        <v>0.85299999999999998</v>
      </c>
      <c r="AE118" s="5">
        <v>35.079000000000001</v>
      </c>
      <c r="AF118" s="5">
        <v>1.4510000000000001</v>
      </c>
      <c r="AG118" s="5">
        <v>10.463000000000001</v>
      </c>
      <c r="AH118" s="18">
        <v>47.846000000000004</v>
      </c>
      <c r="AI118" s="5">
        <v>0</v>
      </c>
      <c r="AJ118" s="73" t="s">
        <v>751</v>
      </c>
      <c r="AK118" s="6" t="str">
        <f>A118</f>
        <v>03017</v>
      </c>
      <c r="AL118" s="19"/>
    </row>
    <row r="119" spans="1:38" x14ac:dyDescent="0.25">
      <c r="A119" s="6" t="s">
        <v>264</v>
      </c>
      <c r="B119" t="s">
        <v>265</v>
      </c>
      <c r="C119" s="14" t="s">
        <v>39</v>
      </c>
      <c r="D119" s="15">
        <v>106.96600000000001</v>
      </c>
      <c r="E119" s="15">
        <v>201.36699999999996</v>
      </c>
      <c r="F119" s="16">
        <v>94.400999999999996</v>
      </c>
      <c r="G119" s="5">
        <v>0</v>
      </c>
      <c r="H119" s="5">
        <v>0</v>
      </c>
      <c r="I119" s="17">
        <f t="shared" si="7"/>
        <v>0.59145609012400246</v>
      </c>
      <c r="J119" s="22">
        <v>1.038899124484151E-2</v>
      </c>
      <c r="K119" s="5">
        <v>64.275000000000006</v>
      </c>
      <c r="L119" s="5">
        <v>8.661999999999999</v>
      </c>
      <c r="M119" s="5">
        <v>2.9320000000000004</v>
      </c>
      <c r="N119" s="5">
        <v>23.768000000000001</v>
      </c>
      <c r="O119" s="5">
        <v>99.637000000000015</v>
      </c>
      <c r="P119" s="5">
        <v>4.5670000000000002</v>
      </c>
      <c r="Q119" s="5">
        <v>2.762</v>
      </c>
      <c r="R119" s="5">
        <v>7.3290000000000006</v>
      </c>
      <c r="S119" s="5">
        <v>0</v>
      </c>
      <c r="T119" s="5">
        <v>55.89</v>
      </c>
      <c r="U119" s="5">
        <v>10.957999999999998</v>
      </c>
      <c r="V119" s="5">
        <v>5</v>
      </c>
      <c r="W119" s="5">
        <v>15.516999999999999</v>
      </c>
      <c r="X119" s="5">
        <v>8.66</v>
      </c>
      <c r="Y119" s="5">
        <v>19.502000000000002</v>
      </c>
      <c r="Z119" s="5">
        <v>1.331</v>
      </c>
      <c r="AA119" s="5">
        <v>1.1950000000000001</v>
      </c>
      <c r="AB119" s="5">
        <v>2.0920000000000001</v>
      </c>
      <c r="AC119" s="5">
        <v>120.14499999999998</v>
      </c>
      <c r="AD119" s="5">
        <v>0</v>
      </c>
      <c r="AE119" s="5">
        <v>39.877000000000002</v>
      </c>
      <c r="AF119" s="5">
        <v>25.34</v>
      </c>
      <c r="AG119" s="5">
        <v>16.004999999999999</v>
      </c>
      <c r="AH119" s="5">
        <v>81.221999999999994</v>
      </c>
      <c r="AI119" s="5">
        <v>2.0920000000000001</v>
      </c>
      <c r="AJ119" s="73" t="s">
        <v>755</v>
      </c>
      <c r="AK119" s="6" t="str">
        <f>A119</f>
        <v>17415</v>
      </c>
      <c r="AL119" s="19"/>
    </row>
    <row r="120" spans="1:38" x14ac:dyDescent="0.25">
      <c r="A120" s="6" t="s">
        <v>266</v>
      </c>
      <c r="B120" t="s">
        <v>267</v>
      </c>
      <c r="C120" s="14" t="s">
        <v>39</v>
      </c>
      <c r="D120" s="15">
        <v>3.3950000000000005</v>
      </c>
      <c r="E120" s="15">
        <v>4.4870000000000001</v>
      </c>
      <c r="F120" s="16">
        <v>1.0920000000000001</v>
      </c>
      <c r="G120" s="5">
        <v>0</v>
      </c>
      <c r="H120" s="5">
        <v>0</v>
      </c>
      <c r="I120" s="17">
        <f t="shared" si="7"/>
        <v>0.58087809226654785</v>
      </c>
      <c r="J120" s="17">
        <v>0</v>
      </c>
      <c r="K120" s="5">
        <v>2.085</v>
      </c>
      <c r="L120" s="5">
        <v>0.25800000000000001</v>
      </c>
      <c r="M120" s="5">
        <v>8.7999999999999995E-2</v>
      </c>
      <c r="N120" s="5">
        <v>0.74</v>
      </c>
      <c r="O120" s="18">
        <v>3.1710000000000003</v>
      </c>
      <c r="P120" s="5">
        <v>0.14400000000000002</v>
      </c>
      <c r="Q120" s="5">
        <v>0.08</v>
      </c>
      <c r="R120" s="18">
        <v>0.22400000000000003</v>
      </c>
      <c r="S120" s="5">
        <v>0</v>
      </c>
      <c r="T120" s="5">
        <v>2</v>
      </c>
      <c r="U120" s="5">
        <v>0</v>
      </c>
      <c r="V120" s="5">
        <v>0</v>
      </c>
      <c r="W120" s="5">
        <v>0.19800000000000001</v>
      </c>
      <c r="X120" s="5">
        <v>1.06</v>
      </c>
      <c r="Y120" s="5">
        <v>0</v>
      </c>
      <c r="Z120" s="5">
        <v>0</v>
      </c>
      <c r="AA120" s="5">
        <v>0</v>
      </c>
      <c r="AB120" s="5">
        <v>0</v>
      </c>
      <c r="AC120" s="18">
        <v>3.258</v>
      </c>
      <c r="AD120" s="5">
        <v>0</v>
      </c>
      <c r="AE120" s="5">
        <v>0</v>
      </c>
      <c r="AF120" s="5">
        <v>0.82299999999999995</v>
      </c>
      <c r="AG120" s="5">
        <v>0.40600000000000003</v>
      </c>
      <c r="AH120" s="18">
        <v>1.2290000000000001</v>
      </c>
      <c r="AI120" s="5">
        <v>0</v>
      </c>
      <c r="AJ120" s="73" t="s">
        <v>774</v>
      </c>
      <c r="AK120" s="6" t="str">
        <f>A120</f>
        <v>33212</v>
      </c>
      <c r="AL120" s="19"/>
    </row>
    <row r="121" spans="1:38" x14ac:dyDescent="0.25">
      <c r="A121" s="6" t="s">
        <v>268</v>
      </c>
      <c r="B121" t="s">
        <v>269</v>
      </c>
      <c r="C121" s="14" t="s">
        <v>39</v>
      </c>
      <c r="D121" s="15">
        <v>6.0090000000000003</v>
      </c>
      <c r="E121" s="15">
        <v>7.8309999999999995</v>
      </c>
      <c r="F121" s="16">
        <v>1.8220000000000001</v>
      </c>
      <c r="G121" s="5">
        <v>0</v>
      </c>
      <c r="H121" s="5">
        <v>0</v>
      </c>
      <c r="I121" s="17">
        <f t="shared" si="7"/>
        <v>0.50913037926190774</v>
      </c>
      <c r="J121" s="17">
        <v>0</v>
      </c>
      <c r="K121" s="5">
        <v>3.63</v>
      </c>
      <c r="L121" s="5">
        <v>0.47799999999999998</v>
      </c>
      <c r="M121" s="5">
        <v>0.16300000000000003</v>
      </c>
      <c r="N121" s="5">
        <v>1.331</v>
      </c>
      <c r="O121" s="18">
        <v>5.6020000000000003</v>
      </c>
      <c r="P121" s="5">
        <v>0.25600000000000001</v>
      </c>
      <c r="Q121" s="5">
        <v>0.151</v>
      </c>
      <c r="R121" s="18">
        <v>0.40700000000000003</v>
      </c>
      <c r="S121" s="5">
        <v>0</v>
      </c>
      <c r="T121" s="5">
        <v>3.76</v>
      </c>
      <c r="U121" s="5">
        <v>0</v>
      </c>
      <c r="V121" s="5">
        <v>0</v>
      </c>
      <c r="W121" s="5">
        <v>0</v>
      </c>
      <c r="X121" s="5">
        <v>0.22699999999999998</v>
      </c>
      <c r="Y121" s="5">
        <v>0</v>
      </c>
      <c r="Z121" s="5">
        <v>0</v>
      </c>
      <c r="AA121" s="5">
        <v>0</v>
      </c>
      <c r="AB121" s="5">
        <v>0</v>
      </c>
      <c r="AC121" s="18">
        <v>3.9869999999999997</v>
      </c>
      <c r="AD121" s="5">
        <v>0</v>
      </c>
      <c r="AE121" s="5">
        <v>3.57</v>
      </c>
      <c r="AF121" s="5">
        <v>0.27400000000000002</v>
      </c>
      <c r="AG121" s="5">
        <v>0</v>
      </c>
      <c r="AH121" s="18">
        <v>3.8439999999999999</v>
      </c>
      <c r="AI121" s="5">
        <v>0</v>
      </c>
      <c r="AJ121" s="73" t="s">
        <v>751</v>
      </c>
      <c r="AK121" s="6" t="str">
        <f>A121</f>
        <v>03052</v>
      </c>
      <c r="AL121" s="19"/>
    </row>
    <row r="122" spans="1:38" x14ac:dyDescent="0.25">
      <c r="A122" s="6" t="s">
        <v>270</v>
      </c>
      <c r="B122" t="s">
        <v>271</v>
      </c>
      <c r="C122" s="14" t="s">
        <v>111</v>
      </c>
      <c r="D122" s="15">
        <v>2.2890000000000001</v>
      </c>
      <c r="E122" s="15">
        <v>3.3140000000000001</v>
      </c>
      <c r="F122" s="16">
        <v>1.0249999999999999</v>
      </c>
      <c r="G122" s="5">
        <v>0</v>
      </c>
      <c r="H122" s="5">
        <v>0</v>
      </c>
      <c r="I122" s="17">
        <f t="shared" si="7"/>
        <v>0.58207604103802058</v>
      </c>
      <c r="J122" s="17">
        <v>0</v>
      </c>
      <c r="K122" s="5">
        <v>1.369</v>
      </c>
      <c r="L122" s="5">
        <v>0.191</v>
      </c>
      <c r="M122" s="5">
        <v>6.5000000000000002E-2</v>
      </c>
      <c r="N122" s="5">
        <v>0.504</v>
      </c>
      <c r="O122" s="18">
        <v>2.129</v>
      </c>
      <c r="P122" s="5">
        <v>9.799999999999999E-2</v>
      </c>
      <c r="Q122" s="5">
        <v>6.2E-2</v>
      </c>
      <c r="R122" s="18">
        <v>0.15999999999999998</v>
      </c>
      <c r="S122" s="5">
        <v>0</v>
      </c>
      <c r="T122" s="5">
        <v>1.929</v>
      </c>
      <c r="U122" s="5">
        <v>0</v>
      </c>
      <c r="V122" s="5">
        <v>0</v>
      </c>
      <c r="W122" s="5">
        <v>0</v>
      </c>
      <c r="X122" s="5">
        <v>0</v>
      </c>
      <c r="Y122" s="5">
        <v>0</v>
      </c>
      <c r="Z122" s="5">
        <v>0</v>
      </c>
      <c r="AA122" s="5">
        <v>0</v>
      </c>
      <c r="AB122" s="5">
        <v>0</v>
      </c>
      <c r="AC122" s="18">
        <v>1.929</v>
      </c>
      <c r="AD122" s="5">
        <v>0</v>
      </c>
      <c r="AE122" s="5">
        <v>0.71599999999999997</v>
      </c>
      <c r="AF122" s="5">
        <v>0.66900000000000004</v>
      </c>
      <c r="AG122" s="5">
        <v>0</v>
      </c>
      <c r="AH122" s="18">
        <v>1.385</v>
      </c>
      <c r="AI122" s="5">
        <v>0</v>
      </c>
      <c r="AJ122" s="73" t="s">
        <v>751</v>
      </c>
      <c r="AK122" s="6" t="str">
        <f>A122</f>
        <v>19403</v>
      </c>
      <c r="AL122" s="19"/>
    </row>
    <row r="123" spans="1:38" x14ac:dyDescent="0.25">
      <c r="A123" s="6" t="s">
        <v>272</v>
      </c>
      <c r="B123" t="s">
        <v>273</v>
      </c>
      <c r="C123" s="14" t="s">
        <v>39</v>
      </c>
      <c r="D123" s="15">
        <v>0.42300000000000004</v>
      </c>
      <c r="E123" s="15">
        <v>1.05</v>
      </c>
      <c r="F123" s="16">
        <v>0.627</v>
      </c>
      <c r="G123" s="5">
        <v>0</v>
      </c>
      <c r="H123" s="5">
        <v>0</v>
      </c>
      <c r="I123" s="17">
        <f t="shared" si="7"/>
        <v>0</v>
      </c>
      <c r="J123" s="17">
        <v>0</v>
      </c>
      <c r="K123" s="5">
        <v>0.26200000000000001</v>
      </c>
      <c r="L123" s="5">
        <v>3.3000000000000002E-2</v>
      </c>
      <c r="M123" s="5">
        <v>9.9999999999999985E-3</v>
      </c>
      <c r="N123" s="5">
        <v>0.09</v>
      </c>
      <c r="O123" s="18">
        <v>0.39500000000000002</v>
      </c>
      <c r="P123" s="5">
        <v>1.8000000000000002E-2</v>
      </c>
      <c r="Q123" s="5">
        <v>0.01</v>
      </c>
      <c r="R123" s="18">
        <v>2.8000000000000004E-2</v>
      </c>
      <c r="S123" s="5">
        <v>0</v>
      </c>
      <c r="T123" s="5">
        <v>0.501</v>
      </c>
      <c r="U123" s="5">
        <v>0</v>
      </c>
      <c r="V123" s="5">
        <v>0</v>
      </c>
      <c r="W123" s="5">
        <v>0</v>
      </c>
      <c r="X123" s="5">
        <v>0</v>
      </c>
      <c r="Y123" s="5">
        <v>0</v>
      </c>
      <c r="Z123" s="5">
        <v>0</v>
      </c>
      <c r="AA123" s="5">
        <v>0</v>
      </c>
      <c r="AB123" s="5">
        <v>0</v>
      </c>
      <c r="AC123" s="18">
        <v>0.501</v>
      </c>
      <c r="AD123" s="5">
        <v>0</v>
      </c>
      <c r="AE123" s="5">
        <v>0.54900000000000004</v>
      </c>
      <c r="AF123" s="5">
        <v>0</v>
      </c>
      <c r="AG123" s="5">
        <v>0</v>
      </c>
      <c r="AH123" s="18">
        <v>0.54900000000000004</v>
      </c>
      <c r="AI123" s="5">
        <v>0</v>
      </c>
      <c r="AJ123" s="73" t="s">
        <v>762</v>
      </c>
      <c r="AK123" s="6" t="str">
        <f>A123</f>
        <v>20402</v>
      </c>
      <c r="AL123" s="19"/>
    </row>
    <row r="124" spans="1:38" x14ac:dyDescent="0.25">
      <c r="A124" s="6" t="s">
        <v>274</v>
      </c>
      <c r="B124" t="s">
        <v>275</v>
      </c>
      <c r="C124" s="14" t="s">
        <v>39</v>
      </c>
      <c r="D124" s="15">
        <v>8.3049999999999997</v>
      </c>
      <c r="E124" s="15">
        <v>11.536999999999999</v>
      </c>
      <c r="F124" s="16">
        <v>3.2320000000000002</v>
      </c>
      <c r="G124" s="5">
        <v>0</v>
      </c>
      <c r="H124" s="5">
        <v>0</v>
      </c>
      <c r="I124" s="17">
        <f t="shared" si="7"/>
        <v>0.49128889659356856</v>
      </c>
      <c r="J124" s="17">
        <v>0.28924330415185923</v>
      </c>
      <c r="K124" s="5">
        <v>5.0880000000000001</v>
      </c>
      <c r="L124" s="5">
        <v>0.63500000000000001</v>
      </c>
      <c r="M124" s="5">
        <v>0.215</v>
      </c>
      <c r="N124" s="5">
        <v>1.8180000000000001</v>
      </c>
      <c r="O124" s="18">
        <v>7.7560000000000002</v>
      </c>
      <c r="P124" s="5">
        <v>0.35199999999999998</v>
      </c>
      <c r="Q124" s="5">
        <v>0.19700000000000001</v>
      </c>
      <c r="R124" s="18">
        <v>0.54899999999999993</v>
      </c>
      <c r="S124" s="5">
        <v>0</v>
      </c>
      <c r="T124" s="5">
        <v>4.8</v>
      </c>
      <c r="U124" s="5">
        <v>0</v>
      </c>
      <c r="V124" s="5">
        <v>0</v>
      </c>
      <c r="W124" s="5">
        <v>0.71</v>
      </c>
      <c r="X124" s="5">
        <v>0</v>
      </c>
      <c r="Y124" s="5">
        <v>0</v>
      </c>
      <c r="Z124" s="5">
        <v>0</v>
      </c>
      <c r="AA124" s="5">
        <v>0</v>
      </c>
      <c r="AB124" s="5">
        <v>0.158</v>
      </c>
      <c r="AC124" s="18">
        <v>5.6680000000000001</v>
      </c>
      <c r="AD124" s="5">
        <v>0</v>
      </c>
      <c r="AE124" s="5">
        <v>2.5219999999999998</v>
      </c>
      <c r="AF124" s="5">
        <v>3.347</v>
      </c>
      <c r="AG124" s="5">
        <v>0</v>
      </c>
      <c r="AH124" s="18">
        <v>5.8689999999999998</v>
      </c>
      <c r="AI124" s="5">
        <v>3.3369999999999997</v>
      </c>
      <c r="AJ124" s="73" t="s">
        <v>751</v>
      </c>
      <c r="AK124" s="6" t="str">
        <f>A124</f>
        <v>06101</v>
      </c>
      <c r="AL124" s="19"/>
    </row>
    <row r="125" spans="1:38" x14ac:dyDescent="0.25">
      <c r="A125" s="6" t="s">
        <v>276</v>
      </c>
      <c r="B125" t="s">
        <v>277</v>
      </c>
      <c r="C125" s="14" t="s">
        <v>94</v>
      </c>
      <c r="D125" s="15">
        <v>2.35</v>
      </c>
      <c r="E125" s="15">
        <v>2.9870000000000001</v>
      </c>
      <c r="F125" s="16">
        <v>0.63700000000000001</v>
      </c>
      <c r="G125" s="5">
        <v>0</v>
      </c>
      <c r="H125" s="5">
        <v>0</v>
      </c>
      <c r="I125" s="17">
        <f t="shared" si="7"/>
        <v>0.70739872782055568</v>
      </c>
      <c r="J125" s="17">
        <v>0</v>
      </c>
      <c r="K125" s="5">
        <v>1.4630000000000001</v>
      </c>
      <c r="L125" s="5">
        <v>0.17</v>
      </c>
      <c r="M125" s="5">
        <v>5.8000000000000003E-2</v>
      </c>
      <c r="N125" s="5">
        <v>0.51</v>
      </c>
      <c r="O125" s="18">
        <v>2.2010000000000001</v>
      </c>
      <c r="P125" s="5">
        <v>9.8000000000000004E-2</v>
      </c>
      <c r="Q125" s="5">
        <v>5.0999999999999997E-2</v>
      </c>
      <c r="R125" s="18">
        <v>0.14899999999999999</v>
      </c>
      <c r="S125" s="5">
        <v>0</v>
      </c>
      <c r="T125" s="5">
        <v>1</v>
      </c>
      <c r="U125" s="5">
        <v>0</v>
      </c>
      <c r="V125" s="5">
        <v>0.4</v>
      </c>
      <c r="W125" s="5">
        <v>0.112</v>
      </c>
      <c r="X125" s="5">
        <v>0.20100000000000001</v>
      </c>
      <c r="Y125" s="5">
        <v>0.4</v>
      </c>
      <c r="Z125" s="5">
        <v>0</v>
      </c>
      <c r="AA125" s="5">
        <v>0</v>
      </c>
      <c r="AB125" s="5">
        <v>0</v>
      </c>
      <c r="AC125" s="18">
        <v>2.113</v>
      </c>
      <c r="AD125" s="5">
        <v>0</v>
      </c>
      <c r="AE125" s="5">
        <v>0.874</v>
      </c>
      <c r="AF125" s="5">
        <v>0</v>
      </c>
      <c r="AG125" s="5">
        <v>0</v>
      </c>
      <c r="AH125" s="18">
        <v>0.874</v>
      </c>
      <c r="AI125" s="5">
        <v>0</v>
      </c>
      <c r="AJ125" s="73" t="s">
        <v>751</v>
      </c>
      <c r="AK125" s="6" t="str">
        <f>A125</f>
        <v>29311</v>
      </c>
      <c r="AL125" s="19"/>
    </row>
    <row r="126" spans="1:38" x14ac:dyDescent="0.25">
      <c r="A126" s="6" t="s">
        <v>278</v>
      </c>
      <c r="B126" t="s">
        <v>279</v>
      </c>
      <c r="C126" s="14" t="s">
        <v>111</v>
      </c>
      <c r="D126" s="15">
        <v>0.34800000000000003</v>
      </c>
      <c r="E126" s="15">
        <v>1.425</v>
      </c>
      <c r="F126" s="16">
        <v>1.077</v>
      </c>
      <c r="G126" s="5">
        <v>0</v>
      </c>
      <c r="H126" s="5">
        <v>0</v>
      </c>
      <c r="I126" s="17">
        <f t="shared" si="7"/>
        <v>0</v>
      </c>
      <c r="J126" s="17">
        <v>0</v>
      </c>
      <c r="K126" s="5">
        <v>0.217</v>
      </c>
      <c r="L126" s="5">
        <v>2.5999999999999999E-2</v>
      </c>
      <c r="M126" s="5">
        <v>8.0000000000000002E-3</v>
      </c>
      <c r="N126" s="5">
        <v>7.400000000000001E-2</v>
      </c>
      <c r="O126" s="18">
        <v>0.32500000000000001</v>
      </c>
      <c r="P126" s="5">
        <v>1.4999999999999999E-2</v>
      </c>
      <c r="Q126" s="5">
        <v>8.0000000000000002E-3</v>
      </c>
      <c r="R126" s="18">
        <v>2.3E-2</v>
      </c>
      <c r="S126" s="5">
        <v>0</v>
      </c>
      <c r="T126" s="5">
        <v>0.35</v>
      </c>
      <c r="U126" s="5">
        <v>0</v>
      </c>
      <c r="V126" s="5">
        <v>0</v>
      </c>
      <c r="W126" s="5">
        <v>0</v>
      </c>
      <c r="X126" s="5">
        <v>0</v>
      </c>
      <c r="Y126" s="5">
        <v>1</v>
      </c>
      <c r="Z126" s="5">
        <v>0</v>
      </c>
      <c r="AA126" s="5">
        <v>0</v>
      </c>
      <c r="AB126" s="5">
        <v>0</v>
      </c>
      <c r="AC126" s="18">
        <v>1.35</v>
      </c>
      <c r="AD126" s="5">
        <v>0</v>
      </c>
      <c r="AE126" s="5">
        <v>0</v>
      </c>
      <c r="AF126" s="5">
        <v>7.4999999999999997E-2</v>
      </c>
      <c r="AG126" s="5">
        <v>0</v>
      </c>
      <c r="AH126" s="18">
        <v>7.4999999999999997E-2</v>
      </c>
      <c r="AI126" s="5">
        <v>0</v>
      </c>
      <c r="AJ126" s="73" t="s">
        <v>762</v>
      </c>
      <c r="AK126" s="6" t="str">
        <f>A126</f>
        <v>38126</v>
      </c>
      <c r="AL126" s="19"/>
    </row>
    <row r="127" spans="1:38" x14ac:dyDescent="0.25">
      <c r="A127" s="6" t="s">
        <v>280</v>
      </c>
      <c r="B127" t="s">
        <v>281</v>
      </c>
      <c r="C127" s="14" t="s">
        <v>39</v>
      </c>
      <c r="D127" s="15">
        <v>5.4820000000000002</v>
      </c>
      <c r="E127" s="15">
        <v>6.5970000000000004</v>
      </c>
      <c r="F127" s="16">
        <v>1.115</v>
      </c>
      <c r="G127" s="5">
        <v>0</v>
      </c>
      <c r="H127" s="5">
        <v>0</v>
      </c>
      <c r="I127" s="17">
        <f t="shared" si="7"/>
        <v>0.46551300591177802</v>
      </c>
      <c r="J127" s="17">
        <v>0</v>
      </c>
      <c r="K127" s="5">
        <v>3.4260000000000002</v>
      </c>
      <c r="L127" s="5">
        <v>0.39100000000000001</v>
      </c>
      <c r="M127" s="5">
        <v>0.13300000000000001</v>
      </c>
      <c r="N127" s="5">
        <v>1.1839999999999999</v>
      </c>
      <c r="O127" s="18">
        <v>5.1340000000000003</v>
      </c>
      <c r="P127" s="5">
        <v>0.23099999999999998</v>
      </c>
      <c r="Q127" s="5">
        <v>0.11700000000000001</v>
      </c>
      <c r="R127" s="18">
        <v>0.34799999999999998</v>
      </c>
      <c r="S127" s="5">
        <v>0</v>
      </c>
      <c r="T127" s="5">
        <v>3</v>
      </c>
      <c r="U127" s="5">
        <v>0.125</v>
      </c>
      <c r="V127" s="5">
        <v>0</v>
      </c>
      <c r="W127" s="5">
        <v>0.28499999999999998</v>
      </c>
      <c r="X127" s="5">
        <v>0.17299999999999999</v>
      </c>
      <c r="Y127" s="5">
        <v>0</v>
      </c>
      <c r="Z127" s="5">
        <v>0</v>
      </c>
      <c r="AA127" s="5">
        <v>0</v>
      </c>
      <c r="AB127" s="5">
        <v>0</v>
      </c>
      <c r="AC127" s="18">
        <v>3.5830000000000002</v>
      </c>
      <c r="AD127" s="5">
        <v>0</v>
      </c>
      <c r="AE127" s="5">
        <v>1.5720000000000001</v>
      </c>
      <c r="AF127" s="5">
        <v>1.4419999999999999</v>
      </c>
      <c r="AG127" s="5">
        <v>0</v>
      </c>
      <c r="AH127" s="18">
        <v>3.0140000000000002</v>
      </c>
      <c r="AI127" s="5">
        <v>0</v>
      </c>
      <c r="AJ127" s="73" t="s">
        <v>756</v>
      </c>
      <c r="AK127" s="6" t="str">
        <f>A127</f>
        <v>04129</v>
      </c>
      <c r="AL127" s="19"/>
    </row>
    <row r="128" spans="1:38" x14ac:dyDescent="0.25">
      <c r="A128" s="6" t="s">
        <v>282</v>
      </c>
      <c r="B128" t="s">
        <v>283</v>
      </c>
      <c r="C128" s="14" t="s">
        <v>39</v>
      </c>
      <c r="D128" s="15">
        <v>0.91100000000000003</v>
      </c>
      <c r="E128" s="15">
        <v>0.85799999999999998</v>
      </c>
      <c r="F128" s="16">
        <v>-5.2999999999999999E-2</v>
      </c>
      <c r="G128" s="5">
        <v>-0.05</v>
      </c>
      <c r="H128" s="5">
        <v>-3.0000000000000001E-3</v>
      </c>
      <c r="I128" s="17">
        <f t="shared" si="7"/>
        <v>0</v>
      </c>
      <c r="J128" s="17">
        <v>0</v>
      </c>
      <c r="K128" s="5">
        <v>0.55399999999999994</v>
      </c>
      <c r="L128" s="5">
        <v>7.1000000000000008E-2</v>
      </c>
      <c r="M128" s="5">
        <v>2.4E-2</v>
      </c>
      <c r="N128" s="5">
        <v>0.20200000000000001</v>
      </c>
      <c r="O128" s="18">
        <v>0.85099999999999998</v>
      </c>
      <c r="P128" s="5">
        <v>3.7999999999999999E-2</v>
      </c>
      <c r="Q128" s="5">
        <v>2.1999999999999999E-2</v>
      </c>
      <c r="R128" s="18">
        <v>0.06</v>
      </c>
      <c r="S128" s="5">
        <v>0</v>
      </c>
      <c r="T128" s="5">
        <v>0.35499999999999998</v>
      </c>
      <c r="U128" s="5">
        <v>0</v>
      </c>
      <c r="V128" s="5">
        <v>0</v>
      </c>
      <c r="W128" s="5">
        <v>0</v>
      </c>
      <c r="X128" s="5">
        <v>0</v>
      </c>
      <c r="Y128" s="5">
        <v>0</v>
      </c>
      <c r="Z128" s="5">
        <v>0</v>
      </c>
      <c r="AA128" s="5">
        <v>0</v>
      </c>
      <c r="AB128" s="5">
        <v>0</v>
      </c>
      <c r="AC128" s="18">
        <v>0.35499999999999998</v>
      </c>
      <c r="AD128" s="5">
        <v>0</v>
      </c>
      <c r="AE128" s="5">
        <v>0.503</v>
      </c>
      <c r="AF128" s="5">
        <v>0</v>
      </c>
      <c r="AG128" s="5">
        <v>0</v>
      </c>
      <c r="AH128" s="18">
        <v>0.503</v>
      </c>
      <c r="AI128" s="5">
        <v>0</v>
      </c>
      <c r="AJ128" s="73" t="s">
        <v>762</v>
      </c>
      <c r="AK128" s="6" t="str">
        <f>A128</f>
        <v>14097</v>
      </c>
      <c r="AL128" s="19"/>
    </row>
    <row r="129" spans="1:38" x14ac:dyDescent="0.25">
      <c r="A129" s="6" t="s">
        <v>284</v>
      </c>
      <c r="B129" t="s">
        <v>285</v>
      </c>
      <c r="C129" s="14" t="s">
        <v>39</v>
      </c>
      <c r="D129" s="15">
        <v>42.033000000000001</v>
      </c>
      <c r="E129" s="15">
        <v>55.655000000000001</v>
      </c>
      <c r="F129" s="16">
        <v>13.622</v>
      </c>
      <c r="G129" s="5">
        <v>0</v>
      </c>
      <c r="H129" s="5">
        <v>0</v>
      </c>
      <c r="I129" s="17">
        <f t="shared" si="7"/>
        <v>0.52642170514778552</v>
      </c>
      <c r="J129" s="17">
        <v>0</v>
      </c>
      <c r="K129" s="5">
        <v>25.459</v>
      </c>
      <c r="L129" s="5">
        <v>3.34</v>
      </c>
      <c r="M129" s="5">
        <v>1.1320000000000001</v>
      </c>
      <c r="N129" s="5">
        <v>9.254999999999999</v>
      </c>
      <c r="O129" s="18">
        <v>39.186</v>
      </c>
      <c r="P129" s="5">
        <v>1.79</v>
      </c>
      <c r="Q129" s="5">
        <v>1.0569999999999999</v>
      </c>
      <c r="R129" s="18">
        <v>2.847</v>
      </c>
      <c r="S129" s="5">
        <v>0</v>
      </c>
      <c r="T129" s="5">
        <v>21</v>
      </c>
      <c r="U129" s="5">
        <v>1.458</v>
      </c>
      <c r="V129" s="5">
        <v>0</v>
      </c>
      <c r="W129" s="5">
        <v>3.99</v>
      </c>
      <c r="X129" s="5">
        <v>2.85</v>
      </c>
      <c r="Y129" s="5">
        <v>0</v>
      </c>
      <c r="Z129" s="5">
        <v>0</v>
      </c>
      <c r="AA129" s="5">
        <v>0</v>
      </c>
      <c r="AB129" s="5">
        <v>0</v>
      </c>
      <c r="AC129" s="18">
        <v>29.298000000000002</v>
      </c>
      <c r="AD129" s="5">
        <v>4.9379999999999997</v>
      </c>
      <c r="AE129" s="5">
        <v>3.669</v>
      </c>
      <c r="AF129" s="5">
        <v>17.107000000000003</v>
      </c>
      <c r="AG129" s="5">
        <v>0.64300000000000002</v>
      </c>
      <c r="AH129" s="18">
        <v>26.357000000000003</v>
      </c>
      <c r="AI129" s="5">
        <v>0</v>
      </c>
      <c r="AJ129" s="73" t="s">
        <v>751</v>
      </c>
      <c r="AK129" s="6" t="str">
        <f>A129</f>
        <v>31004</v>
      </c>
      <c r="AL129" s="19"/>
    </row>
    <row r="130" spans="1:38" x14ac:dyDescent="0.25">
      <c r="A130" s="6" t="s">
        <v>286</v>
      </c>
      <c r="B130" t="s">
        <v>287</v>
      </c>
      <c r="C130" s="14" t="s">
        <v>39</v>
      </c>
      <c r="D130" s="15">
        <v>134.92400000000001</v>
      </c>
      <c r="E130" s="15">
        <v>243.61400000000003</v>
      </c>
      <c r="F130" s="16">
        <v>108.69</v>
      </c>
      <c r="G130" s="5">
        <v>0</v>
      </c>
      <c r="H130" s="5">
        <v>0</v>
      </c>
      <c r="I130" s="17">
        <f t="shared" si="7"/>
        <v>0.50347271995862308</v>
      </c>
      <c r="J130" s="22">
        <v>9.6435344438332765E-2</v>
      </c>
      <c r="K130" s="5">
        <v>81.808999999999997</v>
      </c>
      <c r="L130" s="5">
        <v>10.651999999999999</v>
      </c>
      <c r="M130" s="5">
        <v>3.61</v>
      </c>
      <c r="N130" s="5">
        <v>29.755000000000003</v>
      </c>
      <c r="O130" s="5">
        <v>125.82599999999999</v>
      </c>
      <c r="P130" s="5">
        <v>5.7390000000000008</v>
      </c>
      <c r="Q130" s="5">
        <v>3.359</v>
      </c>
      <c r="R130" s="5">
        <v>9.0980000000000008</v>
      </c>
      <c r="S130" s="5">
        <v>0</v>
      </c>
      <c r="T130" s="5">
        <v>73.667000000000002</v>
      </c>
      <c r="U130" s="5">
        <v>5.2389999999999999</v>
      </c>
      <c r="V130" s="5">
        <v>0</v>
      </c>
      <c r="W130" s="5">
        <v>5.9140000000000006</v>
      </c>
      <c r="X130" s="5">
        <v>28.093</v>
      </c>
      <c r="Y130" s="5">
        <v>0</v>
      </c>
      <c r="Z130" s="5">
        <v>1.0069999999999999</v>
      </c>
      <c r="AA130" s="5">
        <v>0</v>
      </c>
      <c r="AB130" s="5">
        <v>10.022</v>
      </c>
      <c r="AC130" s="5">
        <v>123.94200000000002</v>
      </c>
      <c r="AD130" s="5">
        <v>5.1349999999999998</v>
      </c>
      <c r="AE130" s="5">
        <v>63.21</v>
      </c>
      <c r="AF130" s="5">
        <v>47.878</v>
      </c>
      <c r="AG130" s="5">
        <v>3.4489999999999998</v>
      </c>
      <c r="AH130" s="5">
        <v>119.672</v>
      </c>
      <c r="AI130" s="5">
        <v>23.493000000000002</v>
      </c>
      <c r="AJ130" s="73" t="s">
        <v>775</v>
      </c>
      <c r="AK130" s="6" t="str">
        <f>A130</f>
        <v>17414</v>
      </c>
      <c r="AL130" s="19"/>
    </row>
    <row r="131" spans="1:38" x14ac:dyDescent="0.25">
      <c r="A131" s="6" t="s">
        <v>288</v>
      </c>
      <c r="B131" t="s">
        <v>289</v>
      </c>
      <c r="C131" s="14" t="s">
        <v>39</v>
      </c>
      <c r="D131" s="15">
        <v>11.615</v>
      </c>
      <c r="E131" s="15">
        <v>17.978000000000002</v>
      </c>
      <c r="F131" s="16">
        <v>6.3630000000000004</v>
      </c>
      <c r="G131" s="5">
        <v>0</v>
      </c>
      <c r="H131" s="5">
        <v>0</v>
      </c>
      <c r="I131" s="17">
        <f t="shared" si="7"/>
        <v>0.56146401156969628</v>
      </c>
      <c r="J131" s="17">
        <v>1.5296473467571476E-2</v>
      </c>
      <c r="K131" s="5">
        <v>7.0659999999999998</v>
      </c>
      <c r="L131" s="5">
        <v>0.90700000000000003</v>
      </c>
      <c r="M131" s="5">
        <v>0.30800000000000005</v>
      </c>
      <c r="N131" s="5">
        <v>2.5570000000000004</v>
      </c>
      <c r="O131" s="18">
        <v>10.838000000000001</v>
      </c>
      <c r="P131" s="5">
        <v>0.49200000000000005</v>
      </c>
      <c r="Q131" s="5">
        <v>0.28499999999999998</v>
      </c>
      <c r="R131" s="18">
        <v>0.77700000000000002</v>
      </c>
      <c r="S131" s="5">
        <v>0</v>
      </c>
      <c r="T131" s="5">
        <v>6.49</v>
      </c>
      <c r="U131" s="5">
        <v>0.247</v>
      </c>
      <c r="V131" s="5">
        <v>0</v>
      </c>
      <c r="W131" s="5">
        <v>0.68700000000000006</v>
      </c>
      <c r="X131" s="5">
        <v>1.2829999999999997</v>
      </c>
      <c r="Y131" s="5">
        <v>1</v>
      </c>
      <c r="Z131" s="5">
        <v>0.112</v>
      </c>
      <c r="AA131" s="5">
        <v>0</v>
      </c>
      <c r="AB131" s="5">
        <v>0.27500000000000002</v>
      </c>
      <c r="AC131" s="18">
        <v>10.094000000000001</v>
      </c>
      <c r="AD131" s="5">
        <v>0</v>
      </c>
      <c r="AE131" s="5">
        <v>3.8299999999999996</v>
      </c>
      <c r="AF131" s="5">
        <v>4.0540000000000003</v>
      </c>
      <c r="AG131" s="5">
        <v>0</v>
      </c>
      <c r="AH131" s="18">
        <v>7.8840000000000003</v>
      </c>
      <c r="AI131" s="5">
        <v>0.27500000000000002</v>
      </c>
      <c r="AJ131" s="73" t="s">
        <v>751</v>
      </c>
      <c r="AK131" s="6" t="str">
        <f>A131</f>
        <v>31306</v>
      </c>
      <c r="AL131" s="19"/>
    </row>
    <row r="132" spans="1:38" x14ac:dyDescent="0.25">
      <c r="A132" s="6" t="s">
        <v>290</v>
      </c>
      <c r="B132" t="s">
        <v>291</v>
      </c>
      <c r="C132" s="14" t="s">
        <v>39</v>
      </c>
      <c r="D132" s="15">
        <v>0.11500000000000002</v>
      </c>
      <c r="E132" s="15">
        <v>0.15</v>
      </c>
      <c r="F132" s="16">
        <v>3.5000000000000003E-2</v>
      </c>
      <c r="G132" s="5">
        <v>0</v>
      </c>
      <c r="H132" s="5">
        <v>0</v>
      </c>
      <c r="I132" s="17">
        <f t="shared" si="7"/>
        <v>0</v>
      </c>
      <c r="J132" s="17">
        <v>1.1666666666666667</v>
      </c>
      <c r="K132" s="5">
        <v>6.6000000000000003E-2</v>
      </c>
      <c r="L132" s="5">
        <v>9.0000000000000011E-3</v>
      </c>
      <c r="M132" s="5">
        <v>3.0000000000000001E-3</v>
      </c>
      <c r="N132" s="5">
        <v>2.8999999999999998E-2</v>
      </c>
      <c r="O132" s="18">
        <v>0.10700000000000001</v>
      </c>
      <c r="P132" s="5">
        <v>5.0000000000000001E-3</v>
      </c>
      <c r="Q132" s="5">
        <v>3.0000000000000001E-3</v>
      </c>
      <c r="R132" s="18">
        <v>8.0000000000000002E-3</v>
      </c>
      <c r="S132" s="5">
        <v>0</v>
      </c>
      <c r="T132" s="5">
        <v>0</v>
      </c>
      <c r="U132" s="5">
        <v>5.0000000000000001E-3</v>
      </c>
      <c r="V132" s="5">
        <v>0</v>
      </c>
      <c r="W132" s="5">
        <v>7.0000000000000001E-3</v>
      </c>
      <c r="X132" s="5">
        <v>1E-3</v>
      </c>
      <c r="Y132" s="5">
        <v>0.1</v>
      </c>
      <c r="Z132" s="5">
        <v>0</v>
      </c>
      <c r="AA132" s="5">
        <v>0</v>
      </c>
      <c r="AB132" s="5">
        <v>0</v>
      </c>
      <c r="AC132" s="18">
        <v>0.113</v>
      </c>
      <c r="AD132" s="5">
        <v>0</v>
      </c>
      <c r="AE132" s="5">
        <v>3.6999999999999998E-2</v>
      </c>
      <c r="AF132" s="5">
        <v>0</v>
      </c>
      <c r="AG132" s="5">
        <v>0</v>
      </c>
      <c r="AH132" s="18">
        <v>3.6999999999999998E-2</v>
      </c>
      <c r="AI132" s="5">
        <v>0.17500000000000002</v>
      </c>
      <c r="AJ132" s="73">
        <v>0</v>
      </c>
      <c r="AK132" s="6" t="str">
        <f>A132</f>
        <v>38264</v>
      </c>
      <c r="AL132" s="19"/>
    </row>
    <row r="133" spans="1:38" x14ac:dyDescent="0.25">
      <c r="A133" s="6" t="s">
        <v>292</v>
      </c>
      <c r="B133" t="s">
        <v>293</v>
      </c>
      <c r="C133" s="14" t="s">
        <v>39</v>
      </c>
      <c r="D133" s="15">
        <v>2.6240000000000001</v>
      </c>
      <c r="E133" s="15">
        <v>4.5860000000000003</v>
      </c>
      <c r="F133" s="16">
        <v>1.962</v>
      </c>
      <c r="G133" s="5">
        <v>0</v>
      </c>
      <c r="H133" s="5">
        <v>0</v>
      </c>
      <c r="I133" s="17">
        <f t="shared" si="7"/>
        <v>0.62143174880069785</v>
      </c>
      <c r="J133" s="17">
        <v>0</v>
      </c>
      <c r="K133" s="5">
        <v>1.5740000000000001</v>
      </c>
      <c r="L133" s="5">
        <v>0.214</v>
      </c>
      <c r="M133" s="5">
        <v>7.2000000000000008E-2</v>
      </c>
      <c r="N133" s="5">
        <v>0.58399999999999996</v>
      </c>
      <c r="O133" s="18">
        <v>2.444</v>
      </c>
      <c r="P133" s="5">
        <v>0.112</v>
      </c>
      <c r="Q133" s="5">
        <v>6.8000000000000005E-2</v>
      </c>
      <c r="R133" s="18">
        <v>0.18</v>
      </c>
      <c r="S133" s="5">
        <v>0</v>
      </c>
      <c r="T133" s="5">
        <v>2.1670000000000003</v>
      </c>
      <c r="U133" s="5">
        <v>0</v>
      </c>
      <c r="V133" s="5">
        <v>0</v>
      </c>
      <c r="W133" s="5">
        <v>0</v>
      </c>
      <c r="X133" s="5">
        <v>0.253</v>
      </c>
      <c r="Y133" s="5">
        <v>1</v>
      </c>
      <c r="Z133" s="5">
        <v>0</v>
      </c>
      <c r="AA133" s="5">
        <v>0</v>
      </c>
      <c r="AB133" s="5">
        <v>0</v>
      </c>
      <c r="AC133" s="18">
        <v>3.4200000000000004</v>
      </c>
      <c r="AD133" s="5">
        <v>0</v>
      </c>
      <c r="AE133" s="5">
        <v>1.1659999999999999</v>
      </c>
      <c r="AF133" s="5">
        <v>0</v>
      </c>
      <c r="AG133" s="5">
        <v>0</v>
      </c>
      <c r="AH133" s="18">
        <v>1.1659999999999999</v>
      </c>
      <c r="AI133" s="5">
        <v>0</v>
      </c>
      <c r="AJ133" s="73" t="s">
        <v>766</v>
      </c>
      <c r="AK133" s="6" t="str">
        <f>A133</f>
        <v>32362</v>
      </c>
      <c r="AL133" s="19"/>
    </row>
    <row r="134" spans="1:38" x14ac:dyDescent="0.25">
      <c r="A134" s="6" t="s">
        <v>294</v>
      </c>
      <c r="B134" t="s">
        <v>295</v>
      </c>
      <c r="C134" s="14" t="s">
        <v>39</v>
      </c>
      <c r="D134" s="15">
        <v>0.78700000000000003</v>
      </c>
      <c r="E134" s="15">
        <v>0.76800000000000002</v>
      </c>
      <c r="F134" s="16">
        <v>-1.9E-2</v>
      </c>
      <c r="G134" s="5">
        <v>-1.7999999999999999E-2</v>
      </c>
      <c r="H134" s="5">
        <v>-1E-3</v>
      </c>
      <c r="I134" s="17">
        <f t="shared" ref="I134:I197" si="8">IFERROR(((AJ134*AC134)/(AC134+AH134)),0)</f>
        <v>0</v>
      </c>
      <c r="J134" s="17">
        <v>0</v>
      </c>
      <c r="K134" s="5">
        <v>0.46499999999999997</v>
      </c>
      <c r="L134" s="5">
        <v>6.5000000000000002E-2</v>
      </c>
      <c r="M134" s="5">
        <v>2.1999999999999999E-2</v>
      </c>
      <c r="N134" s="5">
        <v>0.18</v>
      </c>
      <c r="O134" s="18">
        <v>0.73199999999999998</v>
      </c>
      <c r="P134" s="5">
        <v>3.4000000000000002E-2</v>
      </c>
      <c r="Q134" s="5">
        <v>2.1000000000000001E-2</v>
      </c>
      <c r="R134" s="18">
        <v>5.5000000000000007E-2</v>
      </c>
      <c r="S134" s="5">
        <v>0</v>
      </c>
      <c r="T134" s="5">
        <v>0</v>
      </c>
      <c r="U134" s="5">
        <v>0</v>
      </c>
      <c r="V134" s="5">
        <v>0</v>
      </c>
      <c r="W134" s="5">
        <v>0</v>
      </c>
      <c r="X134" s="5">
        <v>0</v>
      </c>
      <c r="Y134" s="5">
        <v>0</v>
      </c>
      <c r="Z134" s="5">
        <v>0</v>
      </c>
      <c r="AA134" s="5">
        <v>0</v>
      </c>
      <c r="AB134" s="5">
        <v>0</v>
      </c>
      <c r="AC134" s="18">
        <v>0</v>
      </c>
      <c r="AD134" s="5">
        <v>0</v>
      </c>
      <c r="AE134" s="5">
        <v>0.17599999999999999</v>
      </c>
      <c r="AF134" s="5">
        <v>0.59200000000000008</v>
      </c>
      <c r="AG134" s="5">
        <v>0</v>
      </c>
      <c r="AH134" s="18">
        <v>0.76800000000000002</v>
      </c>
      <c r="AI134" s="5">
        <v>0</v>
      </c>
      <c r="AJ134" s="73" t="s">
        <v>751</v>
      </c>
      <c r="AK134" s="6" t="str">
        <f>A134</f>
        <v>01158</v>
      </c>
      <c r="AL134" s="19"/>
    </row>
    <row r="135" spans="1:38" x14ac:dyDescent="0.25">
      <c r="A135" s="6" t="s">
        <v>296</v>
      </c>
      <c r="B135" t="s">
        <v>297</v>
      </c>
      <c r="C135" s="14" t="s">
        <v>39</v>
      </c>
      <c r="D135" s="15">
        <v>27.100999999999999</v>
      </c>
      <c r="E135" s="15">
        <v>51.493000000000002</v>
      </c>
      <c r="F135" s="16">
        <v>24.391999999999999</v>
      </c>
      <c r="G135" s="5">
        <v>0</v>
      </c>
      <c r="H135" s="5">
        <v>0</v>
      </c>
      <c r="I135" s="17">
        <f t="shared" si="8"/>
        <v>0.57572873982871453</v>
      </c>
      <c r="J135" s="17">
        <v>0</v>
      </c>
      <c r="K135" s="5">
        <v>16.420000000000002</v>
      </c>
      <c r="L135" s="5">
        <v>2.1560000000000001</v>
      </c>
      <c r="M135" s="5">
        <v>0.73199999999999998</v>
      </c>
      <c r="N135" s="5">
        <v>5.9559999999999995</v>
      </c>
      <c r="O135" s="18">
        <v>25.263999999999999</v>
      </c>
      <c r="P135" s="5">
        <v>1.1539999999999999</v>
      </c>
      <c r="Q135" s="5">
        <v>0.68300000000000005</v>
      </c>
      <c r="R135" s="18">
        <v>1.837</v>
      </c>
      <c r="S135" s="5">
        <v>0</v>
      </c>
      <c r="T135" s="5">
        <v>19.8</v>
      </c>
      <c r="U135" s="5">
        <v>1.014</v>
      </c>
      <c r="V135" s="5">
        <v>0</v>
      </c>
      <c r="W135" s="5">
        <v>1.6919999999999999</v>
      </c>
      <c r="X135" s="5">
        <v>4.8860000000000001</v>
      </c>
      <c r="Y135" s="5">
        <v>2</v>
      </c>
      <c r="Z135" s="5">
        <v>0.254</v>
      </c>
      <c r="AA135" s="5">
        <v>0</v>
      </c>
      <c r="AB135" s="5">
        <v>0</v>
      </c>
      <c r="AC135" s="18">
        <v>29.646000000000001</v>
      </c>
      <c r="AD135" s="5">
        <v>0</v>
      </c>
      <c r="AE135" s="5">
        <v>11.056000000000001</v>
      </c>
      <c r="AF135" s="5">
        <v>10.790999999999999</v>
      </c>
      <c r="AG135" s="5">
        <v>0</v>
      </c>
      <c r="AH135" s="18">
        <v>21.847000000000001</v>
      </c>
      <c r="AI135" s="5">
        <v>0</v>
      </c>
      <c r="AJ135" s="73" t="s">
        <v>751</v>
      </c>
      <c r="AK135" s="6" t="str">
        <f>A135</f>
        <v>08122</v>
      </c>
      <c r="AL135" s="19"/>
    </row>
    <row r="136" spans="1:38" x14ac:dyDescent="0.25">
      <c r="A136" s="6" t="s">
        <v>298</v>
      </c>
      <c r="B136" t="s">
        <v>299</v>
      </c>
      <c r="C136" s="14" t="s">
        <v>39</v>
      </c>
      <c r="D136" s="15">
        <v>0.42199999999999999</v>
      </c>
      <c r="E136" s="15">
        <v>0.45499999999999996</v>
      </c>
      <c r="F136" s="16">
        <v>3.3000000000000002E-2</v>
      </c>
      <c r="G136" s="5">
        <v>0</v>
      </c>
      <c r="H136" s="5">
        <v>0</v>
      </c>
      <c r="I136" s="17">
        <f t="shared" si="8"/>
        <v>0</v>
      </c>
      <c r="J136" s="17">
        <v>0.33846153846153848</v>
      </c>
      <c r="K136" s="5">
        <v>0.20499999999999999</v>
      </c>
      <c r="L136" s="5">
        <v>5.5E-2</v>
      </c>
      <c r="M136" s="5">
        <v>1.9E-2</v>
      </c>
      <c r="N136" s="5">
        <v>0.10299999999999999</v>
      </c>
      <c r="O136" s="18">
        <v>0.38200000000000001</v>
      </c>
      <c r="P136" s="5">
        <v>0.02</v>
      </c>
      <c r="Q136" s="5">
        <v>0.02</v>
      </c>
      <c r="R136" s="18">
        <v>0.04</v>
      </c>
      <c r="S136" s="5">
        <v>0</v>
      </c>
      <c r="T136" s="5">
        <v>0</v>
      </c>
      <c r="U136" s="5">
        <v>0</v>
      </c>
      <c r="V136" s="5">
        <v>0</v>
      </c>
      <c r="W136" s="5">
        <v>0</v>
      </c>
      <c r="X136" s="5">
        <v>0</v>
      </c>
      <c r="Y136" s="5">
        <v>0</v>
      </c>
      <c r="Z136" s="5">
        <v>0</v>
      </c>
      <c r="AA136" s="5">
        <v>0</v>
      </c>
      <c r="AB136" s="5">
        <v>0</v>
      </c>
      <c r="AC136" s="18">
        <v>0</v>
      </c>
      <c r="AD136" s="5">
        <v>0.30099999999999999</v>
      </c>
      <c r="AE136" s="5">
        <v>0</v>
      </c>
      <c r="AF136" s="5">
        <v>0.154</v>
      </c>
      <c r="AG136" s="5">
        <v>0</v>
      </c>
      <c r="AH136" s="18">
        <v>0.45499999999999996</v>
      </c>
      <c r="AI136" s="5">
        <v>0.154</v>
      </c>
      <c r="AJ136" s="73">
        <v>0</v>
      </c>
      <c r="AK136" s="6" t="str">
        <f>A136</f>
        <v>33183</v>
      </c>
      <c r="AL136" s="19"/>
    </row>
    <row r="137" spans="1:38" x14ac:dyDescent="0.25">
      <c r="A137" s="6" t="s">
        <v>300</v>
      </c>
      <c r="B137" t="s">
        <v>301</v>
      </c>
      <c r="C137" s="14" t="s">
        <v>39</v>
      </c>
      <c r="D137" s="15">
        <v>0.99899999999999989</v>
      </c>
      <c r="E137" s="15">
        <v>1.0939999999999999</v>
      </c>
      <c r="F137" s="16">
        <v>9.5000000000000001E-2</v>
      </c>
      <c r="G137" s="5">
        <v>0</v>
      </c>
      <c r="H137" s="5">
        <v>0</v>
      </c>
      <c r="I137" s="17">
        <f t="shared" si="8"/>
        <v>0.45703839122486295</v>
      </c>
      <c r="J137" s="17">
        <v>0</v>
      </c>
      <c r="K137" s="5">
        <v>0.629</v>
      </c>
      <c r="L137" s="5">
        <v>6.8999999999999992E-2</v>
      </c>
      <c r="M137" s="5">
        <v>2.4E-2</v>
      </c>
      <c r="N137" s="5">
        <v>0.214</v>
      </c>
      <c r="O137" s="18">
        <v>0.93599999999999994</v>
      </c>
      <c r="P137" s="5">
        <v>4.1999999999999996E-2</v>
      </c>
      <c r="Q137" s="5">
        <v>2.1000000000000001E-2</v>
      </c>
      <c r="R137" s="18">
        <v>6.3E-2</v>
      </c>
      <c r="S137" s="5">
        <v>0</v>
      </c>
      <c r="T137" s="5">
        <v>0.437</v>
      </c>
      <c r="U137" s="5">
        <v>0</v>
      </c>
      <c r="V137" s="5">
        <v>0</v>
      </c>
      <c r="W137" s="5">
        <v>6.3E-2</v>
      </c>
      <c r="X137" s="5">
        <v>0</v>
      </c>
      <c r="Y137" s="5">
        <v>0</v>
      </c>
      <c r="Z137" s="5">
        <v>0</v>
      </c>
      <c r="AA137" s="5">
        <v>0</v>
      </c>
      <c r="AB137" s="5">
        <v>0</v>
      </c>
      <c r="AC137" s="18">
        <v>0.5</v>
      </c>
      <c r="AD137" s="5">
        <v>0</v>
      </c>
      <c r="AE137" s="5">
        <v>0</v>
      </c>
      <c r="AF137" s="5">
        <v>0.59399999999999997</v>
      </c>
      <c r="AG137" s="5">
        <v>0</v>
      </c>
      <c r="AH137" s="18">
        <v>0.59399999999999997</v>
      </c>
      <c r="AI137" s="5">
        <v>0</v>
      </c>
      <c r="AJ137" s="73" t="s">
        <v>751</v>
      </c>
      <c r="AK137" s="6" t="str">
        <f>A137</f>
        <v>28144</v>
      </c>
      <c r="AL137" s="19"/>
    </row>
    <row r="138" spans="1:38" x14ac:dyDescent="0.25">
      <c r="A138" s="6" t="s">
        <v>302</v>
      </c>
      <c r="B138" t="s">
        <v>712</v>
      </c>
      <c r="C138" s="14" t="s">
        <v>39</v>
      </c>
      <c r="D138" s="15">
        <v>0.16500000000000001</v>
      </c>
      <c r="E138" s="15">
        <v>1.0089999999999999</v>
      </c>
      <c r="F138" s="16">
        <v>0.84399999999999997</v>
      </c>
      <c r="G138" s="5">
        <v>0</v>
      </c>
      <c r="H138" s="5">
        <v>0</v>
      </c>
      <c r="I138" s="17">
        <f t="shared" si="8"/>
        <v>0.85232903865213094</v>
      </c>
      <c r="J138" s="17">
        <v>0</v>
      </c>
      <c r="K138" s="5">
        <v>0.127</v>
      </c>
      <c r="L138" s="5">
        <v>4.0000000000000001E-3</v>
      </c>
      <c r="M138" s="5">
        <v>2E-3</v>
      </c>
      <c r="N138" s="5">
        <v>2.5999999999999999E-2</v>
      </c>
      <c r="O138" s="18">
        <v>0.159</v>
      </c>
      <c r="P138" s="5">
        <v>6.0000000000000001E-3</v>
      </c>
      <c r="Q138" s="5">
        <v>0</v>
      </c>
      <c r="R138" s="18">
        <v>6.0000000000000001E-3</v>
      </c>
      <c r="S138" s="5">
        <v>0</v>
      </c>
      <c r="T138" s="5">
        <v>0.86</v>
      </c>
      <c r="U138" s="5">
        <v>0</v>
      </c>
      <c r="V138" s="5">
        <v>0</v>
      </c>
      <c r="W138" s="5">
        <v>0</v>
      </c>
      <c r="X138" s="5">
        <v>0</v>
      </c>
      <c r="Y138" s="5">
        <v>0</v>
      </c>
      <c r="Z138" s="5">
        <v>0</v>
      </c>
      <c r="AA138" s="5">
        <v>0</v>
      </c>
      <c r="AB138" s="5">
        <v>0</v>
      </c>
      <c r="AC138" s="18">
        <v>0.86</v>
      </c>
      <c r="AD138" s="5">
        <v>0</v>
      </c>
      <c r="AE138" s="5">
        <v>0</v>
      </c>
      <c r="AF138" s="5">
        <v>0.14899999999999999</v>
      </c>
      <c r="AG138" s="5">
        <v>0</v>
      </c>
      <c r="AH138" s="18">
        <v>0.14899999999999999</v>
      </c>
      <c r="AI138" s="5">
        <v>0</v>
      </c>
      <c r="AJ138" s="73" t="s">
        <v>751</v>
      </c>
      <c r="AK138" s="6" t="str">
        <f>A138</f>
        <v>32903</v>
      </c>
      <c r="AL138" s="19"/>
    </row>
    <row r="139" spans="1:38" x14ac:dyDescent="0.25">
      <c r="A139" s="6" t="s">
        <v>304</v>
      </c>
      <c r="B139" t="s">
        <v>305</v>
      </c>
      <c r="C139" s="14" t="s">
        <v>39</v>
      </c>
      <c r="D139" s="15">
        <v>1.9580000000000002</v>
      </c>
      <c r="E139" s="15">
        <v>1</v>
      </c>
      <c r="F139" s="16">
        <v>-0.95799999999999996</v>
      </c>
      <c r="G139" s="5">
        <v>-0.91</v>
      </c>
      <c r="H139" s="5">
        <v>-4.8000000000000001E-2</v>
      </c>
      <c r="I139" s="17">
        <f t="shared" si="8"/>
        <v>1</v>
      </c>
      <c r="J139" s="17">
        <v>0</v>
      </c>
      <c r="K139" s="5">
        <v>1.2090000000000001</v>
      </c>
      <c r="L139" s="5">
        <v>0.14700000000000002</v>
      </c>
      <c r="M139" s="5">
        <v>0.05</v>
      </c>
      <c r="N139" s="5">
        <v>0.42299999999999999</v>
      </c>
      <c r="O139" s="18">
        <v>1.8290000000000002</v>
      </c>
      <c r="P139" s="5">
        <v>8.299999999999999E-2</v>
      </c>
      <c r="Q139" s="5">
        <v>4.5999999999999999E-2</v>
      </c>
      <c r="R139" s="18">
        <v>0.129</v>
      </c>
      <c r="S139" s="5">
        <v>0</v>
      </c>
      <c r="T139" s="5">
        <v>1</v>
      </c>
      <c r="U139" s="5">
        <v>0</v>
      </c>
      <c r="V139" s="5">
        <v>0</v>
      </c>
      <c r="W139" s="5">
        <v>0</v>
      </c>
      <c r="X139" s="5">
        <v>0</v>
      </c>
      <c r="Y139" s="5">
        <v>0</v>
      </c>
      <c r="Z139" s="5">
        <v>0</v>
      </c>
      <c r="AA139" s="5">
        <v>0</v>
      </c>
      <c r="AB139" s="5">
        <v>0</v>
      </c>
      <c r="AC139" s="18">
        <v>1</v>
      </c>
      <c r="AD139" s="5">
        <v>0</v>
      </c>
      <c r="AE139" s="5">
        <v>0</v>
      </c>
      <c r="AF139" s="5">
        <v>0</v>
      </c>
      <c r="AG139" s="5">
        <v>0</v>
      </c>
      <c r="AH139" s="18">
        <v>0</v>
      </c>
      <c r="AI139" s="5">
        <v>0</v>
      </c>
      <c r="AJ139" s="73" t="s">
        <v>751</v>
      </c>
      <c r="AK139" s="6" t="str">
        <f>A139</f>
        <v>37903</v>
      </c>
      <c r="AL139" s="19"/>
    </row>
    <row r="140" spans="1:38" x14ac:dyDescent="0.25">
      <c r="A140" s="6" t="s">
        <v>306</v>
      </c>
      <c r="B140" t="s">
        <v>307</v>
      </c>
      <c r="C140" s="14" t="s">
        <v>39</v>
      </c>
      <c r="D140" s="15">
        <v>0.96599999999999997</v>
      </c>
      <c r="E140" s="15">
        <v>0.99</v>
      </c>
      <c r="F140" s="16">
        <v>2.4E-2</v>
      </c>
      <c r="G140" s="5">
        <v>0</v>
      </c>
      <c r="H140" s="5">
        <v>0</v>
      </c>
      <c r="I140" s="17">
        <f t="shared" si="8"/>
        <v>0</v>
      </c>
      <c r="J140" s="17">
        <v>1</v>
      </c>
      <c r="K140" s="5">
        <v>0.58699999999999997</v>
      </c>
      <c r="L140" s="5">
        <v>7.6000000000000012E-2</v>
      </c>
      <c r="M140" s="5">
        <v>2.5999999999999999E-2</v>
      </c>
      <c r="N140" s="5">
        <v>0.21200000000000002</v>
      </c>
      <c r="O140" s="18">
        <v>0.90100000000000002</v>
      </c>
      <c r="P140" s="5">
        <v>4.0999999999999995E-2</v>
      </c>
      <c r="Q140" s="5">
        <v>2.4E-2</v>
      </c>
      <c r="R140" s="18">
        <v>6.5000000000000002E-2</v>
      </c>
      <c r="S140" s="5">
        <v>0</v>
      </c>
      <c r="T140" s="5">
        <v>0</v>
      </c>
      <c r="U140" s="5">
        <v>0</v>
      </c>
      <c r="V140" s="5">
        <v>0</v>
      </c>
      <c r="W140" s="5">
        <v>0</v>
      </c>
      <c r="X140" s="5">
        <v>0</v>
      </c>
      <c r="Y140" s="5">
        <v>0</v>
      </c>
      <c r="Z140" s="5">
        <v>0</v>
      </c>
      <c r="AA140" s="5">
        <v>0</v>
      </c>
      <c r="AB140" s="5">
        <v>0</v>
      </c>
      <c r="AC140" s="18">
        <v>0</v>
      </c>
      <c r="AD140" s="5">
        <v>0.99</v>
      </c>
      <c r="AE140" s="5">
        <v>0</v>
      </c>
      <c r="AF140" s="5">
        <v>0</v>
      </c>
      <c r="AG140" s="5">
        <v>0</v>
      </c>
      <c r="AH140" s="18">
        <v>0.99</v>
      </c>
      <c r="AI140" s="5">
        <v>0.99</v>
      </c>
      <c r="AJ140" s="73">
        <v>0</v>
      </c>
      <c r="AK140" s="6" t="str">
        <f>A140</f>
        <v>20406</v>
      </c>
      <c r="AL140" s="19"/>
    </row>
    <row r="141" spans="1:38" x14ac:dyDescent="0.25">
      <c r="A141" s="6" t="s">
        <v>308</v>
      </c>
      <c r="B141" t="s">
        <v>309</v>
      </c>
      <c r="C141" s="14" t="s">
        <v>39</v>
      </c>
      <c r="D141" s="15">
        <v>13.713999999999999</v>
      </c>
      <c r="E141" s="15">
        <v>16.935000000000002</v>
      </c>
      <c r="F141" s="16">
        <v>3.2210000000000001</v>
      </c>
      <c r="G141" s="5">
        <v>0</v>
      </c>
      <c r="H141" s="5">
        <v>0</v>
      </c>
      <c r="I141" s="17">
        <f t="shared" si="8"/>
        <v>0.63076468851490985</v>
      </c>
      <c r="J141" s="17">
        <v>0</v>
      </c>
      <c r="K141" s="5">
        <v>8.2959999999999994</v>
      </c>
      <c r="L141" s="5">
        <v>1.0930000000000002</v>
      </c>
      <c r="M141" s="5">
        <v>0.37</v>
      </c>
      <c r="N141" s="5">
        <v>3.0249999999999999</v>
      </c>
      <c r="O141" s="18">
        <v>12.783999999999999</v>
      </c>
      <c r="P141" s="5">
        <v>0.58400000000000007</v>
      </c>
      <c r="Q141" s="5">
        <v>0.34599999999999997</v>
      </c>
      <c r="R141" s="18">
        <v>0.93</v>
      </c>
      <c r="S141" s="5">
        <v>0</v>
      </c>
      <c r="T141" s="5">
        <v>7.5</v>
      </c>
      <c r="U141" s="5">
        <v>0.42899999999999999</v>
      </c>
      <c r="V141" s="5">
        <v>0</v>
      </c>
      <c r="W141" s="5">
        <v>0.92999999999999994</v>
      </c>
      <c r="X141" s="5">
        <v>0.82300000000000006</v>
      </c>
      <c r="Y141" s="5">
        <v>1</v>
      </c>
      <c r="Z141" s="5">
        <v>0</v>
      </c>
      <c r="AA141" s="5">
        <v>0</v>
      </c>
      <c r="AB141" s="5">
        <v>0</v>
      </c>
      <c r="AC141" s="18">
        <v>10.682</v>
      </c>
      <c r="AD141" s="5">
        <v>0</v>
      </c>
      <c r="AE141" s="5">
        <v>4.6840000000000002</v>
      </c>
      <c r="AF141" s="5">
        <v>1.569</v>
      </c>
      <c r="AG141" s="5">
        <v>0</v>
      </c>
      <c r="AH141" s="18">
        <v>6.2530000000000001</v>
      </c>
      <c r="AI141" s="5">
        <v>0</v>
      </c>
      <c r="AJ141" s="73" t="s">
        <v>751</v>
      </c>
      <c r="AK141" s="6" t="str">
        <f>A141</f>
        <v>37504</v>
      </c>
      <c r="AL141" s="19"/>
    </row>
    <row r="142" spans="1:38" x14ac:dyDescent="0.25">
      <c r="A142" s="6" t="s">
        <v>310</v>
      </c>
      <c r="B142" t="s">
        <v>311</v>
      </c>
      <c r="C142" s="14" t="s">
        <v>39</v>
      </c>
      <c r="D142" s="15">
        <v>3.3039999999999998</v>
      </c>
      <c r="E142" s="15">
        <v>2.399</v>
      </c>
      <c r="F142" s="16">
        <v>-0.90500000000000003</v>
      </c>
      <c r="G142" s="5">
        <v>-0.86</v>
      </c>
      <c r="H142" s="5">
        <v>-4.4999999999999998E-2</v>
      </c>
      <c r="I142" s="17">
        <f t="shared" si="8"/>
        <v>0.62526052521884112</v>
      </c>
      <c r="J142" s="17">
        <v>0</v>
      </c>
      <c r="K142" s="5">
        <v>2.0220000000000002</v>
      </c>
      <c r="L142" s="5">
        <v>0.255</v>
      </c>
      <c r="M142" s="5">
        <v>8.5999999999999993E-2</v>
      </c>
      <c r="N142" s="5">
        <v>0.72200000000000009</v>
      </c>
      <c r="O142" s="18">
        <v>3.085</v>
      </c>
      <c r="P142" s="5">
        <v>0.13900000000000001</v>
      </c>
      <c r="Q142" s="5">
        <v>0.08</v>
      </c>
      <c r="R142" s="18">
        <v>0.21900000000000003</v>
      </c>
      <c r="S142" s="5">
        <v>0</v>
      </c>
      <c r="T142" s="5">
        <v>1.5</v>
      </c>
      <c r="U142" s="5">
        <v>0</v>
      </c>
      <c r="V142" s="5">
        <v>0</v>
      </c>
      <c r="W142" s="5">
        <v>0</v>
      </c>
      <c r="X142" s="5">
        <v>0</v>
      </c>
      <c r="Y142" s="5">
        <v>0</v>
      </c>
      <c r="Z142" s="5">
        <v>0</v>
      </c>
      <c r="AA142" s="5">
        <v>0</v>
      </c>
      <c r="AB142" s="5">
        <v>0</v>
      </c>
      <c r="AC142" s="18">
        <v>1.5</v>
      </c>
      <c r="AD142" s="5">
        <v>0</v>
      </c>
      <c r="AE142" s="5">
        <v>0</v>
      </c>
      <c r="AF142" s="5">
        <v>0.89900000000000002</v>
      </c>
      <c r="AG142" s="5">
        <v>0</v>
      </c>
      <c r="AH142" s="18">
        <v>0.89900000000000002</v>
      </c>
      <c r="AI142" s="5">
        <v>0</v>
      </c>
      <c r="AJ142" s="73" t="s">
        <v>751</v>
      </c>
      <c r="AK142" s="6" t="str">
        <f>A142</f>
        <v>39120</v>
      </c>
      <c r="AL142" s="19"/>
    </row>
    <row r="143" spans="1:38" x14ac:dyDescent="0.25">
      <c r="A143" s="6" t="s">
        <v>312</v>
      </c>
      <c r="B143" t="s">
        <v>313</v>
      </c>
      <c r="C143" s="14" t="s">
        <v>39</v>
      </c>
      <c r="D143" s="15">
        <v>0.48200000000000004</v>
      </c>
      <c r="E143" s="15">
        <v>1.375</v>
      </c>
      <c r="F143" s="16">
        <v>0.89300000000000002</v>
      </c>
      <c r="G143" s="5">
        <v>0</v>
      </c>
      <c r="H143" s="5">
        <v>0</v>
      </c>
      <c r="I143" s="17">
        <f t="shared" si="8"/>
        <v>0</v>
      </c>
      <c r="J143" s="17">
        <v>0.97672727272727289</v>
      </c>
      <c r="K143" s="5">
        <v>0.29600000000000004</v>
      </c>
      <c r="L143" s="5">
        <v>3.7000000000000005E-2</v>
      </c>
      <c r="M143" s="5">
        <v>1.2999999999999999E-2</v>
      </c>
      <c r="N143" s="5">
        <v>0.10500000000000001</v>
      </c>
      <c r="O143" s="18">
        <v>0.45100000000000007</v>
      </c>
      <c r="P143" s="5">
        <v>1.9999999999999997E-2</v>
      </c>
      <c r="Q143" s="5">
        <v>1.0999999999999999E-2</v>
      </c>
      <c r="R143" s="18">
        <v>3.0999999999999996E-2</v>
      </c>
      <c r="S143" s="5">
        <v>0</v>
      </c>
      <c r="T143" s="5">
        <v>3.2000000000000001E-2</v>
      </c>
      <c r="U143" s="5">
        <v>0</v>
      </c>
      <c r="V143" s="5">
        <v>0</v>
      </c>
      <c r="W143" s="5">
        <v>0.251</v>
      </c>
      <c r="X143" s="5">
        <v>0.15100000000000002</v>
      </c>
      <c r="Y143" s="5">
        <v>0.41000000000000003</v>
      </c>
      <c r="Z143" s="5">
        <v>5.1000000000000004E-2</v>
      </c>
      <c r="AA143" s="5">
        <v>0</v>
      </c>
      <c r="AB143" s="5">
        <v>0</v>
      </c>
      <c r="AC143" s="18">
        <v>0.89500000000000013</v>
      </c>
      <c r="AD143" s="5">
        <v>0</v>
      </c>
      <c r="AE143" s="5">
        <v>0</v>
      </c>
      <c r="AF143" s="5">
        <v>0.48</v>
      </c>
      <c r="AG143" s="5">
        <v>0</v>
      </c>
      <c r="AH143" s="18">
        <v>0.48</v>
      </c>
      <c r="AI143" s="5">
        <v>1.3430000000000002</v>
      </c>
      <c r="AJ143" s="73" t="s">
        <v>762</v>
      </c>
      <c r="AK143" s="6" t="str">
        <f>A143</f>
        <v>09207</v>
      </c>
      <c r="AL143" s="19"/>
    </row>
    <row r="144" spans="1:38" x14ac:dyDescent="0.25">
      <c r="A144" s="6" t="s">
        <v>314</v>
      </c>
      <c r="B144" t="s">
        <v>315</v>
      </c>
      <c r="C144" s="14" t="s">
        <v>111</v>
      </c>
      <c r="D144" s="15">
        <v>2.9660000000000002</v>
      </c>
      <c r="E144" s="15">
        <v>5.282</v>
      </c>
      <c r="F144" s="16">
        <v>2.3159999999999998</v>
      </c>
      <c r="G144" s="5">
        <v>0</v>
      </c>
      <c r="H144" s="5">
        <v>0</v>
      </c>
      <c r="I144" s="17">
        <f t="shared" si="8"/>
        <v>0.59541840212040897</v>
      </c>
      <c r="J144" s="17">
        <v>0</v>
      </c>
      <c r="K144" s="5">
        <v>1.853</v>
      </c>
      <c r="L144" s="5">
        <v>0.214</v>
      </c>
      <c r="M144" s="5">
        <v>7.2999999999999995E-2</v>
      </c>
      <c r="N144" s="5">
        <v>0.63600000000000001</v>
      </c>
      <c r="O144" s="18">
        <v>2.7760000000000002</v>
      </c>
      <c r="P144" s="5">
        <v>0.125</v>
      </c>
      <c r="Q144" s="5">
        <v>6.5000000000000002E-2</v>
      </c>
      <c r="R144" s="18">
        <v>0.19</v>
      </c>
      <c r="S144" s="5">
        <v>0</v>
      </c>
      <c r="T144" s="5">
        <v>3</v>
      </c>
      <c r="U144" s="5">
        <v>0</v>
      </c>
      <c r="V144" s="5">
        <v>0</v>
      </c>
      <c r="W144" s="5">
        <v>0.14499999999999999</v>
      </c>
      <c r="X144" s="5">
        <v>0</v>
      </c>
      <c r="Y144" s="5">
        <v>0</v>
      </c>
      <c r="Z144" s="5">
        <v>0</v>
      </c>
      <c r="AA144" s="5">
        <v>0</v>
      </c>
      <c r="AB144" s="5">
        <v>0</v>
      </c>
      <c r="AC144" s="18">
        <v>3.145</v>
      </c>
      <c r="AD144" s="5">
        <v>0</v>
      </c>
      <c r="AE144" s="5">
        <v>1.1850000000000001</v>
      </c>
      <c r="AF144" s="5">
        <v>0.95199999999999996</v>
      </c>
      <c r="AG144" s="5">
        <v>0</v>
      </c>
      <c r="AH144" s="18">
        <v>2.137</v>
      </c>
      <c r="AI144" s="5">
        <v>0</v>
      </c>
      <c r="AJ144" s="73" t="s">
        <v>751</v>
      </c>
      <c r="AK144" s="6" t="str">
        <f>A144</f>
        <v>04019</v>
      </c>
      <c r="AL144" s="19"/>
    </row>
    <row r="145" spans="1:38" x14ac:dyDescent="0.25">
      <c r="A145" s="6" t="s">
        <v>316</v>
      </c>
      <c r="B145" t="s">
        <v>317</v>
      </c>
      <c r="C145" s="14" t="s">
        <v>39</v>
      </c>
      <c r="D145" s="15">
        <v>0.70200000000000007</v>
      </c>
      <c r="E145" s="15">
        <v>1.4370000000000001</v>
      </c>
      <c r="F145" s="16">
        <v>0.73499999999999999</v>
      </c>
      <c r="G145" s="5">
        <v>0</v>
      </c>
      <c r="H145" s="5">
        <v>0</v>
      </c>
      <c r="I145" s="17">
        <f t="shared" si="8"/>
        <v>0</v>
      </c>
      <c r="J145" s="17">
        <v>0.55741127348643005</v>
      </c>
      <c r="K145" s="5">
        <v>0.40499999999999997</v>
      </c>
      <c r="L145" s="5">
        <v>6.3E-2</v>
      </c>
      <c r="M145" s="5">
        <v>2.1000000000000001E-2</v>
      </c>
      <c r="N145" s="5">
        <v>0.16199999999999998</v>
      </c>
      <c r="O145" s="18">
        <v>0.65100000000000002</v>
      </c>
      <c r="P145" s="5">
        <v>3.0000000000000002E-2</v>
      </c>
      <c r="Q145" s="5">
        <v>2.1000000000000001E-2</v>
      </c>
      <c r="R145" s="18">
        <v>5.1000000000000004E-2</v>
      </c>
      <c r="S145" s="5">
        <v>0</v>
      </c>
      <c r="T145" s="5">
        <v>0</v>
      </c>
      <c r="U145" s="5">
        <v>0</v>
      </c>
      <c r="V145" s="5">
        <v>0</v>
      </c>
      <c r="W145" s="5">
        <v>0</v>
      </c>
      <c r="X145" s="5">
        <v>0</v>
      </c>
      <c r="Y145" s="5">
        <v>0</v>
      </c>
      <c r="Z145" s="5">
        <v>0</v>
      </c>
      <c r="AA145" s="5">
        <v>0</v>
      </c>
      <c r="AB145" s="5">
        <v>0</v>
      </c>
      <c r="AC145" s="18">
        <v>0</v>
      </c>
      <c r="AD145" s="5">
        <v>0</v>
      </c>
      <c r="AE145" s="5">
        <v>0.498</v>
      </c>
      <c r="AF145" s="5">
        <v>0.93900000000000006</v>
      </c>
      <c r="AG145" s="5">
        <v>0</v>
      </c>
      <c r="AH145" s="18">
        <v>1.4370000000000001</v>
      </c>
      <c r="AI145" s="5">
        <v>0.80100000000000005</v>
      </c>
      <c r="AJ145" s="73">
        <v>0</v>
      </c>
      <c r="AK145" s="6" t="str">
        <f>A145</f>
        <v>23311</v>
      </c>
      <c r="AL145" s="19"/>
    </row>
    <row r="146" spans="1:38" x14ac:dyDescent="0.25">
      <c r="A146" s="6" t="s">
        <v>318</v>
      </c>
      <c r="B146" t="s">
        <v>319</v>
      </c>
      <c r="C146" s="14" t="s">
        <v>39</v>
      </c>
      <c r="D146" s="15">
        <v>1.956</v>
      </c>
      <c r="E146" s="15">
        <v>2.4210000000000003</v>
      </c>
      <c r="F146" s="16">
        <v>0.46500000000000002</v>
      </c>
      <c r="G146" s="5">
        <v>0</v>
      </c>
      <c r="H146" s="5">
        <v>0</v>
      </c>
      <c r="I146" s="17">
        <f t="shared" si="8"/>
        <v>0.55819946303180501</v>
      </c>
      <c r="J146" s="17">
        <v>0</v>
      </c>
      <c r="K146" s="5">
        <v>1.2190000000000001</v>
      </c>
      <c r="L146" s="5">
        <v>0.14000000000000001</v>
      </c>
      <c r="M146" s="5">
        <v>4.8000000000000001E-2</v>
      </c>
      <c r="N146" s="5">
        <v>0.42399999999999999</v>
      </c>
      <c r="O146" s="18">
        <v>1.831</v>
      </c>
      <c r="P146" s="5">
        <v>8.3000000000000004E-2</v>
      </c>
      <c r="Q146" s="5">
        <v>4.2000000000000003E-2</v>
      </c>
      <c r="R146" s="18">
        <v>0.125</v>
      </c>
      <c r="S146" s="5">
        <v>0</v>
      </c>
      <c r="T146" s="5">
        <v>1.45</v>
      </c>
      <c r="U146" s="5">
        <v>0</v>
      </c>
      <c r="V146" s="5">
        <v>0</v>
      </c>
      <c r="W146" s="5">
        <v>0</v>
      </c>
      <c r="X146" s="5">
        <v>0</v>
      </c>
      <c r="Y146" s="5">
        <v>0.57699999999999996</v>
      </c>
      <c r="Z146" s="5">
        <v>0</v>
      </c>
      <c r="AA146" s="5">
        <v>0</v>
      </c>
      <c r="AB146" s="5">
        <v>0</v>
      </c>
      <c r="AC146" s="18">
        <v>2.0270000000000001</v>
      </c>
      <c r="AD146" s="5">
        <v>0</v>
      </c>
      <c r="AE146" s="5">
        <v>0</v>
      </c>
      <c r="AF146" s="5">
        <v>0.39400000000000002</v>
      </c>
      <c r="AG146" s="5">
        <v>0</v>
      </c>
      <c r="AH146" s="18">
        <v>0.39400000000000002</v>
      </c>
      <c r="AI146" s="5">
        <v>0</v>
      </c>
      <c r="AJ146" s="73" t="s">
        <v>776</v>
      </c>
      <c r="AK146" s="6" t="str">
        <f>A146</f>
        <v>33207</v>
      </c>
      <c r="AL146" s="19"/>
    </row>
    <row r="147" spans="1:38" x14ac:dyDescent="0.25">
      <c r="A147" s="6" t="s">
        <v>320</v>
      </c>
      <c r="B147" t="s">
        <v>321</v>
      </c>
      <c r="C147" s="14" t="s">
        <v>39</v>
      </c>
      <c r="D147" s="15">
        <v>40.607999999999997</v>
      </c>
      <c r="E147" s="15">
        <v>64.092999999999989</v>
      </c>
      <c r="F147" s="16">
        <v>23.484999999999999</v>
      </c>
      <c r="G147" s="5">
        <v>0</v>
      </c>
      <c r="H147" s="5">
        <v>0</v>
      </c>
      <c r="I147" s="17">
        <f t="shared" si="8"/>
        <v>0.52821657591312632</v>
      </c>
      <c r="J147" s="17">
        <v>0</v>
      </c>
      <c r="K147" s="5">
        <v>24.491</v>
      </c>
      <c r="L147" s="5">
        <v>3.2859999999999996</v>
      </c>
      <c r="M147" s="5">
        <v>1.115</v>
      </c>
      <c r="N147" s="5">
        <v>8.9349999999999987</v>
      </c>
      <c r="O147" s="18">
        <v>37.826999999999998</v>
      </c>
      <c r="P147" s="5">
        <v>1.7330000000000001</v>
      </c>
      <c r="Q147" s="5">
        <v>1.048</v>
      </c>
      <c r="R147" s="18">
        <v>2.7810000000000001</v>
      </c>
      <c r="S147" s="5">
        <v>0</v>
      </c>
      <c r="T147" s="5">
        <v>25.044</v>
      </c>
      <c r="U147" s="5">
        <v>1.149</v>
      </c>
      <c r="V147" s="5">
        <v>0</v>
      </c>
      <c r="W147" s="5">
        <v>4.3029999999999999</v>
      </c>
      <c r="X147" s="5">
        <v>2.0550000000000002</v>
      </c>
      <c r="Y147" s="5">
        <v>1</v>
      </c>
      <c r="Z147" s="5">
        <v>0.90700000000000003</v>
      </c>
      <c r="AA147" s="5">
        <v>0</v>
      </c>
      <c r="AB147" s="5">
        <v>0</v>
      </c>
      <c r="AC147" s="18">
        <v>34.457999999999998</v>
      </c>
      <c r="AD147" s="5">
        <v>1.605</v>
      </c>
      <c r="AE147" s="5">
        <v>15.282</v>
      </c>
      <c r="AF147" s="5">
        <v>12.747999999999999</v>
      </c>
      <c r="AG147" s="5">
        <v>0</v>
      </c>
      <c r="AH147" s="18">
        <v>29.634999999999998</v>
      </c>
      <c r="AI147" s="5">
        <v>0</v>
      </c>
      <c r="AJ147" s="73" t="s">
        <v>777</v>
      </c>
      <c r="AK147" s="6" t="str">
        <f>A147</f>
        <v>31025</v>
      </c>
      <c r="AL147" s="19"/>
    </row>
    <row r="148" spans="1:38" x14ac:dyDescent="0.25">
      <c r="A148" s="6" t="s">
        <v>322</v>
      </c>
      <c r="B148" t="s">
        <v>323</v>
      </c>
      <c r="C148" s="14" t="s">
        <v>39</v>
      </c>
      <c r="D148" s="15">
        <v>1.431</v>
      </c>
      <c r="E148" s="15">
        <v>2.7660000000000005</v>
      </c>
      <c r="F148" s="16">
        <v>1.335</v>
      </c>
      <c r="G148" s="5">
        <v>0</v>
      </c>
      <c r="H148" s="5">
        <v>0</v>
      </c>
      <c r="I148" s="17">
        <f t="shared" si="8"/>
        <v>0.44396240057845265</v>
      </c>
      <c r="J148" s="17">
        <v>0.87490961677512635</v>
      </c>
      <c r="K148" s="5">
        <v>0.75800000000000001</v>
      </c>
      <c r="L148" s="5">
        <v>0.15</v>
      </c>
      <c r="M148" s="5">
        <v>0.05</v>
      </c>
      <c r="N148" s="5">
        <v>0.35599999999999998</v>
      </c>
      <c r="O148" s="18">
        <v>1.3140000000000001</v>
      </c>
      <c r="P148" s="5">
        <v>6.4000000000000001E-2</v>
      </c>
      <c r="Q148" s="5">
        <v>5.2999999999999999E-2</v>
      </c>
      <c r="R148" s="18">
        <v>0.11699999999999999</v>
      </c>
      <c r="S148" s="5">
        <v>0</v>
      </c>
      <c r="T148" s="5">
        <v>0.8</v>
      </c>
      <c r="U148" s="5">
        <v>4.4000000000000004E-2</v>
      </c>
      <c r="V148" s="5">
        <v>0</v>
      </c>
      <c r="W148" s="5">
        <v>0.13300000000000001</v>
      </c>
      <c r="X148" s="5">
        <v>0.17699999999999999</v>
      </c>
      <c r="Y148" s="5">
        <v>3.7999999999999999E-2</v>
      </c>
      <c r="Z148" s="5">
        <v>3.6000000000000004E-2</v>
      </c>
      <c r="AA148" s="5">
        <v>0</v>
      </c>
      <c r="AB148" s="5">
        <v>0</v>
      </c>
      <c r="AC148" s="18">
        <v>1.2280000000000002</v>
      </c>
      <c r="AD148" s="5">
        <v>0</v>
      </c>
      <c r="AE148" s="5">
        <v>1.5380000000000003</v>
      </c>
      <c r="AF148" s="5">
        <v>0</v>
      </c>
      <c r="AG148" s="5">
        <v>0</v>
      </c>
      <c r="AH148" s="18">
        <v>1.5380000000000003</v>
      </c>
      <c r="AI148" s="5">
        <v>2.42</v>
      </c>
      <c r="AJ148" s="73" t="s">
        <v>751</v>
      </c>
      <c r="AK148" s="6" t="str">
        <f>A148</f>
        <v>14065</v>
      </c>
      <c r="AL148" s="19"/>
    </row>
    <row r="149" spans="1:38" x14ac:dyDescent="0.25">
      <c r="A149" s="6" t="s">
        <v>324</v>
      </c>
      <c r="B149" t="s">
        <v>325</v>
      </c>
      <c r="C149" s="14" t="s">
        <v>39</v>
      </c>
      <c r="D149" s="15">
        <v>42.204999999999998</v>
      </c>
      <c r="E149" s="15">
        <v>52.777000000000001</v>
      </c>
      <c r="F149" s="16">
        <v>10.571999999999999</v>
      </c>
      <c r="G149" s="5">
        <v>0</v>
      </c>
      <c r="H149" s="5">
        <v>0</v>
      </c>
      <c r="I149" s="17">
        <f t="shared" si="8"/>
        <v>0.79110218466377402</v>
      </c>
      <c r="J149" s="17">
        <v>0</v>
      </c>
      <c r="K149" s="5">
        <v>25.999000000000002</v>
      </c>
      <c r="L149" s="5">
        <v>3.2240000000000002</v>
      </c>
      <c r="M149" s="5">
        <v>1.0980000000000001</v>
      </c>
      <c r="N149" s="5">
        <v>9.0960000000000001</v>
      </c>
      <c r="O149" s="18">
        <v>39.417000000000002</v>
      </c>
      <c r="P149" s="5">
        <v>1.7849999999999999</v>
      </c>
      <c r="Q149" s="5">
        <v>1.0029999999999999</v>
      </c>
      <c r="R149" s="18">
        <v>2.7879999999999998</v>
      </c>
      <c r="S149" s="5">
        <v>0</v>
      </c>
      <c r="T149" s="5">
        <v>13.154</v>
      </c>
      <c r="U149" s="5">
        <v>2.6680000000000001</v>
      </c>
      <c r="V149" s="5">
        <v>8</v>
      </c>
      <c r="W149" s="5">
        <v>5.9479999999999995</v>
      </c>
      <c r="X149" s="5">
        <v>3.0649999999999999</v>
      </c>
      <c r="Y149" s="5">
        <v>6.301000000000001</v>
      </c>
      <c r="Z149" s="5">
        <v>2.6160000000000001</v>
      </c>
      <c r="AA149" s="5">
        <v>0</v>
      </c>
      <c r="AB149" s="5">
        <v>0</v>
      </c>
      <c r="AC149" s="18">
        <v>41.752000000000002</v>
      </c>
      <c r="AD149" s="5">
        <v>0</v>
      </c>
      <c r="AE149" s="5">
        <v>0.77700000000000002</v>
      </c>
      <c r="AF149" s="5">
        <v>10.247999999999999</v>
      </c>
      <c r="AG149" s="5">
        <v>0</v>
      </c>
      <c r="AH149" s="18">
        <v>11.024999999999999</v>
      </c>
      <c r="AI149" s="5">
        <v>0</v>
      </c>
      <c r="AJ149" s="73" t="s">
        <v>751</v>
      </c>
      <c r="AK149" s="6" t="str">
        <f>A149</f>
        <v>32354</v>
      </c>
      <c r="AL149" s="19"/>
    </row>
    <row r="150" spans="1:38" x14ac:dyDescent="0.25">
      <c r="A150" s="6" t="s">
        <v>326</v>
      </c>
      <c r="B150" t="s">
        <v>327</v>
      </c>
      <c r="C150" s="14" t="s">
        <v>39</v>
      </c>
      <c r="D150" s="15">
        <v>7.3930000000000007</v>
      </c>
      <c r="E150" s="15">
        <v>9.9989999999999988</v>
      </c>
      <c r="F150" s="16">
        <v>2.6059999999999999</v>
      </c>
      <c r="G150" s="5">
        <v>0</v>
      </c>
      <c r="H150" s="5">
        <v>0</v>
      </c>
      <c r="I150" s="17">
        <f t="shared" si="8"/>
        <v>0.68826882688268831</v>
      </c>
      <c r="J150" s="17">
        <v>0</v>
      </c>
      <c r="K150" s="5">
        <v>4.3849999999999998</v>
      </c>
      <c r="L150" s="5">
        <v>0.62400000000000011</v>
      </c>
      <c r="M150" s="5">
        <v>0.21099999999999999</v>
      </c>
      <c r="N150" s="5">
        <v>1.6540000000000001</v>
      </c>
      <c r="O150" s="18">
        <v>6.8740000000000006</v>
      </c>
      <c r="P150" s="5">
        <v>0.317</v>
      </c>
      <c r="Q150" s="5">
        <v>0.20200000000000001</v>
      </c>
      <c r="R150" s="18">
        <v>0.51900000000000002</v>
      </c>
      <c r="S150" s="5">
        <v>0</v>
      </c>
      <c r="T150" s="5">
        <v>5</v>
      </c>
      <c r="U150" s="5">
        <v>0.16300000000000001</v>
      </c>
      <c r="V150" s="5">
        <v>0</v>
      </c>
      <c r="W150" s="5">
        <v>0.374</v>
      </c>
      <c r="X150" s="5">
        <v>0.34499999999999997</v>
      </c>
      <c r="Y150" s="5">
        <v>1</v>
      </c>
      <c r="Z150" s="5">
        <v>0</v>
      </c>
      <c r="AA150" s="5">
        <v>0</v>
      </c>
      <c r="AB150" s="5">
        <v>0</v>
      </c>
      <c r="AC150" s="18">
        <v>6.8819999999999997</v>
      </c>
      <c r="AD150" s="5">
        <v>0</v>
      </c>
      <c r="AE150" s="5">
        <v>0.68500000000000005</v>
      </c>
      <c r="AF150" s="5">
        <v>2.4319999999999999</v>
      </c>
      <c r="AG150" s="5">
        <v>0</v>
      </c>
      <c r="AH150" s="18">
        <v>3.117</v>
      </c>
      <c r="AI150" s="5">
        <v>0</v>
      </c>
      <c r="AJ150" s="73" t="s">
        <v>751</v>
      </c>
      <c r="AK150" s="6" t="str">
        <f>A150</f>
        <v>32326</v>
      </c>
      <c r="AL150" s="19"/>
    </row>
    <row r="151" spans="1:38" x14ac:dyDescent="0.25">
      <c r="A151" s="6" t="s">
        <v>328</v>
      </c>
      <c r="B151" t="s">
        <v>329</v>
      </c>
      <c r="C151" s="14" t="s">
        <v>39</v>
      </c>
      <c r="D151" s="15">
        <v>17.928999999999998</v>
      </c>
      <c r="E151" s="15">
        <v>25.512999999999998</v>
      </c>
      <c r="F151" s="16">
        <v>7.5839999999999996</v>
      </c>
      <c r="G151" s="5">
        <v>0</v>
      </c>
      <c r="H151" s="5">
        <v>0</v>
      </c>
      <c r="I151" s="17">
        <f t="shared" si="8"/>
        <v>0.47121075530121903</v>
      </c>
      <c r="J151" s="17">
        <v>0</v>
      </c>
      <c r="K151" s="5">
        <v>11.224</v>
      </c>
      <c r="L151" s="5">
        <v>1.2829999999999999</v>
      </c>
      <c r="M151" s="5">
        <v>0.436</v>
      </c>
      <c r="N151" s="5">
        <v>3.8470000000000004</v>
      </c>
      <c r="O151" s="18">
        <v>16.79</v>
      </c>
      <c r="P151" s="5">
        <v>0.753</v>
      </c>
      <c r="Q151" s="5">
        <v>0.38600000000000001</v>
      </c>
      <c r="R151" s="18">
        <v>1.139</v>
      </c>
      <c r="S151" s="5">
        <v>0</v>
      </c>
      <c r="T151" s="5">
        <v>7.1059999999999999</v>
      </c>
      <c r="U151" s="5">
        <v>0.309</v>
      </c>
      <c r="V151" s="5">
        <v>0</v>
      </c>
      <c r="W151" s="5">
        <v>1.1179999999999999</v>
      </c>
      <c r="X151" s="5">
        <v>0.83200000000000007</v>
      </c>
      <c r="Y151" s="5">
        <v>2</v>
      </c>
      <c r="Z151" s="5">
        <v>0.27100000000000002</v>
      </c>
      <c r="AA151" s="5">
        <v>0.38600000000000001</v>
      </c>
      <c r="AB151" s="5">
        <v>0</v>
      </c>
      <c r="AC151" s="18">
        <v>12.022</v>
      </c>
      <c r="AD151" s="5">
        <v>0.38600000000000001</v>
      </c>
      <c r="AE151" s="5">
        <v>9.8870000000000005</v>
      </c>
      <c r="AF151" s="5">
        <v>3.218</v>
      </c>
      <c r="AG151" s="5">
        <v>0</v>
      </c>
      <c r="AH151" s="18">
        <v>13.491</v>
      </c>
      <c r="AI151" s="5">
        <v>0</v>
      </c>
      <c r="AJ151" s="73" t="s">
        <v>751</v>
      </c>
      <c r="AK151" s="6" t="str">
        <f>A151</f>
        <v>17400</v>
      </c>
      <c r="AL151" s="19"/>
    </row>
    <row r="152" spans="1:38" x14ac:dyDescent="0.25">
      <c r="A152" s="6" t="s">
        <v>330</v>
      </c>
      <c r="B152" t="s">
        <v>331</v>
      </c>
      <c r="C152" s="14" t="s">
        <v>94</v>
      </c>
      <c r="D152" s="15">
        <v>7.3389999999999995</v>
      </c>
      <c r="E152" s="15">
        <v>16.368000000000002</v>
      </c>
      <c r="F152" s="16">
        <v>9.0289999999999999</v>
      </c>
      <c r="G152" s="5">
        <v>0</v>
      </c>
      <c r="H152" s="5">
        <v>0</v>
      </c>
      <c r="I152" s="17">
        <f t="shared" si="8"/>
        <v>0.59799608993157383</v>
      </c>
      <c r="J152" s="17">
        <v>0</v>
      </c>
      <c r="K152" s="5">
        <v>4.4729999999999999</v>
      </c>
      <c r="L152" s="5">
        <v>0.56900000000000006</v>
      </c>
      <c r="M152" s="5">
        <v>0.193</v>
      </c>
      <c r="N152" s="5">
        <v>1.615</v>
      </c>
      <c r="O152" s="18">
        <v>6.85</v>
      </c>
      <c r="P152" s="5">
        <v>0.311</v>
      </c>
      <c r="Q152" s="5">
        <v>0.17799999999999999</v>
      </c>
      <c r="R152" s="18">
        <v>0.48899999999999999</v>
      </c>
      <c r="S152" s="5">
        <v>0</v>
      </c>
      <c r="T152" s="5">
        <v>7.0150000000000006</v>
      </c>
      <c r="U152" s="5">
        <v>0.38100000000000001</v>
      </c>
      <c r="V152" s="5">
        <v>0</v>
      </c>
      <c r="W152" s="5">
        <v>0.21099999999999999</v>
      </c>
      <c r="X152" s="5">
        <v>0.21099999999999999</v>
      </c>
      <c r="Y152" s="5">
        <v>1.512</v>
      </c>
      <c r="Z152" s="5">
        <v>0.45799999999999996</v>
      </c>
      <c r="AA152" s="5">
        <v>0</v>
      </c>
      <c r="AB152" s="5">
        <v>0</v>
      </c>
      <c r="AC152" s="18">
        <v>9.788000000000002</v>
      </c>
      <c r="AD152" s="5">
        <v>0.67</v>
      </c>
      <c r="AE152" s="5">
        <v>4.22</v>
      </c>
      <c r="AF152" s="5">
        <v>1.69</v>
      </c>
      <c r="AG152" s="5">
        <v>0</v>
      </c>
      <c r="AH152" s="18">
        <v>6.58</v>
      </c>
      <c r="AI152" s="5">
        <v>0</v>
      </c>
      <c r="AJ152" s="73" t="s">
        <v>751</v>
      </c>
      <c r="AK152" s="6" t="str">
        <f>A152</f>
        <v>37505</v>
      </c>
      <c r="AL152" s="19"/>
    </row>
    <row r="153" spans="1:38" x14ac:dyDescent="0.25">
      <c r="A153" s="6" t="s">
        <v>332</v>
      </c>
      <c r="B153" t="s">
        <v>333</v>
      </c>
      <c r="C153" s="14" t="s">
        <v>39</v>
      </c>
      <c r="D153" s="15">
        <v>3.2440000000000002</v>
      </c>
      <c r="E153" s="15">
        <v>4.0529999999999999</v>
      </c>
      <c r="F153" s="16">
        <v>0.80900000000000005</v>
      </c>
      <c r="G153" s="5">
        <v>0</v>
      </c>
      <c r="H153" s="5">
        <v>0</v>
      </c>
      <c r="I153" s="17">
        <f t="shared" si="8"/>
        <v>0.23439427584505304</v>
      </c>
      <c r="J153" s="17">
        <v>0</v>
      </c>
      <c r="K153" s="5">
        <v>1.9550000000000001</v>
      </c>
      <c r="L153" s="5">
        <v>0.26100000000000001</v>
      </c>
      <c r="M153" s="5">
        <v>8.8999999999999996E-2</v>
      </c>
      <c r="N153" s="5">
        <v>0.71699999999999997</v>
      </c>
      <c r="O153" s="18">
        <v>3.0220000000000002</v>
      </c>
      <c r="P153" s="5">
        <v>0.13900000000000001</v>
      </c>
      <c r="Q153" s="5">
        <v>8.3000000000000004E-2</v>
      </c>
      <c r="R153" s="18">
        <v>0.22200000000000003</v>
      </c>
      <c r="S153" s="5">
        <v>0</v>
      </c>
      <c r="T153" s="5">
        <v>1.9</v>
      </c>
      <c r="U153" s="5">
        <v>0</v>
      </c>
      <c r="V153" s="5">
        <v>0</v>
      </c>
      <c r="W153" s="5">
        <v>0</v>
      </c>
      <c r="X153" s="5">
        <v>0</v>
      </c>
      <c r="Y153" s="5">
        <v>0</v>
      </c>
      <c r="Z153" s="5">
        <v>0</v>
      </c>
      <c r="AA153" s="5">
        <v>0</v>
      </c>
      <c r="AB153" s="5">
        <v>0</v>
      </c>
      <c r="AC153" s="18">
        <v>1.9</v>
      </c>
      <c r="AD153" s="5">
        <v>0.73499999999999999</v>
      </c>
      <c r="AE153" s="5">
        <v>0</v>
      </c>
      <c r="AF153" s="5">
        <v>1.4179999999999999</v>
      </c>
      <c r="AG153" s="5">
        <v>0</v>
      </c>
      <c r="AH153" s="18">
        <v>2.153</v>
      </c>
      <c r="AI153" s="5">
        <v>0</v>
      </c>
      <c r="AJ153" s="73" t="s">
        <v>757</v>
      </c>
      <c r="AK153" s="6" t="str">
        <f>A153</f>
        <v>24350</v>
      </c>
      <c r="AL153" s="19"/>
    </row>
    <row r="154" spans="1:38" x14ac:dyDescent="0.25">
      <c r="A154" s="6" t="s">
        <v>334</v>
      </c>
      <c r="B154" t="s">
        <v>335</v>
      </c>
      <c r="C154" s="14" t="s">
        <v>39</v>
      </c>
      <c r="D154" s="15">
        <v>0.33900000000000008</v>
      </c>
      <c r="E154" s="15">
        <v>0.69</v>
      </c>
      <c r="F154" s="16">
        <v>0.35099999999999998</v>
      </c>
      <c r="G154" s="5">
        <v>0</v>
      </c>
      <c r="H154" s="5">
        <v>0</v>
      </c>
      <c r="I154" s="17">
        <f t="shared" si="8"/>
        <v>0</v>
      </c>
      <c r="J154" s="17">
        <v>0</v>
      </c>
      <c r="K154" s="5">
        <v>0.21100000000000002</v>
      </c>
      <c r="L154" s="5">
        <v>2.5999999999999999E-2</v>
      </c>
      <c r="M154" s="5">
        <v>8.0000000000000002E-3</v>
      </c>
      <c r="N154" s="5">
        <v>7.2000000000000008E-2</v>
      </c>
      <c r="O154" s="18">
        <v>0.31700000000000006</v>
      </c>
      <c r="P154" s="5">
        <v>1.4000000000000002E-2</v>
      </c>
      <c r="Q154" s="5">
        <v>8.0000000000000002E-3</v>
      </c>
      <c r="R154" s="18">
        <v>2.2000000000000002E-2</v>
      </c>
      <c r="S154" s="5">
        <v>0</v>
      </c>
      <c r="T154" s="5">
        <v>0</v>
      </c>
      <c r="U154" s="5">
        <v>0</v>
      </c>
      <c r="V154" s="5">
        <v>0</v>
      </c>
      <c r="W154" s="5">
        <v>0</v>
      </c>
      <c r="X154" s="5">
        <v>0</v>
      </c>
      <c r="Y154" s="5">
        <v>0</v>
      </c>
      <c r="Z154" s="5">
        <v>0</v>
      </c>
      <c r="AA154" s="5">
        <v>0</v>
      </c>
      <c r="AB154" s="5">
        <v>0</v>
      </c>
      <c r="AC154" s="18">
        <v>0</v>
      </c>
      <c r="AD154" s="5">
        <v>0.69</v>
      </c>
      <c r="AE154" s="5">
        <v>0</v>
      </c>
      <c r="AF154" s="5">
        <v>0</v>
      </c>
      <c r="AG154" s="5">
        <v>0</v>
      </c>
      <c r="AH154" s="18">
        <v>0.69</v>
      </c>
      <c r="AI154" s="5">
        <v>0</v>
      </c>
      <c r="AJ154" s="73" t="s">
        <v>762</v>
      </c>
      <c r="AK154" s="6" t="str">
        <f>A154</f>
        <v>30031</v>
      </c>
      <c r="AL154" s="19"/>
    </row>
    <row r="155" spans="1:38" x14ac:dyDescent="0.25">
      <c r="A155" s="6" t="s">
        <v>336</v>
      </c>
      <c r="B155" t="s">
        <v>337</v>
      </c>
      <c r="C155" s="14" t="s">
        <v>39</v>
      </c>
      <c r="D155" s="15">
        <v>19.980000000000004</v>
      </c>
      <c r="E155" s="15">
        <v>32.824999999999996</v>
      </c>
      <c r="F155" s="16">
        <v>12.845000000000001</v>
      </c>
      <c r="G155" s="5">
        <v>0</v>
      </c>
      <c r="H155" s="5">
        <v>0</v>
      </c>
      <c r="I155" s="17">
        <f t="shared" si="8"/>
        <v>0.55815145773038843</v>
      </c>
      <c r="J155" s="17">
        <v>6.0198019801980203E-2</v>
      </c>
      <c r="K155" s="5">
        <v>12.044</v>
      </c>
      <c r="L155" s="5">
        <v>1.617</v>
      </c>
      <c r="M155" s="5">
        <v>0.54700000000000004</v>
      </c>
      <c r="N155" s="5">
        <v>4.4050000000000002</v>
      </c>
      <c r="O155" s="18">
        <v>18.613000000000003</v>
      </c>
      <c r="P155" s="5">
        <v>0.85199999999999998</v>
      </c>
      <c r="Q155" s="5">
        <v>0.51500000000000001</v>
      </c>
      <c r="R155" s="18">
        <v>1.367</v>
      </c>
      <c r="S155" s="5">
        <v>0</v>
      </c>
      <c r="T155" s="5">
        <v>11.199</v>
      </c>
      <c r="U155" s="5">
        <v>0.80600000000000005</v>
      </c>
      <c r="V155" s="5">
        <v>0</v>
      </c>
      <c r="W155" s="5">
        <v>1.129</v>
      </c>
      <c r="X155" s="5">
        <v>0.20100000000000001</v>
      </c>
      <c r="Y155" s="5">
        <v>3.2130000000000001</v>
      </c>
      <c r="Z155" s="5">
        <v>0.24399999999999999</v>
      </c>
      <c r="AA155" s="5">
        <v>0</v>
      </c>
      <c r="AB155" s="5">
        <v>1.976</v>
      </c>
      <c r="AC155" s="18">
        <v>18.767999999999997</v>
      </c>
      <c r="AD155" s="5">
        <v>1.5609999999999999</v>
      </c>
      <c r="AE155" s="5">
        <v>7.7560000000000002</v>
      </c>
      <c r="AF155" s="5">
        <v>4.74</v>
      </c>
      <c r="AG155" s="5">
        <v>0</v>
      </c>
      <c r="AH155" s="18">
        <v>14.057</v>
      </c>
      <c r="AI155" s="5">
        <v>1.976</v>
      </c>
      <c r="AJ155" s="73" t="s">
        <v>778</v>
      </c>
      <c r="AK155" s="6" t="str">
        <f>A155</f>
        <v>31103</v>
      </c>
      <c r="AL155" s="19"/>
    </row>
    <row r="156" spans="1:38" x14ac:dyDescent="0.25">
      <c r="A156" s="6" t="s">
        <v>338</v>
      </c>
      <c r="B156" t="s">
        <v>339</v>
      </c>
      <c r="C156" s="14" t="s">
        <v>39</v>
      </c>
      <c r="D156" s="15">
        <v>5.9359999999999999</v>
      </c>
      <c r="E156" s="15">
        <v>9.4990000000000006</v>
      </c>
      <c r="F156" s="16">
        <v>3.5630000000000002</v>
      </c>
      <c r="G156" s="5">
        <v>0</v>
      </c>
      <c r="H156" s="5">
        <v>0</v>
      </c>
      <c r="I156" s="17">
        <f t="shared" si="8"/>
        <v>0.32411306453310879</v>
      </c>
      <c r="J156" s="17">
        <v>0</v>
      </c>
      <c r="K156" s="5">
        <v>3.5629999999999997</v>
      </c>
      <c r="L156" s="5">
        <v>0.47799999999999992</v>
      </c>
      <c r="M156" s="5">
        <v>0.16100000000000003</v>
      </c>
      <c r="N156" s="5">
        <v>1.3280000000000001</v>
      </c>
      <c r="O156" s="18">
        <v>5.53</v>
      </c>
      <c r="P156" s="5">
        <v>0.254</v>
      </c>
      <c r="Q156" s="5">
        <v>0.152</v>
      </c>
      <c r="R156" s="18">
        <v>0.40600000000000003</v>
      </c>
      <c r="S156" s="5">
        <v>0</v>
      </c>
      <c r="T156" s="5">
        <v>3.169</v>
      </c>
      <c r="U156" s="5">
        <v>0.23300000000000001</v>
      </c>
      <c r="V156" s="5">
        <v>0</v>
      </c>
      <c r="W156" s="5">
        <v>0.23300000000000001</v>
      </c>
      <c r="X156" s="5">
        <v>0.47</v>
      </c>
      <c r="Y156" s="5">
        <v>0</v>
      </c>
      <c r="Z156" s="5">
        <v>0</v>
      </c>
      <c r="AA156" s="5">
        <v>0</v>
      </c>
      <c r="AB156" s="5">
        <v>0</v>
      </c>
      <c r="AC156" s="18">
        <v>4.1050000000000004</v>
      </c>
      <c r="AD156" s="5">
        <v>0</v>
      </c>
      <c r="AE156" s="5">
        <v>2.6260000000000003</v>
      </c>
      <c r="AF156" s="5">
        <v>2.7679999999999998</v>
      </c>
      <c r="AG156" s="5">
        <v>0</v>
      </c>
      <c r="AH156" s="18">
        <v>5.3940000000000001</v>
      </c>
      <c r="AI156" s="5">
        <v>0</v>
      </c>
      <c r="AJ156" s="73" t="s">
        <v>771</v>
      </c>
      <c r="AK156" s="6" t="str">
        <f>A156</f>
        <v>14066</v>
      </c>
      <c r="AL156" s="19"/>
    </row>
    <row r="157" spans="1:38" x14ac:dyDescent="0.25">
      <c r="A157" s="6" t="s">
        <v>340</v>
      </c>
      <c r="B157" t="s">
        <v>341</v>
      </c>
      <c r="C157" s="14" t="s">
        <v>39</v>
      </c>
      <c r="D157" s="15">
        <v>1.3680000000000001</v>
      </c>
      <c r="E157" s="15">
        <v>1.333</v>
      </c>
      <c r="F157" s="16">
        <v>-3.5000000000000003E-2</v>
      </c>
      <c r="G157" s="5">
        <v>-3.3000000000000002E-2</v>
      </c>
      <c r="H157" s="5">
        <v>-2E-3</v>
      </c>
      <c r="I157" s="17">
        <f t="shared" si="8"/>
        <v>0.5</v>
      </c>
      <c r="J157" s="17">
        <v>0</v>
      </c>
      <c r="K157" s="5">
        <v>0.74</v>
      </c>
      <c r="L157" s="5">
        <v>0.14600000000000002</v>
      </c>
      <c r="M157" s="5">
        <v>0.05</v>
      </c>
      <c r="N157" s="5">
        <v>0.31800000000000006</v>
      </c>
      <c r="O157" s="18">
        <v>1.254</v>
      </c>
      <c r="P157" s="5">
        <v>6.2000000000000006E-2</v>
      </c>
      <c r="Q157" s="5">
        <v>5.1999999999999998E-2</v>
      </c>
      <c r="R157" s="18">
        <v>0.114</v>
      </c>
      <c r="S157" s="5">
        <v>0</v>
      </c>
      <c r="T157" s="5">
        <v>0.75</v>
      </c>
      <c r="U157" s="5">
        <v>6.5000000000000002E-2</v>
      </c>
      <c r="V157" s="5">
        <v>0</v>
      </c>
      <c r="W157" s="5">
        <v>0.16300000000000001</v>
      </c>
      <c r="X157" s="5">
        <v>0.16300000000000001</v>
      </c>
      <c r="Y157" s="5">
        <v>0.192</v>
      </c>
      <c r="Z157" s="5">
        <v>0</v>
      </c>
      <c r="AA157" s="5">
        <v>0</v>
      </c>
      <c r="AB157" s="5">
        <v>0</v>
      </c>
      <c r="AC157" s="18">
        <v>1.333</v>
      </c>
      <c r="AD157" s="5">
        <v>0</v>
      </c>
      <c r="AE157" s="5">
        <v>0</v>
      </c>
      <c r="AF157" s="5">
        <v>0</v>
      </c>
      <c r="AG157" s="5">
        <v>0</v>
      </c>
      <c r="AH157" s="18">
        <v>0</v>
      </c>
      <c r="AI157" s="5">
        <v>0</v>
      </c>
      <c r="AJ157" s="73" t="s">
        <v>757</v>
      </c>
      <c r="AK157" s="6" t="str">
        <f>A157</f>
        <v>21214</v>
      </c>
      <c r="AL157" s="19"/>
    </row>
    <row r="158" spans="1:38" x14ac:dyDescent="0.25">
      <c r="A158" s="6" t="s">
        <v>342</v>
      </c>
      <c r="B158" t="s">
        <v>343</v>
      </c>
      <c r="C158" s="14" t="s">
        <v>39</v>
      </c>
      <c r="D158" s="15">
        <v>34.829000000000001</v>
      </c>
      <c r="E158" s="15">
        <v>77.141999999999996</v>
      </c>
      <c r="F158" s="16">
        <v>42.313000000000002</v>
      </c>
      <c r="G158" s="5">
        <v>0</v>
      </c>
      <c r="H158" s="5">
        <v>0</v>
      </c>
      <c r="I158" s="17">
        <f t="shared" si="8"/>
        <v>0.51253532446656824</v>
      </c>
      <c r="J158" s="17">
        <v>0</v>
      </c>
      <c r="K158" s="5">
        <v>20.77</v>
      </c>
      <c r="L158" s="5">
        <v>2.8689999999999998</v>
      </c>
      <c r="M158" s="5">
        <v>0.97099999999999997</v>
      </c>
      <c r="N158" s="5">
        <v>7.8070000000000004</v>
      </c>
      <c r="O158" s="18">
        <v>32.417000000000002</v>
      </c>
      <c r="P158" s="5">
        <v>1.4909999999999999</v>
      </c>
      <c r="Q158" s="5">
        <v>0.92100000000000004</v>
      </c>
      <c r="R158" s="18">
        <v>2.4119999999999999</v>
      </c>
      <c r="S158" s="5">
        <v>0</v>
      </c>
      <c r="T158" s="5">
        <v>20</v>
      </c>
      <c r="U158" s="5">
        <v>0.84799999999999986</v>
      </c>
      <c r="V158" s="5">
        <v>6.806</v>
      </c>
      <c r="W158" s="5">
        <v>2.8379999999999996</v>
      </c>
      <c r="X158" s="5">
        <v>1.5649999999999999</v>
      </c>
      <c r="Y158" s="5">
        <v>6.8050000000000006</v>
      </c>
      <c r="Z158" s="5">
        <v>0.41499999999999998</v>
      </c>
      <c r="AA158" s="5">
        <v>0.26100000000000001</v>
      </c>
      <c r="AB158" s="5">
        <v>0</v>
      </c>
      <c r="AC158" s="18">
        <v>39.538000000000004</v>
      </c>
      <c r="AD158" s="5">
        <v>0</v>
      </c>
      <c r="AE158" s="5">
        <v>29.480999999999998</v>
      </c>
      <c r="AF158" s="5">
        <v>8.1229999999999993</v>
      </c>
      <c r="AG158" s="5">
        <v>0</v>
      </c>
      <c r="AH158" s="18">
        <v>37.603999999999999</v>
      </c>
      <c r="AI158" s="5">
        <v>0</v>
      </c>
      <c r="AJ158" s="73" t="s">
        <v>751</v>
      </c>
      <c r="AK158" s="6" t="str">
        <f>A158</f>
        <v>13161</v>
      </c>
      <c r="AL158" s="19"/>
    </row>
    <row r="159" spans="1:38" x14ac:dyDescent="0.25">
      <c r="A159" s="6" t="s">
        <v>344</v>
      </c>
      <c r="B159" t="s">
        <v>345</v>
      </c>
      <c r="C159" s="14" t="s">
        <v>39</v>
      </c>
      <c r="D159" s="15">
        <v>2.613</v>
      </c>
      <c r="E159" s="15">
        <v>2.9359999999999999</v>
      </c>
      <c r="F159" s="16">
        <v>0.32300000000000001</v>
      </c>
      <c r="G159" s="5">
        <v>0</v>
      </c>
      <c r="H159" s="5">
        <v>0</v>
      </c>
      <c r="I159" s="17">
        <f t="shared" si="8"/>
        <v>0</v>
      </c>
      <c r="J159" s="17">
        <v>0</v>
      </c>
      <c r="K159" s="5">
        <v>1.5870000000000002</v>
      </c>
      <c r="L159" s="5">
        <v>0.20699999999999999</v>
      </c>
      <c r="M159" s="5">
        <v>7.1000000000000008E-2</v>
      </c>
      <c r="N159" s="5">
        <v>0.57099999999999995</v>
      </c>
      <c r="O159" s="18">
        <v>2.4359999999999999</v>
      </c>
      <c r="P159" s="5">
        <v>0.111</v>
      </c>
      <c r="Q159" s="5">
        <v>6.6000000000000003E-2</v>
      </c>
      <c r="R159" s="18">
        <v>0.17699999999999999</v>
      </c>
      <c r="S159" s="5">
        <v>0</v>
      </c>
      <c r="T159" s="5">
        <v>1.143</v>
      </c>
      <c r="U159" s="5">
        <v>0</v>
      </c>
      <c r="V159" s="5">
        <v>0</v>
      </c>
      <c r="W159" s="5">
        <v>0</v>
      </c>
      <c r="X159" s="5">
        <v>0</v>
      </c>
      <c r="Y159" s="5">
        <v>0</v>
      </c>
      <c r="Z159" s="5">
        <v>0</v>
      </c>
      <c r="AA159" s="5">
        <v>0</v>
      </c>
      <c r="AB159" s="5">
        <v>0</v>
      </c>
      <c r="AC159" s="18">
        <v>1.143</v>
      </c>
      <c r="AD159" s="5">
        <v>0</v>
      </c>
      <c r="AE159" s="5">
        <v>1.173</v>
      </c>
      <c r="AF159" s="5">
        <v>0.62</v>
      </c>
      <c r="AG159" s="5">
        <v>0</v>
      </c>
      <c r="AH159" s="18">
        <v>1.7930000000000001</v>
      </c>
      <c r="AI159" s="5">
        <v>0</v>
      </c>
      <c r="AJ159" s="73" t="s">
        <v>762</v>
      </c>
      <c r="AK159" s="6" t="str">
        <f>A159</f>
        <v>21206</v>
      </c>
      <c r="AL159" s="19"/>
    </row>
    <row r="160" spans="1:38" x14ac:dyDescent="0.25">
      <c r="A160" s="6" t="s">
        <v>346</v>
      </c>
      <c r="B160" t="s">
        <v>347</v>
      </c>
      <c r="C160" s="14" t="s">
        <v>39</v>
      </c>
      <c r="D160" s="15">
        <v>3.907</v>
      </c>
      <c r="E160" s="15">
        <v>4.9580000000000002</v>
      </c>
      <c r="F160" s="16">
        <v>1.0509999999999999</v>
      </c>
      <c r="G160" s="5">
        <v>0</v>
      </c>
      <c r="H160" s="5">
        <v>0</v>
      </c>
      <c r="I160" s="17">
        <f t="shared" si="8"/>
        <v>0.50605082694634929</v>
      </c>
      <c r="J160" s="17">
        <v>0</v>
      </c>
      <c r="K160" s="5">
        <v>2.3860000000000001</v>
      </c>
      <c r="L160" s="5">
        <v>0.30000000000000004</v>
      </c>
      <c r="M160" s="5">
        <v>0.10100000000000001</v>
      </c>
      <c r="N160" s="5">
        <v>0.8620000000000001</v>
      </c>
      <c r="O160" s="18">
        <v>3.649</v>
      </c>
      <c r="P160" s="5">
        <v>0.16499999999999998</v>
      </c>
      <c r="Q160" s="5">
        <v>9.2999999999999999E-2</v>
      </c>
      <c r="R160" s="18">
        <v>0.25800000000000001</v>
      </c>
      <c r="S160" s="5">
        <v>0</v>
      </c>
      <c r="T160" s="5">
        <v>2</v>
      </c>
      <c r="U160" s="5">
        <v>0</v>
      </c>
      <c r="V160" s="5">
        <v>0.3</v>
      </c>
      <c r="W160" s="5">
        <v>0</v>
      </c>
      <c r="X160" s="5">
        <v>0.20900000000000002</v>
      </c>
      <c r="Y160" s="5">
        <v>0</v>
      </c>
      <c r="Z160" s="5">
        <v>0</v>
      </c>
      <c r="AA160" s="5">
        <v>0</v>
      </c>
      <c r="AB160" s="5">
        <v>0</v>
      </c>
      <c r="AC160" s="18">
        <v>2.5089999999999999</v>
      </c>
      <c r="AD160" s="5">
        <v>0</v>
      </c>
      <c r="AE160" s="5">
        <v>0</v>
      </c>
      <c r="AF160" s="5">
        <v>2.4489999999999998</v>
      </c>
      <c r="AG160" s="5">
        <v>0</v>
      </c>
      <c r="AH160" s="18">
        <v>2.4489999999999998</v>
      </c>
      <c r="AI160" s="5">
        <v>0</v>
      </c>
      <c r="AJ160" s="73" t="s">
        <v>751</v>
      </c>
      <c r="AK160" s="6" t="str">
        <f>A160</f>
        <v>39209</v>
      </c>
      <c r="AL160" s="19"/>
    </row>
    <row r="161" spans="1:38" x14ac:dyDescent="0.25">
      <c r="A161" s="6" t="s">
        <v>348</v>
      </c>
      <c r="B161" t="s">
        <v>349</v>
      </c>
      <c r="C161" s="14" t="s">
        <v>39</v>
      </c>
      <c r="D161" s="15">
        <v>6.8020000000000005</v>
      </c>
      <c r="E161" s="15">
        <v>7.8469999999999995</v>
      </c>
      <c r="F161" s="16">
        <v>1.0449999999999999</v>
      </c>
      <c r="G161" s="5">
        <v>0</v>
      </c>
      <c r="H161" s="5">
        <v>0</v>
      </c>
      <c r="I161" s="17">
        <f t="shared" si="8"/>
        <v>0.88645342168981778</v>
      </c>
      <c r="J161" s="17">
        <v>0</v>
      </c>
      <c r="K161" s="5">
        <v>4.1230000000000002</v>
      </c>
      <c r="L161" s="5">
        <v>0.53600000000000003</v>
      </c>
      <c r="M161" s="5">
        <v>0.18099999999999999</v>
      </c>
      <c r="N161" s="5">
        <v>1.5049999999999999</v>
      </c>
      <c r="O161" s="18">
        <v>6.3450000000000006</v>
      </c>
      <c r="P161" s="5">
        <v>0.28800000000000003</v>
      </c>
      <c r="Q161" s="5">
        <v>0.16900000000000001</v>
      </c>
      <c r="R161" s="18">
        <v>0.45700000000000007</v>
      </c>
      <c r="S161" s="5">
        <v>0</v>
      </c>
      <c r="T161" s="5">
        <v>4.83</v>
      </c>
      <c r="U161" s="5">
        <v>0</v>
      </c>
      <c r="V161" s="5">
        <v>0</v>
      </c>
      <c r="W161" s="5">
        <v>0.67300000000000004</v>
      </c>
      <c r="X161" s="5">
        <v>0.35000000000000003</v>
      </c>
      <c r="Y161" s="5">
        <v>1</v>
      </c>
      <c r="Z161" s="5">
        <v>0.10300000000000001</v>
      </c>
      <c r="AA161" s="5">
        <v>0</v>
      </c>
      <c r="AB161" s="5">
        <v>0</v>
      </c>
      <c r="AC161" s="18">
        <v>6.9559999999999995</v>
      </c>
      <c r="AD161" s="5">
        <v>0</v>
      </c>
      <c r="AE161" s="5">
        <v>6.7000000000000004E-2</v>
      </c>
      <c r="AF161" s="5">
        <v>0.82399999999999995</v>
      </c>
      <c r="AG161" s="5">
        <v>0</v>
      </c>
      <c r="AH161" s="18">
        <v>0.89100000000000001</v>
      </c>
      <c r="AI161" s="5">
        <v>0</v>
      </c>
      <c r="AJ161" s="73" t="s">
        <v>751</v>
      </c>
      <c r="AK161" s="6" t="str">
        <f>A161</f>
        <v>37507</v>
      </c>
      <c r="AL161" s="19"/>
    </row>
    <row r="162" spans="1:38" x14ac:dyDescent="0.25">
      <c r="A162" s="6" t="s">
        <v>350</v>
      </c>
      <c r="B162" t="s">
        <v>351</v>
      </c>
      <c r="C162" s="14" t="s">
        <v>39</v>
      </c>
      <c r="D162" s="15">
        <v>0.29300000000000004</v>
      </c>
      <c r="E162" s="15">
        <v>0.45000000000000007</v>
      </c>
      <c r="F162" s="16">
        <v>0.157</v>
      </c>
      <c r="G162" s="5">
        <v>0</v>
      </c>
      <c r="H162" s="5">
        <v>0</v>
      </c>
      <c r="I162" s="17">
        <f t="shared" si="8"/>
        <v>0.37777777777777777</v>
      </c>
      <c r="J162" s="17">
        <v>0</v>
      </c>
      <c r="K162" s="5">
        <v>0.154</v>
      </c>
      <c r="L162" s="5">
        <v>3.2000000000000001E-2</v>
      </c>
      <c r="M162" s="5">
        <v>0.01</v>
      </c>
      <c r="N162" s="5">
        <v>7.3000000000000009E-2</v>
      </c>
      <c r="O162" s="18">
        <v>0.26900000000000002</v>
      </c>
      <c r="P162" s="5">
        <v>1.2999999999999999E-2</v>
      </c>
      <c r="Q162" s="5">
        <v>1.0999999999999999E-2</v>
      </c>
      <c r="R162" s="18">
        <v>2.4E-2</v>
      </c>
      <c r="S162" s="5">
        <v>0</v>
      </c>
      <c r="T162" s="5">
        <v>0.17</v>
      </c>
      <c r="U162" s="5">
        <v>0</v>
      </c>
      <c r="V162" s="5">
        <v>0</v>
      </c>
      <c r="W162" s="5">
        <v>0</v>
      </c>
      <c r="X162" s="5">
        <v>0</v>
      </c>
      <c r="Y162" s="5">
        <v>0</v>
      </c>
      <c r="Z162" s="5">
        <v>0</v>
      </c>
      <c r="AA162" s="5">
        <v>0</v>
      </c>
      <c r="AB162" s="5">
        <v>0</v>
      </c>
      <c r="AC162" s="18">
        <v>0.17</v>
      </c>
      <c r="AD162" s="5">
        <v>0</v>
      </c>
      <c r="AE162" s="5">
        <v>0</v>
      </c>
      <c r="AF162" s="5">
        <v>0.28000000000000003</v>
      </c>
      <c r="AG162" s="5">
        <v>0</v>
      </c>
      <c r="AH162" s="18">
        <v>0.28000000000000003</v>
      </c>
      <c r="AI162" s="5">
        <v>0</v>
      </c>
      <c r="AJ162" s="73" t="s">
        <v>751</v>
      </c>
      <c r="AK162" s="6" t="str">
        <f>A162</f>
        <v>30029</v>
      </c>
      <c r="AL162" s="19"/>
    </row>
    <row r="163" spans="1:38" x14ac:dyDescent="0.25">
      <c r="A163" s="6" t="s">
        <v>352</v>
      </c>
      <c r="B163" t="s">
        <v>353</v>
      </c>
      <c r="C163" s="14" t="s">
        <v>39</v>
      </c>
      <c r="D163" s="15">
        <v>26.219000000000005</v>
      </c>
      <c r="E163" s="15">
        <v>43.124000000000002</v>
      </c>
      <c r="F163" s="16">
        <v>16.905000000000001</v>
      </c>
      <c r="G163" s="5">
        <v>0</v>
      </c>
      <c r="H163" s="5">
        <v>0</v>
      </c>
      <c r="I163" s="17">
        <f t="shared" si="8"/>
        <v>0.66640385864020035</v>
      </c>
      <c r="J163" s="17">
        <v>0</v>
      </c>
      <c r="K163" s="5">
        <v>15.984000000000002</v>
      </c>
      <c r="L163" s="5">
        <v>2.04</v>
      </c>
      <c r="M163" s="5">
        <v>0.69199999999999995</v>
      </c>
      <c r="N163" s="5">
        <v>5.7520000000000007</v>
      </c>
      <c r="O163" s="18">
        <v>24.468000000000004</v>
      </c>
      <c r="P163" s="5">
        <v>1.1119999999999999</v>
      </c>
      <c r="Q163" s="5">
        <v>0.63900000000000001</v>
      </c>
      <c r="R163" s="18">
        <v>1.7509999999999999</v>
      </c>
      <c r="S163" s="5">
        <v>0</v>
      </c>
      <c r="T163" s="5">
        <v>17</v>
      </c>
      <c r="U163" s="5">
        <v>0.29199999999999998</v>
      </c>
      <c r="V163" s="5">
        <v>4.4389999999999992</v>
      </c>
      <c r="W163" s="5">
        <v>2.6320000000000001</v>
      </c>
      <c r="X163" s="5">
        <v>0</v>
      </c>
      <c r="Y163" s="5">
        <v>4.2</v>
      </c>
      <c r="Z163" s="5">
        <v>0.17499999999999999</v>
      </c>
      <c r="AA163" s="5">
        <v>0</v>
      </c>
      <c r="AB163" s="5">
        <v>0</v>
      </c>
      <c r="AC163" s="18">
        <v>28.738000000000003</v>
      </c>
      <c r="AD163" s="5">
        <v>0</v>
      </c>
      <c r="AE163" s="5">
        <v>8.4969999999999999</v>
      </c>
      <c r="AF163" s="5">
        <v>5.8890000000000002</v>
      </c>
      <c r="AG163" s="5">
        <v>0</v>
      </c>
      <c r="AH163" s="18">
        <v>14.385999999999999</v>
      </c>
      <c r="AI163" s="5">
        <v>0</v>
      </c>
      <c r="AJ163" s="73" t="s">
        <v>751</v>
      </c>
      <c r="AK163" s="6" t="str">
        <f>A163</f>
        <v>29320</v>
      </c>
      <c r="AL163" s="19"/>
    </row>
    <row r="164" spans="1:38" x14ac:dyDescent="0.25">
      <c r="A164" s="6" t="s">
        <v>354</v>
      </c>
      <c r="B164" t="s">
        <v>355</v>
      </c>
      <c r="C164" s="14" t="s">
        <v>39</v>
      </c>
      <c r="D164" s="15">
        <v>2.4649999999999999</v>
      </c>
      <c r="E164" s="15">
        <v>4.0529999999999999</v>
      </c>
      <c r="F164" s="16">
        <v>1.5880000000000001</v>
      </c>
      <c r="G164" s="5">
        <v>0</v>
      </c>
      <c r="H164" s="5">
        <v>0</v>
      </c>
      <c r="I164" s="17">
        <f t="shared" si="8"/>
        <v>1</v>
      </c>
      <c r="J164" s="17">
        <v>0</v>
      </c>
      <c r="K164" s="5">
        <v>1.4979999999999998</v>
      </c>
      <c r="L164" s="5">
        <v>0.193</v>
      </c>
      <c r="M164" s="5">
        <v>6.6000000000000003E-2</v>
      </c>
      <c r="N164" s="5">
        <v>0.54299999999999993</v>
      </c>
      <c r="O164" s="18">
        <v>2.2999999999999998</v>
      </c>
      <c r="P164" s="5">
        <v>0.10400000000000001</v>
      </c>
      <c r="Q164" s="5">
        <v>6.0999999999999999E-2</v>
      </c>
      <c r="R164" s="18">
        <v>0.16500000000000001</v>
      </c>
      <c r="S164" s="5">
        <v>0</v>
      </c>
      <c r="T164" s="5">
        <v>2.0529999999999999</v>
      </c>
      <c r="U164" s="5">
        <v>0</v>
      </c>
      <c r="V164" s="5">
        <v>0</v>
      </c>
      <c r="W164" s="5">
        <v>0</v>
      </c>
      <c r="X164" s="5">
        <v>0</v>
      </c>
      <c r="Y164" s="5">
        <v>2</v>
      </c>
      <c r="Z164" s="5">
        <v>0</v>
      </c>
      <c r="AA164" s="5">
        <v>0</v>
      </c>
      <c r="AB164" s="5">
        <v>0</v>
      </c>
      <c r="AC164" s="18">
        <v>4.0529999999999999</v>
      </c>
      <c r="AD164" s="5">
        <v>0</v>
      </c>
      <c r="AE164" s="5">
        <v>0</v>
      </c>
      <c r="AF164" s="5">
        <v>0</v>
      </c>
      <c r="AG164" s="5">
        <v>0</v>
      </c>
      <c r="AH164" s="18">
        <v>0</v>
      </c>
      <c r="AI164" s="5">
        <v>0</v>
      </c>
      <c r="AJ164" s="73" t="s">
        <v>751</v>
      </c>
      <c r="AK164" s="6" t="str">
        <f>A164</f>
        <v>17903</v>
      </c>
      <c r="AL164" s="19"/>
    </row>
    <row r="165" spans="1:38" x14ac:dyDescent="0.25">
      <c r="A165" s="6" t="s">
        <v>356</v>
      </c>
      <c r="B165" t="s">
        <v>357</v>
      </c>
      <c r="C165" s="14" t="s">
        <v>39</v>
      </c>
      <c r="D165" s="15">
        <v>66.747</v>
      </c>
      <c r="E165" s="15">
        <v>85.13900000000001</v>
      </c>
      <c r="F165" s="16">
        <v>18.391999999999999</v>
      </c>
      <c r="G165" s="5">
        <v>0</v>
      </c>
      <c r="H165" s="5">
        <v>0</v>
      </c>
      <c r="I165" s="17">
        <f t="shared" si="8"/>
        <v>0.76795593088948666</v>
      </c>
      <c r="J165" s="17">
        <v>3.1243026110243247E-3</v>
      </c>
      <c r="K165" s="5">
        <v>40.765000000000001</v>
      </c>
      <c r="L165" s="5">
        <v>5.1930000000000005</v>
      </c>
      <c r="M165" s="5">
        <v>1.7630000000000001</v>
      </c>
      <c r="N165" s="5">
        <v>14.567</v>
      </c>
      <c r="O165" s="18">
        <v>62.287999999999997</v>
      </c>
      <c r="P165" s="5">
        <v>2.831</v>
      </c>
      <c r="Q165" s="5">
        <v>1.6279999999999999</v>
      </c>
      <c r="R165" s="18">
        <v>4.4589999999999996</v>
      </c>
      <c r="S165" s="5">
        <v>0</v>
      </c>
      <c r="T165" s="5">
        <v>27.382000000000001</v>
      </c>
      <c r="U165" s="5">
        <v>3.819</v>
      </c>
      <c r="V165" s="5">
        <v>6.5010000000000003</v>
      </c>
      <c r="W165" s="5">
        <v>6.4770000000000003</v>
      </c>
      <c r="X165" s="5">
        <v>5.9750000000000005</v>
      </c>
      <c r="Y165" s="5">
        <v>13.9</v>
      </c>
      <c r="Z165" s="5">
        <v>1.0630000000000002</v>
      </c>
      <c r="AA165" s="5">
        <v>0</v>
      </c>
      <c r="AB165" s="5">
        <v>0.26600000000000001</v>
      </c>
      <c r="AC165" s="18">
        <v>65.38300000000001</v>
      </c>
      <c r="AD165" s="5">
        <v>0.73399999999999999</v>
      </c>
      <c r="AE165" s="5">
        <v>10.573</v>
      </c>
      <c r="AF165" s="5">
        <v>2.9130000000000003</v>
      </c>
      <c r="AG165" s="5">
        <v>5.5359999999999996</v>
      </c>
      <c r="AH165" s="18">
        <v>19.756</v>
      </c>
      <c r="AI165" s="5">
        <v>0.26600000000000001</v>
      </c>
      <c r="AJ165" s="73" t="s">
        <v>751</v>
      </c>
      <c r="AK165" s="6" t="str">
        <f>A165</f>
        <v>31006</v>
      </c>
      <c r="AL165" s="19"/>
    </row>
    <row r="166" spans="1:38" x14ac:dyDescent="0.25">
      <c r="A166" s="6" t="s">
        <v>358</v>
      </c>
      <c r="B166" t="s">
        <v>359</v>
      </c>
      <c r="C166" s="14" t="s">
        <v>39</v>
      </c>
      <c r="D166" s="15">
        <v>5.0960000000000001</v>
      </c>
      <c r="E166" s="15">
        <v>6.5269999999999992</v>
      </c>
      <c r="F166" s="16">
        <v>1.431</v>
      </c>
      <c r="G166" s="5">
        <v>0</v>
      </c>
      <c r="H166" s="5">
        <v>0</v>
      </c>
      <c r="I166" s="17">
        <f t="shared" si="8"/>
        <v>0.59416436341351309</v>
      </c>
      <c r="J166" s="17">
        <v>0.14401715949134367</v>
      </c>
      <c r="K166" s="5">
        <v>3.0249999999999999</v>
      </c>
      <c r="L166" s="5">
        <v>0.43500000000000005</v>
      </c>
      <c r="M166" s="5">
        <v>0.14800000000000002</v>
      </c>
      <c r="N166" s="5">
        <v>1.127</v>
      </c>
      <c r="O166" s="18">
        <v>4.7350000000000003</v>
      </c>
      <c r="P166" s="5">
        <v>0.219</v>
      </c>
      <c r="Q166" s="5">
        <v>0.14199999999999999</v>
      </c>
      <c r="R166" s="18">
        <v>0.36099999999999999</v>
      </c>
      <c r="S166" s="5">
        <v>0</v>
      </c>
      <c r="T166" s="5">
        <v>3.55</v>
      </c>
      <c r="U166" s="5">
        <v>0</v>
      </c>
      <c r="V166" s="5">
        <v>0</v>
      </c>
      <c r="W166" s="5">
        <v>0.33100000000000002</v>
      </c>
      <c r="X166" s="5">
        <v>0.16500000000000001</v>
      </c>
      <c r="Y166" s="5">
        <v>0</v>
      </c>
      <c r="Z166" s="5">
        <v>0</v>
      </c>
      <c r="AA166" s="5">
        <v>0</v>
      </c>
      <c r="AB166" s="5">
        <v>0.94</v>
      </c>
      <c r="AC166" s="18">
        <v>4.9859999999999989</v>
      </c>
      <c r="AD166" s="5">
        <v>0</v>
      </c>
      <c r="AE166" s="5">
        <v>0.84799999999999998</v>
      </c>
      <c r="AF166" s="5">
        <v>0.69299999999999995</v>
      </c>
      <c r="AG166" s="5">
        <v>0</v>
      </c>
      <c r="AH166" s="18">
        <v>1.5409999999999999</v>
      </c>
      <c r="AI166" s="5">
        <v>0.94</v>
      </c>
      <c r="AJ166" s="73" t="s">
        <v>779</v>
      </c>
      <c r="AK166" s="6" t="str">
        <f>A166</f>
        <v>39003</v>
      </c>
      <c r="AL166" s="19"/>
    </row>
    <row r="167" spans="1:38" x14ac:dyDescent="0.25">
      <c r="A167" s="6" t="s">
        <v>360</v>
      </c>
      <c r="B167" t="s">
        <v>361</v>
      </c>
      <c r="C167" s="14" t="s">
        <v>39</v>
      </c>
      <c r="D167" s="15">
        <v>2.9319999999999999</v>
      </c>
      <c r="E167" s="15">
        <v>2.8279999999999998</v>
      </c>
      <c r="F167" s="16">
        <v>-0.104</v>
      </c>
      <c r="G167" s="5">
        <v>-9.9000000000000005E-2</v>
      </c>
      <c r="H167" s="5">
        <v>-5.0000000000000001E-3</v>
      </c>
      <c r="I167" s="17">
        <f t="shared" si="8"/>
        <v>0.37482319660537489</v>
      </c>
      <c r="J167" s="17">
        <v>0.10643564356435643</v>
      </c>
      <c r="K167" s="5">
        <v>1.7370000000000001</v>
      </c>
      <c r="L167" s="5">
        <v>0.247</v>
      </c>
      <c r="M167" s="5">
        <v>8.3000000000000004E-2</v>
      </c>
      <c r="N167" s="5">
        <v>0.65900000000000003</v>
      </c>
      <c r="O167" s="18">
        <v>2.726</v>
      </c>
      <c r="P167" s="5">
        <v>0.126</v>
      </c>
      <c r="Q167" s="5">
        <v>0.08</v>
      </c>
      <c r="R167" s="18">
        <v>0.20600000000000002</v>
      </c>
      <c r="S167" s="5">
        <v>0</v>
      </c>
      <c r="T167" s="5">
        <v>0.79999999999999993</v>
      </c>
      <c r="U167" s="5">
        <v>0</v>
      </c>
      <c r="V167" s="5">
        <v>0</v>
      </c>
      <c r="W167" s="5">
        <v>0</v>
      </c>
      <c r="X167" s="5">
        <v>0</v>
      </c>
      <c r="Y167" s="5">
        <v>0</v>
      </c>
      <c r="Z167" s="5">
        <v>8.9999999999999993E-3</v>
      </c>
      <c r="AA167" s="5">
        <v>0</v>
      </c>
      <c r="AB167" s="5">
        <v>0.251</v>
      </c>
      <c r="AC167" s="18">
        <v>1.06</v>
      </c>
      <c r="AD167" s="5">
        <v>0</v>
      </c>
      <c r="AE167" s="5">
        <v>1.3219999999999998</v>
      </c>
      <c r="AF167" s="5">
        <v>0.44600000000000001</v>
      </c>
      <c r="AG167" s="5">
        <v>0</v>
      </c>
      <c r="AH167" s="18">
        <v>1.7679999999999998</v>
      </c>
      <c r="AI167" s="5">
        <v>0.30099999999999999</v>
      </c>
      <c r="AJ167" s="73" t="s">
        <v>751</v>
      </c>
      <c r="AK167" s="6" t="str">
        <f>A167</f>
        <v>21014</v>
      </c>
      <c r="AL167" s="19"/>
    </row>
    <row r="168" spans="1:38" x14ac:dyDescent="0.25">
      <c r="A168" s="6" t="s">
        <v>362</v>
      </c>
      <c r="B168" t="s">
        <v>363</v>
      </c>
      <c r="C168" s="14" t="s">
        <v>39</v>
      </c>
      <c r="D168" s="15">
        <v>1.4570000000000001</v>
      </c>
      <c r="E168" s="15">
        <v>1.5309999999999999</v>
      </c>
      <c r="F168" s="16">
        <v>7.3999999999999996E-2</v>
      </c>
      <c r="G168" s="5">
        <v>0</v>
      </c>
      <c r="H168" s="5">
        <v>0</v>
      </c>
      <c r="I168" s="17">
        <f t="shared" si="8"/>
        <v>1</v>
      </c>
      <c r="J168" s="17">
        <v>0.3468321358589157</v>
      </c>
      <c r="K168" s="5">
        <v>0.90700000000000003</v>
      </c>
      <c r="L168" s="5">
        <v>0.104</v>
      </c>
      <c r="M168" s="5">
        <v>3.4999999999999996E-2</v>
      </c>
      <c r="N168" s="5">
        <v>0.31900000000000001</v>
      </c>
      <c r="O168" s="18">
        <v>1.365</v>
      </c>
      <c r="P168" s="5">
        <v>6.0999999999999999E-2</v>
      </c>
      <c r="Q168" s="5">
        <v>3.1E-2</v>
      </c>
      <c r="R168" s="18">
        <v>9.1999999999999998E-2</v>
      </c>
      <c r="S168" s="5">
        <v>0</v>
      </c>
      <c r="T168" s="5">
        <v>1</v>
      </c>
      <c r="U168" s="5">
        <v>0</v>
      </c>
      <c r="V168" s="5">
        <v>0</v>
      </c>
      <c r="W168" s="5">
        <v>0</v>
      </c>
      <c r="X168" s="5">
        <v>0</v>
      </c>
      <c r="Y168" s="5">
        <v>0.53099999999999992</v>
      </c>
      <c r="Z168" s="5">
        <v>0</v>
      </c>
      <c r="AA168" s="5">
        <v>0</v>
      </c>
      <c r="AB168" s="5">
        <v>0</v>
      </c>
      <c r="AC168" s="18">
        <v>1.5309999999999999</v>
      </c>
      <c r="AD168" s="5">
        <v>0</v>
      </c>
      <c r="AE168" s="5">
        <v>0</v>
      </c>
      <c r="AF168" s="5">
        <v>0</v>
      </c>
      <c r="AG168" s="5">
        <v>0</v>
      </c>
      <c r="AH168" s="18">
        <v>0</v>
      </c>
      <c r="AI168" s="5">
        <v>0.53099999999999992</v>
      </c>
      <c r="AJ168" s="73" t="s">
        <v>751</v>
      </c>
      <c r="AK168" s="6" t="str">
        <f>A168</f>
        <v>25155</v>
      </c>
      <c r="AL168" s="19"/>
    </row>
    <row r="169" spans="1:38" x14ac:dyDescent="0.25">
      <c r="A169" s="6" t="s">
        <v>364</v>
      </c>
      <c r="B169" t="s">
        <v>713</v>
      </c>
      <c r="C169" s="14" t="s">
        <v>39</v>
      </c>
      <c r="D169" s="15">
        <v>0.55300000000000016</v>
      </c>
      <c r="E169" s="15">
        <v>1.246</v>
      </c>
      <c r="F169" s="16">
        <v>0.69299999999999995</v>
      </c>
      <c r="G169" s="5">
        <v>0</v>
      </c>
      <c r="H169" s="5">
        <v>0</v>
      </c>
      <c r="I169" s="17">
        <f t="shared" si="8"/>
        <v>0.40208667736757625</v>
      </c>
      <c r="J169" s="17">
        <v>0</v>
      </c>
      <c r="K169" s="5">
        <v>0.29500000000000004</v>
      </c>
      <c r="L169" s="5">
        <v>5.9000000000000004E-2</v>
      </c>
      <c r="M169" s="5">
        <v>0.02</v>
      </c>
      <c r="N169" s="5">
        <v>0.13300000000000001</v>
      </c>
      <c r="O169" s="18">
        <v>0.50700000000000012</v>
      </c>
      <c r="P169" s="5">
        <v>2.5000000000000001E-2</v>
      </c>
      <c r="Q169" s="5">
        <v>2.1000000000000001E-2</v>
      </c>
      <c r="R169" s="18">
        <v>4.5999999999999999E-2</v>
      </c>
      <c r="S169" s="5">
        <v>0</v>
      </c>
      <c r="T169" s="5">
        <v>0.501</v>
      </c>
      <c r="U169" s="5">
        <v>0</v>
      </c>
      <c r="V169" s="5">
        <v>0</v>
      </c>
      <c r="W169" s="5">
        <v>0</v>
      </c>
      <c r="X169" s="5">
        <v>0</v>
      </c>
      <c r="Y169" s="5">
        <v>0</v>
      </c>
      <c r="Z169" s="5">
        <v>0</v>
      </c>
      <c r="AA169" s="5">
        <v>0</v>
      </c>
      <c r="AB169" s="5">
        <v>0</v>
      </c>
      <c r="AC169" s="18">
        <v>0.501</v>
      </c>
      <c r="AD169" s="5">
        <v>0</v>
      </c>
      <c r="AE169" s="5">
        <v>0</v>
      </c>
      <c r="AF169" s="5">
        <v>0.745</v>
      </c>
      <c r="AG169" s="5">
        <v>0</v>
      </c>
      <c r="AH169" s="18">
        <v>0.745</v>
      </c>
      <c r="AI169" s="5">
        <v>0</v>
      </c>
      <c r="AJ169" s="73" t="s">
        <v>751</v>
      </c>
      <c r="AK169" s="6" t="str">
        <f>A169</f>
        <v>24014</v>
      </c>
      <c r="AL169" s="19"/>
    </row>
    <row r="170" spans="1:38" x14ac:dyDescent="0.25">
      <c r="A170" s="6" t="s">
        <v>366</v>
      </c>
      <c r="B170" t="s">
        <v>367</v>
      </c>
      <c r="C170" s="14" t="s">
        <v>39</v>
      </c>
      <c r="D170" s="15">
        <v>3.9609999999999999</v>
      </c>
      <c r="E170" s="15">
        <v>5.894000000000001</v>
      </c>
      <c r="F170" s="16">
        <v>1.9330000000000001</v>
      </c>
      <c r="G170" s="5">
        <v>0</v>
      </c>
      <c r="H170" s="5">
        <v>0</v>
      </c>
      <c r="I170" s="17">
        <f t="shared" si="8"/>
        <v>0.76925687139463861</v>
      </c>
      <c r="J170" s="17">
        <v>0</v>
      </c>
      <c r="K170" s="5">
        <v>2.3719999999999999</v>
      </c>
      <c r="L170" s="5">
        <v>0.32700000000000001</v>
      </c>
      <c r="M170" s="5">
        <v>0.111</v>
      </c>
      <c r="N170" s="5">
        <v>0.87600000000000011</v>
      </c>
      <c r="O170" s="18">
        <v>3.6859999999999999</v>
      </c>
      <c r="P170" s="5">
        <v>0.16999999999999998</v>
      </c>
      <c r="Q170" s="5">
        <v>0.105</v>
      </c>
      <c r="R170" s="18">
        <v>0.27499999999999997</v>
      </c>
      <c r="S170" s="5">
        <v>0</v>
      </c>
      <c r="T170" s="5">
        <v>4</v>
      </c>
      <c r="U170" s="5">
        <v>0</v>
      </c>
      <c r="V170" s="5">
        <v>0</v>
      </c>
      <c r="W170" s="5">
        <v>0.26700000000000002</v>
      </c>
      <c r="X170" s="5">
        <v>0.26700000000000002</v>
      </c>
      <c r="Y170" s="5">
        <v>0</v>
      </c>
      <c r="Z170" s="5">
        <v>0</v>
      </c>
      <c r="AA170" s="5">
        <v>0</v>
      </c>
      <c r="AB170" s="5">
        <v>0</v>
      </c>
      <c r="AC170" s="18">
        <v>4.5340000000000007</v>
      </c>
      <c r="AD170" s="5">
        <v>0</v>
      </c>
      <c r="AE170" s="5">
        <v>0</v>
      </c>
      <c r="AF170" s="5">
        <v>1.36</v>
      </c>
      <c r="AG170" s="5">
        <v>0</v>
      </c>
      <c r="AH170" s="18">
        <v>1.36</v>
      </c>
      <c r="AI170" s="5">
        <v>0</v>
      </c>
      <c r="AJ170" s="73" t="s">
        <v>751</v>
      </c>
      <c r="AK170" s="6" t="str">
        <f>A170</f>
        <v>26056</v>
      </c>
      <c r="AL170" s="19"/>
    </row>
    <row r="171" spans="1:38" x14ac:dyDescent="0.25">
      <c r="A171" s="6" t="s">
        <v>368</v>
      </c>
      <c r="B171" t="s">
        <v>369</v>
      </c>
      <c r="C171" s="14" t="s">
        <v>39</v>
      </c>
      <c r="D171" s="15">
        <v>5.9239999999999995</v>
      </c>
      <c r="E171" s="15">
        <v>10.01</v>
      </c>
      <c r="F171" s="16">
        <v>4.0860000000000003</v>
      </c>
      <c r="G171" s="5">
        <v>0</v>
      </c>
      <c r="H171" s="5">
        <v>0</v>
      </c>
      <c r="I171" s="17">
        <f t="shared" si="8"/>
        <v>0.7094905094905094</v>
      </c>
      <c r="J171" s="17">
        <v>0</v>
      </c>
      <c r="K171" s="5">
        <v>3.65</v>
      </c>
      <c r="L171" s="5">
        <v>0.44800000000000001</v>
      </c>
      <c r="M171" s="5">
        <v>0.152</v>
      </c>
      <c r="N171" s="5">
        <v>1.284</v>
      </c>
      <c r="O171" s="18">
        <v>5.5339999999999998</v>
      </c>
      <c r="P171" s="5">
        <v>0.251</v>
      </c>
      <c r="Q171" s="5">
        <v>0.13900000000000001</v>
      </c>
      <c r="R171" s="18">
        <v>0.39</v>
      </c>
      <c r="S171" s="5">
        <v>0</v>
      </c>
      <c r="T171" s="5">
        <v>3.6399999999999997</v>
      </c>
      <c r="U171" s="5">
        <v>0</v>
      </c>
      <c r="V171" s="5">
        <v>1</v>
      </c>
      <c r="W171" s="5">
        <v>0.23100000000000001</v>
      </c>
      <c r="X171" s="5">
        <v>0.23100000000000001</v>
      </c>
      <c r="Y171" s="5">
        <v>2</v>
      </c>
      <c r="Z171" s="5">
        <v>0</v>
      </c>
      <c r="AA171" s="5">
        <v>0</v>
      </c>
      <c r="AB171" s="5">
        <v>0</v>
      </c>
      <c r="AC171" s="18">
        <v>7.1019999999999994</v>
      </c>
      <c r="AD171" s="5">
        <v>0</v>
      </c>
      <c r="AE171" s="5">
        <v>2.0510000000000002</v>
      </c>
      <c r="AF171" s="5">
        <v>0.85699999999999998</v>
      </c>
      <c r="AG171" s="5">
        <v>0</v>
      </c>
      <c r="AH171" s="18">
        <v>2.9080000000000004</v>
      </c>
      <c r="AI171" s="5">
        <v>0</v>
      </c>
      <c r="AJ171" s="73" t="s">
        <v>751</v>
      </c>
      <c r="AK171" s="6" t="str">
        <f>A171</f>
        <v>32325</v>
      </c>
      <c r="AL171" s="19"/>
    </row>
    <row r="172" spans="1:38" x14ac:dyDescent="0.25">
      <c r="A172" s="6" t="s">
        <v>370</v>
      </c>
      <c r="B172" t="s">
        <v>371</v>
      </c>
      <c r="C172" s="14" t="s">
        <v>39</v>
      </c>
      <c r="D172" s="15">
        <v>8.4369999999999994</v>
      </c>
      <c r="E172" s="15">
        <v>8.847999999999999</v>
      </c>
      <c r="F172" s="16">
        <v>0.41099999999999998</v>
      </c>
      <c r="G172" s="5">
        <v>0</v>
      </c>
      <c r="H172" s="5">
        <v>0</v>
      </c>
      <c r="I172" s="17">
        <f t="shared" si="8"/>
        <v>0.75542495479204341</v>
      </c>
      <c r="J172" s="17">
        <v>0</v>
      </c>
      <c r="K172" s="5">
        <v>4.9879999999999995</v>
      </c>
      <c r="L172" s="5">
        <v>0.71500000000000008</v>
      </c>
      <c r="M172" s="5">
        <v>0.24099999999999999</v>
      </c>
      <c r="N172" s="5">
        <v>1.8980000000000001</v>
      </c>
      <c r="O172" s="18">
        <v>7.8419999999999987</v>
      </c>
      <c r="P172" s="5">
        <v>0.36300000000000004</v>
      </c>
      <c r="Q172" s="5">
        <v>0.23200000000000001</v>
      </c>
      <c r="R172" s="18">
        <v>0.59500000000000008</v>
      </c>
      <c r="S172" s="5">
        <v>0</v>
      </c>
      <c r="T172" s="5">
        <v>5.1709999999999994</v>
      </c>
      <c r="U172" s="5">
        <v>0.249</v>
      </c>
      <c r="V172" s="5">
        <v>0</v>
      </c>
      <c r="W172" s="5">
        <v>0.90400000000000003</v>
      </c>
      <c r="X172" s="5">
        <v>0.36</v>
      </c>
      <c r="Y172" s="5">
        <v>0</v>
      </c>
      <c r="Z172" s="5">
        <v>0</v>
      </c>
      <c r="AA172" s="5">
        <v>0</v>
      </c>
      <c r="AB172" s="5">
        <v>0</v>
      </c>
      <c r="AC172" s="18">
        <v>6.6839999999999993</v>
      </c>
      <c r="AD172" s="5">
        <v>0.317</v>
      </c>
      <c r="AE172" s="5">
        <v>0</v>
      </c>
      <c r="AF172" s="5">
        <v>1.847</v>
      </c>
      <c r="AG172" s="5">
        <v>0</v>
      </c>
      <c r="AH172" s="18">
        <v>2.1640000000000001</v>
      </c>
      <c r="AI172" s="5">
        <v>0</v>
      </c>
      <c r="AJ172" s="73" t="s">
        <v>751</v>
      </c>
      <c r="AK172" s="6" t="str">
        <f>A172</f>
        <v>37506</v>
      </c>
      <c r="AL172" s="19"/>
    </row>
    <row r="173" spans="1:38" x14ac:dyDescent="0.25">
      <c r="A173" s="6" t="s">
        <v>372</v>
      </c>
      <c r="B173" t="s">
        <v>373</v>
      </c>
      <c r="C173" s="14" t="s">
        <v>39</v>
      </c>
      <c r="D173" s="15">
        <v>2.7530000000000001</v>
      </c>
      <c r="E173" s="15">
        <v>2.9820000000000002</v>
      </c>
      <c r="F173" s="16">
        <v>0.22900000000000001</v>
      </c>
      <c r="G173" s="5">
        <v>0</v>
      </c>
      <c r="H173" s="5">
        <v>0</v>
      </c>
      <c r="I173" s="17">
        <f t="shared" si="8"/>
        <v>0.4148222669349429</v>
      </c>
      <c r="J173" s="17">
        <v>0.2682763246143528</v>
      </c>
      <c r="K173" s="5">
        <v>1.6480000000000001</v>
      </c>
      <c r="L173" s="5">
        <v>0.22700000000000001</v>
      </c>
      <c r="M173" s="5">
        <v>7.7000000000000013E-2</v>
      </c>
      <c r="N173" s="5">
        <v>0.61</v>
      </c>
      <c r="O173" s="18">
        <v>2.5620000000000003</v>
      </c>
      <c r="P173" s="5">
        <v>0.11800000000000001</v>
      </c>
      <c r="Q173" s="5">
        <v>7.2999999999999995E-2</v>
      </c>
      <c r="R173" s="18">
        <v>0.191</v>
      </c>
      <c r="S173" s="5">
        <v>2.3E-2</v>
      </c>
      <c r="T173" s="5">
        <v>0.83000000000000007</v>
      </c>
      <c r="U173" s="5">
        <v>9.0999999999999998E-2</v>
      </c>
      <c r="V173" s="5">
        <v>0</v>
      </c>
      <c r="W173" s="5">
        <v>0.22500000000000001</v>
      </c>
      <c r="X173" s="5">
        <v>4.4999999999999998E-2</v>
      </c>
      <c r="Y173" s="5">
        <v>0</v>
      </c>
      <c r="Z173" s="5">
        <v>2.3E-2</v>
      </c>
      <c r="AA173" s="5">
        <v>0</v>
      </c>
      <c r="AB173" s="5">
        <v>0</v>
      </c>
      <c r="AC173" s="18">
        <v>1.2369999999999999</v>
      </c>
      <c r="AD173" s="5">
        <v>0.80800000000000005</v>
      </c>
      <c r="AE173" s="5">
        <v>0</v>
      </c>
      <c r="AF173" s="5">
        <v>0.93700000000000006</v>
      </c>
      <c r="AG173" s="5">
        <v>0</v>
      </c>
      <c r="AH173" s="18">
        <v>1.7450000000000001</v>
      </c>
      <c r="AI173" s="5">
        <v>0.8</v>
      </c>
      <c r="AJ173" s="73" t="s">
        <v>751</v>
      </c>
      <c r="AK173" s="6" t="str">
        <f>A173</f>
        <v>14064</v>
      </c>
      <c r="AL173" s="19"/>
    </row>
    <row r="174" spans="1:38" x14ac:dyDescent="0.25">
      <c r="A174" s="6" t="s">
        <v>374</v>
      </c>
      <c r="B174" t="s">
        <v>375</v>
      </c>
      <c r="C174" s="14" t="s">
        <v>39</v>
      </c>
      <c r="D174" s="15">
        <v>8.7530000000000001</v>
      </c>
      <c r="E174" s="15">
        <v>10.064</v>
      </c>
      <c r="F174" s="16">
        <v>1.3109999999999999</v>
      </c>
      <c r="G174" s="5">
        <v>0</v>
      </c>
      <c r="H174" s="5">
        <v>0</v>
      </c>
      <c r="I174" s="17">
        <f t="shared" si="8"/>
        <v>0.65297098569157397</v>
      </c>
      <c r="J174" s="17">
        <v>0</v>
      </c>
      <c r="K174" s="5">
        <v>5.3410000000000002</v>
      </c>
      <c r="L174" s="5">
        <v>0.67599999999999993</v>
      </c>
      <c r="M174" s="5">
        <v>0.22900000000000001</v>
      </c>
      <c r="N174" s="5">
        <v>1.9239999999999999</v>
      </c>
      <c r="O174" s="18">
        <v>8.17</v>
      </c>
      <c r="P174" s="5">
        <v>0.371</v>
      </c>
      <c r="Q174" s="5">
        <v>0.21199999999999999</v>
      </c>
      <c r="R174" s="18">
        <v>0.58299999999999996</v>
      </c>
      <c r="S174" s="5">
        <v>0</v>
      </c>
      <c r="T174" s="5">
        <v>7.8100000000000005</v>
      </c>
      <c r="U174" s="5">
        <v>0</v>
      </c>
      <c r="V174" s="5">
        <v>0</v>
      </c>
      <c r="W174" s="5">
        <v>0.34899999999999998</v>
      </c>
      <c r="X174" s="5">
        <v>0.60299999999999998</v>
      </c>
      <c r="Y174" s="5">
        <v>0</v>
      </c>
      <c r="Z174" s="5">
        <v>0</v>
      </c>
      <c r="AA174" s="5">
        <v>0</v>
      </c>
      <c r="AB174" s="5">
        <v>0</v>
      </c>
      <c r="AC174" s="18">
        <v>8.7620000000000005</v>
      </c>
      <c r="AD174" s="5">
        <v>0</v>
      </c>
      <c r="AE174" s="5">
        <v>0</v>
      </c>
      <c r="AF174" s="5">
        <v>1.302</v>
      </c>
      <c r="AG174" s="5">
        <v>0</v>
      </c>
      <c r="AH174" s="18">
        <v>1.302</v>
      </c>
      <c r="AI174" s="5">
        <v>0</v>
      </c>
      <c r="AJ174" s="73" t="s">
        <v>771</v>
      </c>
      <c r="AK174" s="6" t="str">
        <f>A174</f>
        <v>11051</v>
      </c>
      <c r="AL174" s="19"/>
    </row>
    <row r="175" spans="1:38" x14ac:dyDescent="0.25">
      <c r="A175" s="6" t="s">
        <v>376</v>
      </c>
      <c r="B175" t="s">
        <v>377</v>
      </c>
      <c r="C175" s="14" t="s">
        <v>39</v>
      </c>
      <c r="D175" s="15">
        <v>22.814999999999998</v>
      </c>
      <c r="E175" s="15">
        <v>29.712</v>
      </c>
      <c r="F175" s="16">
        <v>6.8970000000000002</v>
      </c>
      <c r="G175" s="5">
        <v>0</v>
      </c>
      <c r="H175" s="5">
        <v>0</v>
      </c>
      <c r="I175" s="17">
        <f t="shared" si="8"/>
        <v>0.60325794291868606</v>
      </c>
      <c r="J175" s="17">
        <v>0</v>
      </c>
      <c r="K175" s="5">
        <v>13.966000000000001</v>
      </c>
      <c r="L175" s="5">
        <v>1.76</v>
      </c>
      <c r="M175" s="5">
        <v>0.59699999999999998</v>
      </c>
      <c r="N175" s="5">
        <v>4.976</v>
      </c>
      <c r="O175" s="18">
        <v>21.298999999999999</v>
      </c>
      <c r="P175" s="5">
        <v>0.96700000000000008</v>
      </c>
      <c r="Q175" s="5">
        <v>0.54900000000000004</v>
      </c>
      <c r="R175" s="18">
        <v>1.516</v>
      </c>
      <c r="S175" s="5">
        <v>0</v>
      </c>
      <c r="T175" s="5">
        <v>13.899999999999999</v>
      </c>
      <c r="U175" s="5">
        <v>0.879</v>
      </c>
      <c r="V175" s="5">
        <v>0</v>
      </c>
      <c r="W175" s="5">
        <v>1.7170000000000001</v>
      </c>
      <c r="X175" s="5">
        <v>1.2090000000000001</v>
      </c>
      <c r="Y175" s="5">
        <v>0</v>
      </c>
      <c r="Z175" s="5">
        <v>0.219</v>
      </c>
      <c r="AA175" s="5">
        <v>0</v>
      </c>
      <c r="AB175" s="5">
        <v>0</v>
      </c>
      <c r="AC175" s="18">
        <v>17.923999999999999</v>
      </c>
      <c r="AD175" s="5">
        <v>0</v>
      </c>
      <c r="AE175" s="5">
        <v>7.31</v>
      </c>
      <c r="AF175" s="5">
        <v>0.88900000000000001</v>
      </c>
      <c r="AG175" s="5">
        <v>3.589</v>
      </c>
      <c r="AH175" s="18">
        <v>11.788</v>
      </c>
      <c r="AI175" s="5">
        <v>0</v>
      </c>
      <c r="AJ175" s="73" t="s">
        <v>751</v>
      </c>
      <c r="AK175" s="6" t="str">
        <f>A175</f>
        <v>18400</v>
      </c>
      <c r="AL175" s="19"/>
    </row>
    <row r="176" spans="1:38" x14ac:dyDescent="0.25">
      <c r="A176" s="6" t="s">
        <v>378</v>
      </c>
      <c r="B176" t="s">
        <v>379</v>
      </c>
      <c r="C176" s="14" t="s">
        <v>39</v>
      </c>
      <c r="D176" s="15">
        <v>8.8219999999999992</v>
      </c>
      <c r="E176" s="15">
        <v>12.132</v>
      </c>
      <c r="F176" s="16">
        <v>3.31</v>
      </c>
      <c r="G176" s="5">
        <v>0</v>
      </c>
      <c r="H176" s="5">
        <v>0</v>
      </c>
      <c r="I176" s="17">
        <f t="shared" si="8"/>
        <v>0.62908011869436198</v>
      </c>
      <c r="J176" s="17">
        <v>0</v>
      </c>
      <c r="K176" s="5">
        <v>5.2530000000000001</v>
      </c>
      <c r="L176" s="5">
        <v>0.7430000000000001</v>
      </c>
      <c r="M176" s="5">
        <v>0.252</v>
      </c>
      <c r="N176" s="5">
        <v>1.9540000000000002</v>
      </c>
      <c r="O176" s="18">
        <v>8.202</v>
      </c>
      <c r="P176" s="5">
        <v>0.379</v>
      </c>
      <c r="Q176" s="5">
        <v>0.24099999999999999</v>
      </c>
      <c r="R176" s="18">
        <v>0.62</v>
      </c>
      <c r="S176" s="5">
        <v>0</v>
      </c>
      <c r="T176" s="5">
        <v>6.907</v>
      </c>
      <c r="U176" s="5">
        <v>0.17799999999999999</v>
      </c>
      <c r="V176" s="5">
        <v>0</v>
      </c>
      <c r="W176" s="5">
        <v>0.36699999999999999</v>
      </c>
      <c r="X176" s="5">
        <v>0.18</v>
      </c>
      <c r="Y176" s="5">
        <v>0</v>
      </c>
      <c r="Z176" s="5">
        <v>0</v>
      </c>
      <c r="AA176" s="5">
        <v>0</v>
      </c>
      <c r="AB176" s="5">
        <v>0</v>
      </c>
      <c r="AC176" s="18">
        <v>7.6319999999999997</v>
      </c>
      <c r="AD176" s="5">
        <v>0</v>
      </c>
      <c r="AE176" s="5">
        <v>2.4169999999999998</v>
      </c>
      <c r="AF176" s="5">
        <v>0</v>
      </c>
      <c r="AG176" s="5">
        <v>2.0830000000000002</v>
      </c>
      <c r="AH176" s="18">
        <v>4.5</v>
      </c>
      <c r="AI176" s="5">
        <v>0</v>
      </c>
      <c r="AJ176" s="73" t="s">
        <v>751</v>
      </c>
      <c r="AK176" s="6" t="str">
        <f>A176</f>
        <v>23403</v>
      </c>
      <c r="AL176" s="19"/>
    </row>
    <row r="177" spans="1:38" x14ac:dyDescent="0.25">
      <c r="A177" s="6" t="s">
        <v>380</v>
      </c>
      <c r="B177" t="s">
        <v>381</v>
      </c>
      <c r="C177" s="14" t="s">
        <v>39</v>
      </c>
      <c r="D177" s="15">
        <v>0.26300000000000001</v>
      </c>
      <c r="E177" s="15">
        <v>0.19400000000000001</v>
      </c>
      <c r="F177" s="16">
        <v>-6.9000000000000006E-2</v>
      </c>
      <c r="G177" s="5">
        <v>-6.6000000000000003E-2</v>
      </c>
      <c r="H177" s="5">
        <v>-3.0000000000000001E-3</v>
      </c>
      <c r="I177" s="17">
        <f t="shared" si="8"/>
        <v>0</v>
      </c>
      <c r="J177" s="17">
        <v>1</v>
      </c>
      <c r="K177" s="5">
        <v>0.16</v>
      </c>
      <c r="L177" s="5">
        <v>2.0999999999999998E-2</v>
      </c>
      <c r="M177" s="5">
        <v>7.0000000000000001E-3</v>
      </c>
      <c r="N177" s="5">
        <v>5.7000000000000002E-2</v>
      </c>
      <c r="O177" s="18">
        <v>0.245</v>
      </c>
      <c r="P177" s="5">
        <v>1.0999999999999999E-2</v>
      </c>
      <c r="Q177" s="5">
        <v>7.0000000000000001E-3</v>
      </c>
      <c r="R177" s="18">
        <v>1.7999999999999999E-2</v>
      </c>
      <c r="S177" s="5">
        <v>0</v>
      </c>
      <c r="T177" s="5">
        <v>0</v>
      </c>
      <c r="U177" s="5">
        <v>0</v>
      </c>
      <c r="V177" s="5">
        <v>0</v>
      </c>
      <c r="W177" s="5">
        <v>0</v>
      </c>
      <c r="X177" s="5">
        <v>0</v>
      </c>
      <c r="Y177" s="5">
        <v>0.19400000000000001</v>
      </c>
      <c r="Z177" s="5">
        <v>0</v>
      </c>
      <c r="AA177" s="5">
        <v>0</v>
      </c>
      <c r="AB177" s="5">
        <v>0</v>
      </c>
      <c r="AC177" s="18">
        <v>0.19400000000000001</v>
      </c>
      <c r="AD177" s="5">
        <v>0</v>
      </c>
      <c r="AE177" s="5">
        <v>0</v>
      </c>
      <c r="AF177" s="5">
        <v>0</v>
      </c>
      <c r="AG177" s="5">
        <v>0</v>
      </c>
      <c r="AH177" s="18">
        <v>0</v>
      </c>
      <c r="AI177" s="5">
        <v>0.19400000000000001</v>
      </c>
      <c r="AJ177" s="73">
        <v>0</v>
      </c>
      <c r="AK177" s="6" t="str">
        <f>A177</f>
        <v>25200</v>
      </c>
      <c r="AL177" s="19"/>
    </row>
    <row r="178" spans="1:38" x14ac:dyDescent="0.25">
      <c r="A178" s="6" t="s">
        <v>382</v>
      </c>
      <c r="B178" t="s">
        <v>383</v>
      </c>
      <c r="C178" s="14" t="s">
        <v>39</v>
      </c>
      <c r="D178" s="15">
        <v>62.963999999999992</v>
      </c>
      <c r="E178" s="15">
        <v>133.18700000000001</v>
      </c>
      <c r="F178" s="16">
        <v>70.222999999999999</v>
      </c>
      <c r="G178" s="5">
        <v>0</v>
      </c>
      <c r="H178" s="5">
        <v>0</v>
      </c>
      <c r="I178" s="17">
        <f t="shared" si="8"/>
        <v>0.58684208068355015</v>
      </c>
      <c r="J178" s="17">
        <v>0.12287235240676643</v>
      </c>
      <c r="K178" s="5">
        <v>38.061999999999998</v>
      </c>
      <c r="L178" s="5">
        <v>5.0369999999999999</v>
      </c>
      <c r="M178" s="5">
        <v>1.708</v>
      </c>
      <c r="N178" s="5">
        <v>13.876000000000001</v>
      </c>
      <c r="O178" s="18">
        <v>58.682999999999993</v>
      </c>
      <c r="P178" s="5">
        <v>2.6829999999999998</v>
      </c>
      <c r="Q178" s="5">
        <v>1.5980000000000001</v>
      </c>
      <c r="R178" s="18">
        <v>4.2809999999999997</v>
      </c>
      <c r="S178" s="5">
        <v>0</v>
      </c>
      <c r="T178" s="5">
        <v>33.524000000000001</v>
      </c>
      <c r="U178" s="5">
        <v>3.2890000000000001</v>
      </c>
      <c r="V178" s="5">
        <v>0</v>
      </c>
      <c r="W178" s="5">
        <v>8.3660000000000014</v>
      </c>
      <c r="X178" s="5">
        <v>4.4889999999999999</v>
      </c>
      <c r="Y178" s="5">
        <v>20.470999999999997</v>
      </c>
      <c r="Z178" s="5">
        <v>1.2269999999999999</v>
      </c>
      <c r="AA178" s="5">
        <v>0</v>
      </c>
      <c r="AB178" s="5">
        <v>7.4320000000000004</v>
      </c>
      <c r="AC178" s="18">
        <v>78.798000000000002</v>
      </c>
      <c r="AD178" s="5">
        <v>1.006</v>
      </c>
      <c r="AE178" s="5">
        <v>36.331000000000003</v>
      </c>
      <c r="AF178" s="5">
        <v>17.052</v>
      </c>
      <c r="AG178" s="5">
        <v>0</v>
      </c>
      <c r="AH178" s="18">
        <v>54.389000000000003</v>
      </c>
      <c r="AI178" s="5">
        <v>16.365000000000002</v>
      </c>
      <c r="AJ178" s="73" t="s">
        <v>780</v>
      </c>
      <c r="AK178" s="6" t="str">
        <f>A178</f>
        <v>34003</v>
      </c>
      <c r="AL178" s="19"/>
    </row>
    <row r="179" spans="1:38" x14ac:dyDescent="0.25">
      <c r="A179" s="6" t="s">
        <v>384</v>
      </c>
      <c r="B179" t="s">
        <v>385</v>
      </c>
      <c r="C179" s="14" t="s">
        <v>39</v>
      </c>
      <c r="D179" s="15">
        <v>0.76300000000000012</v>
      </c>
      <c r="E179" s="15">
        <v>2.056</v>
      </c>
      <c r="F179" s="16">
        <v>1.2929999999999999</v>
      </c>
      <c r="G179" s="5">
        <v>0</v>
      </c>
      <c r="H179" s="5">
        <v>0</v>
      </c>
      <c r="I179" s="17">
        <f t="shared" si="8"/>
        <v>0</v>
      </c>
      <c r="J179" s="17">
        <v>0.79912451361867698</v>
      </c>
      <c r="K179" s="5">
        <v>0.47199999999999998</v>
      </c>
      <c r="L179" s="5">
        <v>5.6000000000000001E-2</v>
      </c>
      <c r="M179" s="5">
        <v>0.02</v>
      </c>
      <c r="N179" s="5">
        <v>0.16600000000000001</v>
      </c>
      <c r="O179" s="18">
        <v>0.71400000000000008</v>
      </c>
      <c r="P179" s="5">
        <v>3.2000000000000001E-2</v>
      </c>
      <c r="Q179" s="5">
        <v>1.7000000000000001E-2</v>
      </c>
      <c r="R179" s="18">
        <v>4.9000000000000002E-2</v>
      </c>
      <c r="S179" s="5">
        <v>0</v>
      </c>
      <c r="T179" s="5">
        <v>0</v>
      </c>
      <c r="U179" s="5">
        <v>0.05</v>
      </c>
      <c r="V179" s="5">
        <v>0</v>
      </c>
      <c r="W179" s="5">
        <v>0.2</v>
      </c>
      <c r="X179" s="5">
        <v>1</v>
      </c>
      <c r="Y179" s="5">
        <v>0.34300000000000003</v>
      </c>
      <c r="Z179" s="5">
        <v>0</v>
      </c>
      <c r="AA179" s="5">
        <v>0</v>
      </c>
      <c r="AB179" s="5">
        <v>0</v>
      </c>
      <c r="AC179" s="18">
        <v>1.593</v>
      </c>
      <c r="AD179" s="5">
        <v>0.05</v>
      </c>
      <c r="AE179" s="5">
        <v>0</v>
      </c>
      <c r="AF179" s="5">
        <v>0.41300000000000003</v>
      </c>
      <c r="AG179" s="5">
        <v>0</v>
      </c>
      <c r="AH179" s="18">
        <v>0.46300000000000002</v>
      </c>
      <c r="AI179" s="5">
        <v>1.643</v>
      </c>
      <c r="AJ179" s="73">
        <v>0</v>
      </c>
      <c r="AK179" s="6" t="str">
        <f>A179</f>
        <v>33211</v>
      </c>
      <c r="AL179" s="19"/>
    </row>
    <row r="180" spans="1:38" x14ac:dyDescent="0.25">
      <c r="A180" s="6" t="s">
        <v>386</v>
      </c>
      <c r="B180" t="s">
        <v>387</v>
      </c>
      <c r="C180" s="14" t="s">
        <v>39</v>
      </c>
      <c r="D180" s="15">
        <v>100.94899999999998</v>
      </c>
      <c r="E180" s="15">
        <v>112.751</v>
      </c>
      <c r="F180" s="16">
        <v>11.802</v>
      </c>
      <c r="G180" s="5">
        <v>0</v>
      </c>
      <c r="H180" s="5">
        <v>0</v>
      </c>
      <c r="I180" s="17">
        <f t="shared" si="8"/>
        <v>0.56081985969082326</v>
      </c>
      <c r="J180" s="17">
        <v>0</v>
      </c>
      <c r="K180" s="5">
        <v>62.055</v>
      </c>
      <c r="L180" s="5">
        <v>7.673</v>
      </c>
      <c r="M180" s="5">
        <v>2.605</v>
      </c>
      <c r="N180" s="5">
        <v>21.967999999999996</v>
      </c>
      <c r="O180" s="18">
        <v>94.300999999999988</v>
      </c>
      <c r="P180" s="5">
        <v>4.2690000000000001</v>
      </c>
      <c r="Q180" s="5">
        <v>2.379</v>
      </c>
      <c r="R180" s="18">
        <v>6.6479999999999997</v>
      </c>
      <c r="S180" s="5">
        <v>0</v>
      </c>
      <c r="T180" s="5">
        <v>46.837000000000003</v>
      </c>
      <c r="U180" s="5">
        <v>2.6240000000000006</v>
      </c>
      <c r="V180" s="5">
        <v>0</v>
      </c>
      <c r="W180" s="5">
        <v>6.8360000000000003</v>
      </c>
      <c r="X180" s="5">
        <v>4.444</v>
      </c>
      <c r="Y180" s="5">
        <v>0.80400000000000005</v>
      </c>
      <c r="Z180" s="5">
        <v>1.6880000000000002</v>
      </c>
      <c r="AA180" s="5">
        <v>0</v>
      </c>
      <c r="AB180" s="5">
        <v>0</v>
      </c>
      <c r="AC180" s="18">
        <v>63.233000000000011</v>
      </c>
      <c r="AD180" s="5">
        <v>0</v>
      </c>
      <c r="AE180" s="5">
        <v>18.922999999999998</v>
      </c>
      <c r="AF180" s="5">
        <v>26.167000000000002</v>
      </c>
      <c r="AG180" s="5">
        <v>4.4279999999999999</v>
      </c>
      <c r="AH180" s="18">
        <v>49.518000000000001</v>
      </c>
      <c r="AI180" s="5">
        <v>0</v>
      </c>
      <c r="AJ180" s="73" t="s">
        <v>751</v>
      </c>
      <c r="AK180" s="6" t="str">
        <f>A180</f>
        <v>17417</v>
      </c>
      <c r="AL180" s="19"/>
    </row>
    <row r="181" spans="1:38" x14ac:dyDescent="0.25">
      <c r="A181" s="6" t="s">
        <v>388</v>
      </c>
      <c r="B181" t="s">
        <v>389</v>
      </c>
      <c r="C181" s="14" t="s">
        <v>39</v>
      </c>
      <c r="D181" s="15">
        <v>22.958000000000002</v>
      </c>
      <c r="E181" s="15">
        <v>30.072000000000003</v>
      </c>
      <c r="F181" s="16">
        <v>7.1139999999999999</v>
      </c>
      <c r="G181" s="5">
        <v>0</v>
      </c>
      <c r="H181" s="5">
        <v>0</v>
      </c>
      <c r="I181" s="17">
        <f t="shared" si="8"/>
        <v>0.83655892524607611</v>
      </c>
      <c r="J181" s="17">
        <v>0</v>
      </c>
      <c r="K181" s="5">
        <v>13.777000000000001</v>
      </c>
      <c r="L181" s="5">
        <v>1.8800000000000001</v>
      </c>
      <c r="M181" s="5">
        <v>0.63800000000000012</v>
      </c>
      <c r="N181" s="5">
        <v>5.0789999999999997</v>
      </c>
      <c r="O181" s="18">
        <v>21.374000000000002</v>
      </c>
      <c r="P181" s="5">
        <v>0.98099999999999998</v>
      </c>
      <c r="Q181" s="5">
        <v>0.60299999999999998</v>
      </c>
      <c r="R181" s="18">
        <v>1.5840000000000001</v>
      </c>
      <c r="S181" s="5">
        <v>0</v>
      </c>
      <c r="T181" s="5">
        <v>13.7</v>
      </c>
      <c r="U181" s="5">
        <v>0.52800000000000002</v>
      </c>
      <c r="V181" s="5">
        <v>2</v>
      </c>
      <c r="W181" s="5">
        <v>2.6120000000000001</v>
      </c>
      <c r="X181" s="5">
        <v>2.028</v>
      </c>
      <c r="Y181" s="5">
        <v>4</v>
      </c>
      <c r="Z181" s="5">
        <v>0.28900000000000003</v>
      </c>
      <c r="AA181" s="5">
        <v>0</v>
      </c>
      <c r="AB181" s="5">
        <v>0</v>
      </c>
      <c r="AC181" s="18">
        <v>25.157000000000004</v>
      </c>
      <c r="AD181" s="5">
        <v>0.50800000000000001</v>
      </c>
      <c r="AE181" s="5">
        <v>0</v>
      </c>
      <c r="AF181" s="5">
        <v>4.407</v>
      </c>
      <c r="AG181" s="5">
        <v>0</v>
      </c>
      <c r="AH181" s="18">
        <v>4.915</v>
      </c>
      <c r="AI181" s="5">
        <v>0</v>
      </c>
      <c r="AJ181" s="73" t="s">
        <v>751</v>
      </c>
      <c r="AK181" s="6" t="str">
        <f>A181</f>
        <v>15201</v>
      </c>
      <c r="AL181" s="19"/>
    </row>
    <row r="182" spans="1:38" x14ac:dyDescent="0.25">
      <c r="A182" s="6" t="s">
        <v>390</v>
      </c>
      <c r="B182" t="s">
        <v>391</v>
      </c>
      <c r="C182" s="14" t="s">
        <v>39</v>
      </c>
      <c r="D182" s="15">
        <v>0.66700000000000015</v>
      </c>
      <c r="E182" s="15">
        <v>2.13</v>
      </c>
      <c r="F182" s="16">
        <v>1.4630000000000001</v>
      </c>
      <c r="G182" s="5">
        <v>0</v>
      </c>
      <c r="H182" s="5">
        <v>0</v>
      </c>
      <c r="I182" s="17">
        <f t="shared" si="8"/>
        <v>0.46948356807511737</v>
      </c>
      <c r="J182" s="17">
        <v>0</v>
      </c>
      <c r="K182" s="5">
        <v>0.40400000000000003</v>
      </c>
      <c r="L182" s="5">
        <v>5.2999999999999999E-2</v>
      </c>
      <c r="M182" s="5">
        <v>1.8000000000000002E-2</v>
      </c>
      <c r="N182" s="5">
        <v>0.14700000000000002</v>
      </c>
      <c r="O182" s="18">
        <v>0.62200000000000011</v>
      </c>
      <c r="P182" s="5">
        <v>2.8000000000000001E-2</v>
      </c>
      <c r="Q182" s="5">
        <v>1.7000000000000001E-2</v>
      </c>
      <c r="R182" s="18">
        <v>4.4999999999999998E-2</v>
      </c>
      <c r="S182" s="5">
        <v>0</v>
      </c>
      <c r="T182" s="5">
        <v>1</v>
      </c>
      <c r="U182" s="5">
        <v>0</v>
      </c>
      <c r="V182" s="5">
        <v>0</v>
      </c>
      <c r="W182" s="5">
        <v>0</v>
      </c>
      <c r="X182" s="5">
        <v>0</v>
      </c>
      <c r="Y182" s="5">
        <v>0</v>
      </c>
      <c r="Z182" s="5">
        <v>0</v>
      </c>
      <c r="AA182" s="5">
        <v>0</v>
      </c>
      <c r="AB182" s="5">
        <v>0</v>
      </c>
      <c r="AC182" s="18">
        <v>1</v>
      </c>
      <c r="AD182" s="5">
        <v>0</v>
      </c>
      <c r="AE182" s="5">
        <v>0.71399999999999997</v>
      </c>
      <c r="AF182" s="5">
        <v>0.41599999999999998</v>
      </c>
      <c r="AG182" s="5">
        <v>0</v>
      </c>
      <c r="AH182" s="18">
        <v>1.1299999999999999</v>
      </c>
      <c r="AI182" s="5">
        <v>0</v>
      </c>
      <c r="AJ182" s="73" t="s">
        <v>751</v>
      </c>
      <c r="AK182" s="6" t="str">
        <f>A182</f>
        <v>38324</v>
      </c>
      <c r="AL182" s="19"/>
    </row>
    <row r="183" spans="1:38" x14ac:dyDescent="0.25">
      <c r="A183" s="6" t="s">
        <v>392</v>
      </c>
      <c r="B183" t="s">
        <v>393</v>
      </c>
      <c r="C183" s="14" t="s">
        <v>39</v>
      </c>
      <c r="D183" s="15">
        <v>1.2570000000000001</v>
      </c>
      <c r="E183" s="15">
        <v>1.2919999999999998</v>
      </c>
      <c r="F183" s="16">
        <v>3.5000000000000003E-2</v>
      </c>
      <c r="G183" s="5">
        <v>0</v>
      </c>
      <c r="H183" s="5">
        <v>0</v>
      </c>
      <c r="I183" s="17">
        <f t="shared" si="8"/>
        <v>1</v>
      </c>
      <c r="J183" s="17">
        <v>0</v>
      </c>
      <c r="K183" s="5">
        <v>0.72599999999999998</v>
      </c>
      <c r="L183" s="5">
        <v>0.11300000000000002</v>
      </c>
      <c r="M183" s="5">
        <v>3.8000000000000006E-2</v>
      </c>
      <c r="N183" s="5">
        <v>0.28799999999999998</v>
      </c>
      <c r="O183" s="18">
        <v>1.165</v>
      </c>
      <c r="P183" s="5">
        <v>5.5E-2</v>
      </c>
      <c r="Q183" s="5">
        <v>3.6999999999999998E-2</v>
      </c>
      <c r="R183" s="18">
        <v>9.1999999999999998E-2</v>
      </c>
      <c r="S183" s="5">
        <v>0</v>
      </c>
      <c r="T183" s="5">
        <v>1</v>
      </c>
      <c r="U183" s="5">
        <v>7.6999999999999999E-2</v>
      </c>
      <c r="V183" s="5">
        <v>0</v>
      </c>
      <c r="W183" s="5">
        <v>0.13800000000000001</v>
      </c>
      <c r="X183" s="5">
        <v>7.6999999999999999E-2</v>
      </c>
      <c r="Y183" s="5">
        <v>0</v>
      </c>
      <c r="Z183" s="5">
        <v>0</v>
      </c>
      <c r="AA183" s="5">
        <v>0</v>
      </c>
      <c r="AB183" s="5">
        <v>0</v>
      </c>
      <c r="AC183" s="18">
        <v>1.2919999999999998</v>
      </c>
      <c r="AD183" s="5">
        <v>0</v>
      </c>
      <c r="AE183" s="5">
        <v>0</v>
      </c>
      <c r="AF183" s="5">
        <v>0</v>
      </c>
      <c r="AG183" s="5">
        <v>0</v>
      </c>
      <c r="AH183" s="18">
        <v>0</v>
      </c>
      <c r="AI183" s="5">
        <v>0</v>
      </c>
      <c r="AJ183" s="73" t="s">
        <v>751</v>
      </c>
      <c r="AK183" s="6" t="str">
        <f>A183</f>
        <v>14400</v>
      </c>
      <c r="AL183" s="19"/>
    </row>
    <row r="184" spans="1:38" x14ac:dyDescent="0.25">
      <c r="A184" s="6" t="s">
        <v>394</v>
      </c>
      <c r="B184" t="s">
        <v>395</v>
      </c>
      <c r="C184" s="14" t="s">
        <v>39</v>
      </c>
      <c r="D184" s="15">
        <v>3.9609999999999999</v>
      </c>
      <c r="E184" s="15">
        <v>8.9640000000000004</v>
      </c>
      <c r="F184" s="16">
        <v>5.0030000000000001</v>
      </c>
      <c r="G184" s="5">
        <v>0</v>
      </c>
      <c r="H184" s="5">
        <v>0</v>
      </c>
      <c r="I184" s="17">
        <f t="shared" si="8"/>
        <v>0</v>
      </c>
      <c r="J184" s="17">
        <v>1.1101070950468541</v>
      </c>
      <c r="K184" s="5">
        <v>2.3919999999999999</v>
      </c>
      <c r="L184" s="5">
        <v>0.31200000000000006</v>
      </c>
      <c r="M184" s="5">
        <v>0.105</v>
      </c>
      <c r="N184" s="5">
        <v>0.88500000000000001</v>
      </c>
      <c r="O184" s="18">
        <v>3.694</v>
      </c>
      <c r="P184" s="5">
        <v>0.16900000000000001</v>
      </c>
      <c r="Q184" s="5">
        <v>9.8000000000000004E-2</v>
      </c>
      <c r="R184" s="18">
        <v>0.26700000000000002</v>
      </c>
      <c r="S184" s="5">
        <v>0.20499999999999999</v>
      </c>
      <c r="T184" s="5">
        <v>2.7310000000000003</v>
      </c>
      <c r="U184" s="5">
        <v>0.13</v>
      </c>
      <c r="V184" s="5">
        <v>0</v>
      </c>
      <c r="W184" s="5">
        <v>0.60399999999999998</v>
      </c>
      <c r="X184" s="5">
        <v>2.2810000000000001</v>
      </c>
      <c r="Y184" s="5">
        <v>0.45700000000000002</v>
      </c>
      <c r="Z184" s="5">
        <v>0</v>
      </c>
      <c r="AA184" s="5">
        <v>0</v>
      </c>
      <c r="AB184" s="5">
        <v>0</v>
      </c>
      <c r="AC184" s="18">
        <v>6.4080000000000004</v>
      </c>
      <c r="AD184" s="5">
        <v>0</v>
      </c>
      <c r="AE184" s="5">
        <v>1.752</v>
      </c>
      <c r="AF184" s="5">
        <v>0.80400000000000005</v>
      </c>
      <c r="AG184" s="5">
        <v>0</v>
      </c>
      <c r="AH184" s="18">
        <v>2.556</v>
      </c>
      <c r="AI184" s="5">
        <v>9.9510000000000005</v>
      </c>
      <c r="AJ184" s="73" t="s">
        <v>762</v>
      </c>
      <c r="AK184" s="6" t="str">
        <f>A184</f>
        <v>25101</v>
      </c>
      <c r="AL184" s="19"/>
    </row>
    <row r="185" spans="1:38" x14ac:dyDescent="0.25">
      <c r="A185" s="6" t="s">
        <v>396</v>
      </c>
      <c r="B185" t="s">
        <v>397</v>
      </c>
      <c r="C185" s="14" t="s">
        <v>39</v>
      </c>
      <c r="D185" s="15">
        <v>2.5539999999999998</v>
      </c>
      <c r="E185" s="15">
        <v>3.6259999999999999</v>
      </c>
      <c r="F185" s="16">
        <v>1.0720000000000001</v>
      </c>
      <c r="G185" s="5">
        <v>0</v>
      </c>
      <c r="H185" s="5">
        <v>0</v>
      </c>
      <c r="I185" s="17">
        <f t="shared" si="8"/>
        <v>0.55159955874241584</v>
      </c>
      <c r="J185" s="17">
        <v>0</v>
      </c>
      <c r="K185" s="5">
        <v>1.5429999999999999</v>
      </c>
      <c r="L185" s="5">
        <v>0.20399999999999999</v>
      </c>
      <c r="M185" s="5">
        <v>6.9000000000000006E-2</v>
      </c>
      <c r="N185" s="5">
        <v>0.56400000000000006</v>
      </c>
      <c r="O185" s="18">
        <v>2.38</v>
      </c>
      <c r="P185" s="5">
        <v>0.109</v>
      </c>
      <c r="Q185" s="5">
        <v>6.5000000000000002E-2</v>
      </c>
      <c r="R185" s="18">
        <v>0.17399999999999999</v>
      </c>
      <c r="S185" s="5">
        <v>0</v>
      </c>
      <c r="T185" s="5">
        <v>2</v>
      </c>
      <c r="U185" s="5">
        <v>0</v>
      </c>
      <c r="V185" s="5">
        <v>0</v>
      </c>
      <c r="W185" s="5">
        <v>0</v>
      </c>
      <c r="X185" s="5">
        <v>0</v>
      </c>
      <c r="Y185" s="5">
        <v>1</v>
      </c>
      <c r="Z185" s="5">
        <v>0</v>
      </c>
      <c r="AA185" s="5">
        <v>0</v>
      </c>
      <c r="AB185" s="5">
        <v>0</v>
      </c>
      <c r="AC185" s="18">
        <v>3</v>
      </c>
      <c r="AD185" s="5">
        <v>0</v>
      </c>
      <c r="AE185" s="5">
        <v>0.626</v>
      </c>
      <c r="AF185" s="5">
        <v>0</v>
      </c>
      <c r="AG185" s="5">
        <v>0</v>
      </c>
      <c r="AH185" s="18">
        <v>0.626</v>
      </c>
      <c r="AI185" s="5">
        <v>0</v>
      </c>
      <c r="AJ185" s="73" t="s">
        <v>776</v>
      </c>
      <c r="AK185" s="6" t="str">
        <f>A185</f>
        <v>14172</v>
      </c>
      <c r="AL185" s="19"/>
    </row>
    <row r="186" spans="1:38" x14ac:dyDescent="0.25">
      <c r="A186" s="6" t="s">
        <v>398</v>
      </c>
      <c r="B186" t="s">
        <v>399</v>
      </c>
      <c r="C186" s="14" t="s">
        <v>39</v>
      </c>
      <c r="D186" s="15">
        <v>0.97300000000000009</v>
      </c>
      <c r="E186" s="15">
        <v>1.125</v>
      </c>
      <c r="F186" s="16">
        <v>0.152</v>
      </c>
      <c r="G186" s="5">
        <v>0</v>
      </c>
      <c r="H186" s="5">
        <v>0</v>
      </c>
      <c r="I186" s="17">
        <f t="shared" si="8"/>
        <v>0.69955555555555549</v>
      </c>
      <c r="J186" s="17">
        <v>0.17777777777777778</v>
      </c>
      <c r="K186" s="5">
        <v>0.59699999999999998</v>
      </c>
      <c r="L186" s="5">
        <v>7.400000000000001E-2</v>
      </c>
      <c r="M186" s="5">
        <v>2.5000000000000001E-2</v>
      </c>
      <c r="N186" s="5">
        <v>0.21300000000000002</v>
      </c>
      <c r="O186" s="18">
        <v>0.90900000000000003</v>
      </c>
      <c r="P186" s="5">
        <v>4.0999999999999995E-2</v>
      </c>
      <c r="Q186" s="5">
        <v>2.3E-2</v>
      </c>
      <c r="R186" s="18">
        <v>6.4000000000000001E-2</v>
      </c>
      <c r="S186" s="5">
        <v>0</v>
      </c>
      <c r="T186" s="5">
        <v>0.58699999999999997</v>
      </c>
      <c r="U186" s="5">
        <v>0</v>
      </c>
      <c r="V186" s="5">
        <v>0</v>
      </c>
      <c r="W186" s="5">
        <v>0</v>
      </c>
      <c r="X186" s="5">
        <v>0</v>
      </c>
      <c r="Y186" s="5">
        <v>0.2</v>
      </c>
      <c r="Z186" s="5">
        <v>0</v>
      </c>
      <c r="AA186" s="5">
        <v>0</v>
      </c>
      <c r="AB186" s="5">
        <v>0</v>
      </c>
      <c r="AC186" s="18">
        <v>0.78699999999999992</v>
      </c>
      <c r="AD186" s="5">
        <v>0</v>
      </c>
      <c r="AE186" s="5">
        <v>0.33799999999999997</v>
      </c>
      <c r="AF186" s="5">
        <v>0</v>
      </c>
      <c r="AG186" s="5">
        <v>0</v>
      </c>
      <c r="AH186" s="18">
        <v>0.33799999999999997</v>
      </c>
      <c r="AI186" s="5">
        <v>0.2</v>
      </c>
      <c r="AJ186" s="73" t="s">
        <v>751</v>
      </c>
      <c r="AK186" s="6" t="str">
        <f>A186</f>
        <v>22105</v>
      </c>
      <c r="AL186" s="19"/>
    </row>
    <row r="187" spans="1:38" x14ac:dyDescent="0.25">
      <c r="A187" s="6" t="s">
        <v>400</v>
      </c>
      <c r="B187" t="s">
        <v>401</v>
      </c>
      <c r="C187" s="14" t="s">
        <v>39</v>
      </c>
      <c r="D187" s="15">
        <v>4.1900000000000004</v>
      </c>
      <c r="E187" s="15">
        <v>7.3460000000000001</v>
      </c>
      <c r="F187" s="16">
        <v>3.1560000000000001</v>
      </c>
      <c r="G187" s="5">
        <v>0</v>
      </c>
      <c r="H187" s="5">
        <v>0</v>
      </c>
      <c r="I187" s="17">
        <f t="shared" si="8"/>
        <v>0.54995916144840729</v>
      </c>
      <c r="J187" s="17">
        <v>0.27906343588347399</v>
      </c>
      <c r="K187" s="5">
        <v>2.5449999999999999</v>
      </c>
      <c r="L187" s="5">
        <v>0.32500000000000007</v>
      </c>
      <c r="M187" s="5">
        <v>0.111</v>
      </c>
      <c r="N187" s="5">
        <v>0.92799999999999994</v>
      </c>
      <c r="O187" s="18">
        <v>3.9090000000000003</v>
      </c>
      <c r="P187" s="5">
        <v>0.17899999999999999</v>
      </c>
      <c r="Q187" s="5">
        <v>0.10199999999999999</v>
      </c>
      <c r="R187" s="18">
        <v>0.28099999999999997</v>
      </c>
      <c r="S187" s="5">
        <v>0</v>
      </c>
      <c r="T187" s="5">
        <v>3.6</v>
      </c>
      <c r="U187" s="5">
        <v>7.1999999999999995E-2</v>
      </c>
      <c r="V187" s="5">
        <v>0</v>
      </c>
      <c r="W187" s="5">
        <v>0.18</v>
      </c>
      <c r="X187" s="5">
        <v>0.18</v>
      </c>
      <c r="Y187" s="5">
        <v>0</v>
      </c>
      <c r="Z187" s="5">
        <v>0</v>
      </c>
      <c r="AA187" s="5">
        <v>8.0000000000000002E-3</v>
      </c>
      <c r="AB187" s="5">
        <v>0</v>
      </c>
      <c r="AC187" s="18">
        <v>4.04</v>
      </c>
      <c r="AD187" s="5">
        <v>0.10100000000000001</v>
      </c>
      <c r="AE187" s="5">
        <v>2.8099999999999996</v>
      </c>
      <c r="AF187" s="5">
        <v>0.39500000000000002</v>
      </c>
      <c r="AG187" s="5">
        <v>0</v>
      </c>
      <c r="AH187" s="18">
        <v>3.3059999999999996</v>
      </c>
      <c r="AI187" s="5">
        <v>2.0499999999999998</v>
      </c>
      <c r="AJ187" s="73" t="s">
        <v>751</v>
      </c>
      <c r="AK187" s="6" t="str">
        <f>A187</f>
        <v>24105</v>
      </c>
      <c r="AL187" s="19"/>
    </row>
    <row r="188" spans="1:38" x14ac:dyDescent="0.25">
      <c r="A188" s="6" t="s">
        <v>402</v>
      </c>
      <c r="B188" t="s">
        <v>403</v>
      </c>
      <c r="C188" s="14" t="s">
        <v>39</v>
      </c>
      <c r="D188" s="15">
        <v>38.521000000000001</v>
      </c>
      <c r="E188" s="15">
        <v>49.829000000000001</v>
      </c>
      <c r="F188" s="16">
        <v>11.308</v>
      </c>
      <c r="G188" s="5">
        <v>0</v>
      </c>
      <c r="H188" s="5">
        <v>0</v>
      </c>
      <c r="I188" s="17">
        <f t="shared" si="8"/>
        <v>0.76461498324269006</v>
      </c>
      <c r="J188" s="17">
        <v>0</v>
      </c>
      <c r="K188" s="5">
        <v>23.661999999999999</v>
      </c>
      <c r="L188" s="5">
        <v>2.9400000000000004</v>
      </c>
      <c r="M188" s="5">
        <v>0.998</v>
      </c>
      <c r="N188" s="5">
        <v>8.3780000000000001</v>
      </c>
      <c r="O188" s="18">
        <v>35.978000000000002</v>
      </c>
      <c r="P188" s="5">
        <v>1.63</v>
      </c>
      <c r="Q188" s="5">
        <v>0.91300000000000003</v>
      </c>
      <c r="R188" s="18">
        <v>2.5430000000000001</v>
      </c>
      <c r="S188" s="5">
        <v>0</v>
      </c>
      <c r="T188" s="5">
        <v>11.86</v>
      </c>
      <c r="U188" s="5">
        <v>1.4409999999999998</v>
      </c>
      <c r="V188" s="5">
        <v>9.1989999999999998</v>
      </c>
      <c r="W188" s="5">
        <v>4.6989999999999998</v>
      </c>
      <c r="X188" s="5">
        <v>3.9099999999999997</v>
      </c>
      <c r="Y188" s="5">
        <v>6.3</v>
      </c>
      <c r="Z188" s="5">
        <v>0.69100000000000006</v>
      </c>
      <c r="AA188" s="5">
        <v>0</v>
      </c>
      <c r="AB188" s="5">
        <v>0</v>
      </c>
      <c r="AC188" s="18">
        <v>38.1</v>
      </c>
      <c r="AD188" s="5">
        <v>1.37</v>
      </c>
      <c r="AE188" s="5">
        <v>2.669</v>
      </c>
      <c r="AF188" s="5">
        <v>6.9319999999999995</v>
      </c>
      <c r="AG188" s="5">
        <v>0.75800000000000001</v>
      </c>
      <c r="AH188" s="18">
        <v>11.728999999999999</v>
      </c>
      <c r="AI188" s="5">
        <v>0</v>
      </c>
      <c r="AJ188" s="73" t="s">
        <v>751</v>
      </c>
      <c r="AK188" s="6" t="str">
        <f>A188</f>
        <v>34111</v>
      </c>
      <c r="AL188" s="19"/>
    </row>
    <row r="189" spans="1:38" x14ac:dyDescent="0.25">
      <c r="A189" s="6" t="s">
        <v>404</v>
      </c>
      <c r="B189" t="s">
        <v>405</v>
      </c>
      <c r="C189" s="14" t="s">
        <v>39</v>
      </c>
      <c r="D189" s="15">
        <v>6.1849999999999996</v>
      </c>
      <c r="E189" s="15">
        <v>8.0419999999999998</v>
      </c>
      <c r="F189" s="16">
        <v>1.857</v>
      </c>
      <c r="G189" s="5">
        <v>0</v>
      </c>
      <c r="H189" s="5">
        <v>0</v>
      </c>
      <c r="I189" s="17">
        <f t="shared" si="8"/>
        <v>0.64697836359114647</v>
      </c>
      <c r="J189" s="17">
        <v>0</v>
      </c>
      <c r="K189" s="5">
        <v>3.6919999999999997</v>
      </c>
      <c r="L189" s="5">
        <v>0.50900000000000001</v>
      </c>
      <c r="M189" s="5">
        <v>0.17299999999999999</v>
      </c>
      <c r="N189" s="5">
        <v>1.3819999999999999</v>
      </c>
      <c r="O189" s="18">
        <v>5.7559999999999993</v>
      </c>
      <c r="P189" s="5">
        <v>0.26500000000000001</v>
      </c>
      <c r="Q189" s="5">
        <v>0.16400000000000001</v>
      </c>
      <c r="R189" s="18">
        <v>0.42900000000000005</v>
      </c>
      <c r="S189" s="5">
        <v>0</v>
      </c>
      <c r="T189" s="5">
        <v>4.6849999999999996</v>
      </c>
      <c r="U189" s="5">
        <v>0</v>
      </c>
      <c r="V189" s="5">
        <v>0</v>
      </c>
      <c r="W189" s="5">
        <v>0.51800000000000002</v>
      </c>
      <c r="X189" s="5">
        <v>0</v>
      </c>
      <c r="Y189" s="5">
        <v>0</v>
      </c>
      <c r="Z189" s="5">
        <v>0</v>
      </c>
      <c r="AA189" s="5">
        <v>0</v>
      </c>
      <c r="AB189" s="5">
        <v>0</v>
      </c>
      <c r="AC189" s="18">
        <v>5.2029999999999994</v>
      </c>
      <c r="AD189" s="5">
        <v>0</v>
      </c>
      <c r="AE189" s="5">
        <v>2.1240000000000001</v>
      </c>
      <c r="AF189" s="5">
        <v>0.71499999999999997</v>
      </c>
      <c r="AG189" s="5">
        <v>0</v>
      </c>
      <c r="AH189" s="18">
        <v>2.839</v>
      </c>
      <c r="AI189" s="5">
        <v>0</v>
      </c>
      <c r="AJ189" s="73" t="s">
        <v>751</v>
      </c>
      <c r="AK189" s="6" t="str">
        <f>A189</f>
        <v>24019</v>
      </c>
      <c r="AL189" s="19"/>
    </row>
    <row r="190" spans="1:38" x14ac:dyDescent="0.25">
      <c r="A190" s="6" t="s">
        <v>406</v>
      </c>
      <c r="B190" t="s">
        <v>407</v>
      </c>
      <c r="C190" s="14" t="s">
        <v>39</v>
      </c>
      <c r="D190" s="15">
        <v>3.5060000000000002</v>
      </c>
      <c r="E190" s="15">
        <v>4.59</v>
      </c>
      <c r="F190" s="16">
        <v>1.0840000000000001</v>
      </c>
      <c r="G190" s="5">
        <v>0</v>
      </c>
      <c r="H190" s="5">
        <v>0</v>
      </c>
      <c r="I190" s="17">
        <f t="shared" si="8"/>
        <v>3.9215686274509803E-3</v>
      </c>
      <c r="J190" s="17">
        <v>0</v>
      </c>
      <c r="K190" s="5">
        <v>2.101</v>
      </c>
      <c r="L190" s="5">
        <v>0.28000000000000003</v>
      </c>
      <c r="M190" s="5">
        <v>9.4E-2</v>
      </c>
      <c r="N190" s="5">
        <v>0.79200000000000004</v>
      </c>
      <c r="O190" s="18">
        <v>3.2670000000000003</v>
      </c>
      <c r="P190" s="5">
        <v>0.15000000000000002</v>
      </c>
      <c r="Q190" s="5">
        <v>8.8999999999999996E-2</v>
      </c>
      <c r="R190" s="18">
        <v>0.23900000000000002</v>
      </c>
      <c r="S190" s="5">
        <v>0</v>
      </c>
      <c r="T190" s="5">
        <v>1.7999999999999999E-2</v>
      </c>
      <c r="U190" s="5">
        <v>0</v>
      </c>
      <c r="V190" s="5">
        <v>0</v>
      </c>
      <c r="W190" s="5">
        <v>0</v>
      </c>
      <c r="X190" s="5">
        <v>0</v>
      </c>
      <c r="Y190" s="5">
        <v>0</v>
      </c>
      <c r="Z190" s="5">
        <v>0</v>
      </c>
      <c r="AA190" s="5">
        <v>0</v>
      </c>
      <c r="AB190" s="5">
        <v>0</v>
      </c>
      <c r="AC190" s="18">
        <v>1.7999999999999999E-2</v>
      </c>
      <c r="AD190" s="5">
        <v>1.508</v>
      </c>
      <c r="AE190" s="5">
        <v>2.6680000000000001</v>
      </c>
      <c r="AF190" s="5">
        <v>0.39600000000000002</v>
      </c>
      <c r="AG190" s="5">
        <v>0</v>
      </c>
      <c r="AH190" s="18">
        <v>4.5720000000000001</v>
      </c>
      <c r="AI190" s="5">
        <v>0</v>
      </c>
      <c r="AJ190" s="73" t="s">
        <v>751</v>
      </c>
      <c r="AK190" s="6" t="str">
        <f>A190</f>
        <v>21300</v>
      </c>
      <c r="AL190" s="19"/>
    </row>
    <row r="191" spans="1:38" x14ac:dyDescent="0.25">
      <c r="A191" s="6" t="s">
        <v>408</v>
      </c>
      <c r="B191" t="s">
        <v>409</v>
      </c>
      <c r="C191" s="14" t="s">
        <v>39</v>
      </c>
      <c r="D191" s="15">
        <v>0.17900000000000002</v>
      </c>
      <c r="E191" s="15">
        <v>0.19800000000000001</v>
      </c>
      <c r="F191" s="16">
        <v>1.9E-2</v>
      </c>
      <c r="G191" s="5">
        <v>0</v>
      </c>
      <c r="H191" s="5">
        <v>0</v>
      </c>
      <c r="I191" s="17">
        <f t="shared" si="8"/>
        <v>0</v>
      </c>
      <c r="J191" s="17">
        <v>0.57575757575757569</v>
      </c>
      <c r="K191" s="5">
        <v>9.7000000000000003E-2</v>
      </c>
      <c r="L191" s="5">
        <v>1.7000000000000001E-2</v>
      </c>
      <c r="M191" s="5">
        <v>6.0000000000000001E-3</v>
      </c>
      <c r="N191" s="5">
        <v>4.4999999999999998E-2</v>
      </c>
      <c r="O191" s="18">
        <v>0.16500000000000001</v>
      </c>
      <c r="P191" s="5">
        <v>8.0000000000000002E-3</v>
      </c>
      <c r="Q191" s="5">
        <v>6.0000000000000001E-3</v>
      </c>
      <c r="R191" s="18">
        <v>1.4E-2</v>
      </c>
      <c r="S191" s="5">
        <v>0</v>
      </c>
      <c r="T191" s="5">
        <v>0</v>
      </c>
      <c r="U191" s="5">
        <v>0</v>
      </c>
      <c r="V191" s="5">
        <v>0</v>
      </c>
      <c r="W191" s="5">
        <v>0</v>
      </c>
      <c r="X191" s="5">
        <v>0</v>
      </c>
      <c r="Y191" s="5">
        <v>0.11399999999999999</v>
      </c>
      <c r="Z191" s="5">
        <v>0</v>
      </c>
      <c r="AA191" s="5">
        <v>0</v>
      </c>
      <c r="AB191" s="5">
        <v>0</v>
      </c>
      <c r="AC191" s="18">
        <v>0.11399999999999999</v>
      </c>
      <c r="AD191" s="5">
        <v>0</v>
      </c>
      <c r="AE191" s="5">
        <v>0</v>
      </c>
      <c r="AF191" s="5">
        <v>8.4000000000000005E-2</v>
      </c>
      <c r="AG191" s="5">
        <v>0</v>
      </c>
      <c r="AH191" s="18">
        <v>8.4000000000000005E-2</v>
      </c>
      <c r="AI191" s="5">
        <v>0.11399999999999999</v>
      </c>
      <c r="AJ191" s="73">
        <v>0</v>
      </c>
      <c r="AK191" s="6" t="str">
        <f>A191</f>
        <v>33030</v>
      </c>
      <c r="AL191" s="19"/>
    </row>
    <row r="192" spans="1:38" x14ac:dyDescent="0.25">
      <c r="A192" s="6" t="s">
        <v>410</v>
      </c>
      <c r="B192" t="s">
        <v>411</v>
      </c>
      <c r="C192" s="14" t="s">
        <v>39</v>
      </c>
      <c r="D192" s="15">
        <v>2.1489999999999996</v>
      </c>
      <c r="E192" s="15">
        <v>2.2309999999999999</v>
      </c>
      <c r="F192" s="16">
        <v>8.2000000000000003E-2</v>
      </c>
      <c r="G192" s="5">
        <v>0</v>
      </c>
      <c r="H192" s="5">
        <v>0</v>
      </c>
      <c r="I192" s="17">
        <f t="shared" si="8"/>
        <v>0.7270282384580905</v>
      </c>
      <c r="J192" s="17">
        <v>0</v>
      </c>
      <c r="K192" s="5">
        <v>1.379</v>
      </c>
      <c r="L192" s="5">
        <v>0.14199999999999999</v>
      </c>
      <c r="M192" s="5">
        <v>4.9000000000000002E-2</v>
      </c>
      <c r="N192" s="5">
        <v>0.44899999999999995</v>
      </c>
      <c r="O192" s="18">
        <v>2.0189999999999997</v>
      </c>
      <c r="P192" s="5">
        <v>8.8999999999999996E-2</v>
      </c>
      <c r="Q192" s="5">
        <v>4.1000000000000002E-2</v>
      </c>
      <c r="R192" s="18">
        <v>0.13</v>
      </c>
      <c r="S192" s="5">
        <v>0</v>
      </c>
      <c r="T192" s="5">
        <v>1</v>
      </c>
      <c r="U192" s="5">
        <v>0.125</v>
      </c>
      <c r="V192" s="5">
        <v>0.497</v>
      </c>
      <c r="W192" s="5">
        <v>0</v>
      </c>
      <c r="X192" s="5">
        <v>0</v>
      </c>
      <c r="Y192" s="5">
        <v>0</v>
      </c>
      <c r="Z192" s="5">
        <v>0</v>
      </c>
      <c r="AA192" s="5">
        <v>0</v>
      </c>
      <c r="AB192" s="5">
        <v>0</v>
      </c>
      <c r="AC192" s="18">
        <v>1.6219999999999999</v>
      </c>
      <c r="AD192" s="5">
        <v>0</v>
      </c>
      <c r="AE192" s="5">
        <v>0</v>
      </c>
      <c r="AF192" s="5">
        <v>0.60899999999999999</v>
      </c>
      <c r="AG192" s="5">
        <v>0</v>
      </c>
      <c r="AH192" s="18">
        <v>0.60899999999999999</v>
      </c>
      <c r="AI192" s="5">
        <v>0</v>
      </c>
      <c r="AJ192" s="73" t="s">
        <v>751</v>
      </c>
      <c r="AK192" s="6" t="str">
        <f>A192</f>
        <v>28137</v>
      </c>
      <c r="AL192" s="19"/>
    </row>
    <row r="193" spans="1:38" x14ac:dyDescent="0.25">
      <c r="A193" s="6" t="s">
        <v>412</v>
      </c>
      <c r="B193" t="s">
        <v>413</v>
      </c>
      <c r="C193" s="14" t="s">
        <v>39</v>
      </c>
      <c r="D193" s="15">
        <v>0.31000000000000005</v>
      </c>
      <c r="E193" s="15">
        <v>0.25600000000000001</v>
      </c>
      <c r="F193" s="16">
        <v>-5.3999999999999999E-2</v>
      </c>
      <c r="G193" s="5">
        <v>-5.0999999999999997E-2</v>
      </c>
      <c r="H193" s="5">
        <v>-3.0000000000000001E-3</v>
      </c>
      <c r="I193" s="17">
        <f t="shared" si="8"/>
        <v>0</v>
      </c>
      <c r="J193" s="17">
        <v>0</v>
      </c>
      <c r="K193" s="5">
        <v>0.153</v>
      </c>
      <c r="L193" s="5">
        <v>3.9E-2</v>
      </c>
      <c r="M193" s="5">
        <v>1.2999999999999999E-2</v>
      </c>
      <c r="N193" s="5">
        <v>7.5999999999999998E-2</v>
      </c>
      <c r="O193" s="18">
        <v>0.28100000000000003</v>
      </c>
      <c r="P193" s="5">
        <v>1.4E-2</v>
      </c>
      <c r="Q193" s="5">
        <v>1.4999999999999999E-2</v>
      </c>
      <c r="R193" s="18">
        <v>2.8999999999999998E-2</v>
      </c>
      <c r="S193" s="5">
        <v>0</v>
      </c>
      <c r="T193" s="5">
        <v>0</v>
      </c>
      <c r="U193" s="5">
        <v>1.4E-2</v>
      </c>
      <c r="V193" s="5">
        <v>0</v>
      </c>
      <c r="W193" s="5">
        <v>2.1999999999999999E-2</v>
      </c>
      <c r="X193" s="5">
        <v>6.0000000000000001E-3</v>
      </c>
      <c r="Y193" s="5">
        <v>0</v>
      </c>
      <c r="Z193" s="5">
        <v>0</v>
      </c>
      <c r="AA193" s="5">
        <v>0</v>
      </c>
      <c r="AB193" s="5">
        <v>0</v>
      </c>
      <c r="AC193" s="18">
        <v>4.1999999999999996E-2</v>
      </c>
      <c r="AD193" s="5">
        <v>0.13700000000000001</v>
      </c>
      <c r="AE193" s="5">
        <v>0</v>
      </c>
      <c r="AF193" s="5">
        <v>7.6999999999999999E-2</v>
      </c>
      <c r="AG193" s="5">
        <v>0</v>
      </c>
      <c r="AH193" s="18">
        <v>0.21400000000000002</v>
      </c>
      <c r="AI193" s="5">
        <v>0</v>
      </c>
      <c r="AJ193" s="73">
        <v>0</v>
      </c>
      <c r="AK193" s="6" t="str">
        <f>A193</f>
        <v>32123</v>
      </c>
      <c r="AL193" s="19"/>
    </row>
    <row r="194" spans="1:38" x14ac:dyDescent="0.25">
      <c r="A194" s="6" t="s">
        <v>414</v>
      </c>
      <c r="B194" t="s">
        <v>415</v>
      </c>
      <c r="C194" s="14" t="s">
        <v>39</v>
      </c>
      <c r="D194" s="15">
        <v>0.15300000000000002</v>
      </c>
      <c r="E194" s="15">
        <v>0.17100000000000001</v>
      </c>
      <c r="F194" s="16">
        <v>1.7999999999999999E-2</v>
      </c>
      <c r="G194" s="5">
        <v>0</v>
      </c>
      <c r="H194" s="5">
        <v>0</v>
      </c>
      <c r="I194" s="17">
        <f t="shared" si="8"/>
        <v>0</v>
      </c>
      <c r="J194" s="17">
        <v>0</v>
      </c>
      <c r="K194" s="5">
        <v>0.08</v>
      </c>
      <c r="L194" s="5">
        <v>1.7000000000000001E-2</v>
      </c>
      <c r="M194" s="5">
        <v>5.0000000000000001E-3</v>
      </c>
      <c r="N194" s="5">
        <v>3.7999999999999999E-2</v>
      </c>
      <c r="O194" s="18">
        <v>0.14000000000000001</v>
      </c>
      <c r="P194" s="5">
        <v>7.0000000000000001E-3</v>
      </c>
      <c r="Q194" s="5">
        <v>6.0000000000000001E-3</v>
      </c>
      <c r="R194" s="18">
        <v>1.3000000000000001E-2</v>
      </c>
      <c r="S194" s="5">
        <v>0</v>
      </c>
      <c r="T194" s="5">
        <v>0</v>
      </c>
      <c r="U194" s="5">
        <v>0</v>
      </c>
      <c r="V194" s="5">
        <v>0</v>
      </c>
      <c r="W194" s="5">
        <v>0</v>
      </c>
      <c r="X194" s="5">
        <v>0</v>
      </c>
      <c r="Y194" s="5">
        <v>0</v>
      </c>
      <c r="Z194" s="5">
        <v>0</v>
      </c>
      <c r="AA194" s="5">
        <v>0</v>
      </c>
      <c r="AB194" s="5">
        <v>0</v>
      </c>
      <c r="AC194" s="18">
        <v>0</v>
      </c>
      <c r="AD194" s="5">
        <v>0</v>
      </c>
      <c r="AE194" s="5">
        <v>0</v>
      </c>
      <c r="AF194" s="5">
        <v>0.17100000000000001</v>
      </c>
      <c r="AG194" s="5">
        <v>0</v>
      </c>
      <c r="AH194" s="18">
        <v>0.17100000000000001</v>
      </c>
      <c r="AI194" s="5">
        <v>0</v>
      </c>
      <c r="AJ194" s="73">
        <v>0</v>
      </c>
      <c r="AK194" s="6" t="str">
        <f>A194</f>
        <v>10065</v>
      </c>
      <c r="AL194" s="19"/>
    </row>
    <row r="195" spans="1:38" x14ac:dyDescent="0.25">
      <c r="A195" s="6" t="s">
        <v>416</v>
      </c>
      <c r="B195" t="s">
        <v>417</v>
      </c>
      <c r="C195" s="14" t="s">
        <v>39</v>
      </c>
      <c r="D195" s="15">
        <v>0.48</v>
      </c>
      <c r="E195" s="15">
        <v>0.51600000000000001</v>
      </c>
      <c r="F195" s="16">
        <v>3.5999999999999997E-2</v>
      </c>
      <c r="G195" s="5">
        <v>0</v>
      </c>
      <c r="H195" s="5">
        <v>0</v>
      </c>
      <c r="I195" s="17">
        <f t="shared" si="8"/>
        <v>0</v>
      </c>
      <c r="J195" s="17">
        <v>0</v>
      </c>
      <c r="K195" s="5">
        <v>0.254</v>
      </c>
      <c r="L195" s="5">
        <v>5.1000000000000004E-2</v>
      </c>
      <c r="M195" s="5">
        <v>1.7000000000000001E-2</v>
      </c>
      <c r="N195" s="5">
        <v>0.11899999999999999</v>
      </c>
      <c r="O195" s="18">
        <v>0.441</v>
      </c>
      <c r="P195" s="5">
        <v>2.1000000000000001E-2</v>
      </c>
      <c r="Q195" s="5">
        <v>1.7999999999999999E-2</v>
      </c>
      <c r="R195" s="18">
        <v>3.9E-2</v>
      </c>
      <c r="S195" s="5">
        <v>0</v>
      </c>
      <c r="T195" s="5">
        <v>0</v>
      </c>
      <c r="U195" s="5">
        <v>0</v>
      </c>
      <c r="V195" s="5">
        <v>0</v>
      </c>
      <c r="W195" s="5">
        <v>0</v>
      </c>
      <c r="X195" s="5">
        <v>0</v>
      </c>
      <c r="Y195" s="5">
        <v>0</v>
      </c>
      <c r="Z195" s="5">
        <v>0</v>
      </c>
      <c r="AA195" s="5">
        <v>0</v>
      </c>
      <c r="AB195" s="5">
        <v>0</v>
      </c>
      <c r="AC195" s="18">
        <v>0</v>
      </c>
      <c r="AD195" s="5">
        <v>0</v>
      </c>
      <c r="AE195" s="5">
        <v>0</v>
      </c>
      <c r="AF195" s="5">
        <v>0.51600000000000001</v>
      </c>
      <c r="AG195" s="5">
        <v>0</v>
      </c>
      <c r="AH195" s="18">
        <v>0.51600000000000001</v>
      </c>
      <c r="AI195" s="5">
        <v>0</v>
      </c>
      <c r="AJ195" s="73">
        <v>0</v>
      </c>
      <c r="AK195" s="6" t="str">
        <f>A195</f>
        <v>09013</v>
      </c>
      <c r="AL195" s="19"/>
    </row>
    <row r="196" spans="1:38" x14ac:dyDescent="0.25">
      <c r="A196" s="6" t="s">
        <v>418</v>
      </c>
      <c r="B196" t="s">
        <v>419</v>
      </c>
      <c r="C196" s="14" t="s">
        <v>39</v>
      </c>
      <c r="D196" s="15">
        <v>2.0920000000000001</v>
      </c>
      <c r="E196" s="15">
        <v>2.7890000000000006</v>
      </c>
      <c r="F196" s="16">
        <v>0.69699999999999995</v>
      </c>
      <c r="G196" s="5">
        <v>0</v>
      </c>
      <c r="H196" s="5">
        <v>0</v>
      </c>
      <c r="I196" s="17">
        <f t="shared" si="8"/>
        <v>0.48311247759053416</v>
      </c>
      <c r="J196" s="17">
        <v>0.41233416995338817</v>
      </c>
      <c r="K196" s="5">
        <v>1.2669999999999999</v>
      </c>
      <c r="L196" s="5">
        <v>0.16300000000000003</v>
      </c>
      <c r="M196" s="5">
        <v>5.6000000000000001E-2</v>
      </c>
      <c r="N196" s="5">
        <v>0.46599999999999997</v>
      </c>
      <c r="O196" s="18">
        <v>1.952</v>
      </c>
      <c r="P196" s="5">
        <v>8.8999999999999996E-2</v>
      </c>
      <c r="Q196" s="5">
        <v>5.0999999999999997E-2</v>
      </c>
      <c r="R196" s="18">
        <v>0.13999999999999999</v>
      </c>
      <c r="S196" s="5">
        <v>0</v>
      </c>
      <c r="T196" s="5">
        <v>1.7</v>
      </c>
      <c r="U196" s="5">
        <v>5.7000000000000002E-2</v>
      </c>
      <c r="V196" s="5">
        <v>0</v>
      </c>
      <c r="W196" s="5">
        <v>0.14200000000000002</v>
      </c>
      <c r="X196" s="5">
        <v>0.10299999999999999</v>
      </c>
      <c r="Y196" s="5">
        <v>0</v>
      </c>
      <c r="Z196" s="5">
        <v>1.9E-2</v>
      </c>
      <c r="AA196" s="5">
        <v>0</v>
      </c>
      <c r="AB196" s="5">
        <v>0</v>
      </c>
      <c r="AC196" s="18">
        <v>2.0210000000000004</v>
      </c>
      <c r="AD196" s="5">
        <v>0</v>
      </c>
      <c r="AE196" s="5">
        <v>0</v>
      </c>
      <c r="AF196" s="5">
        <v>0.76800000000000002</v>
      </c>
      <c r="AG196" s="5">
        <v>0</v>
      </c>
      <c r="AH196" s="18">
        <v>0.76800000000000002</v>
      </c>
      <c r="AI196" s="5">
        <v>1.1499999999999999</v>
      </c>
      <c r="AJ196" s="73" t="s">
        <v>776</v>
      </c>
      <c r="AK196" s="6" t="str">
        <f>A196</f>
        <v>24410</v>
      </c>
      <c r="AL196" s="19"/>
    </row>
    <row r="197" spans="1:38" x14ac:dyDescent="0.25">
      <c r="A197" s="6" t="s">
        <v>420</v>
      </c>
      <c r="B197" t="s">
        <v>421</v>
      </c>
      <c r="C197" s="14" t="s">
        <v>39</v>
      </c>
      <c r="D197" s="15">
        <v>11.780999999999999</v>
      </c>
      <c r="E197" s="15">
        <v>16.998000000000001</v>
      </c>
      <c r="F197" s="16">
        <v>5.2169999999999996</v>
      </c>
      <c r="G197" s="5">
        <v>0</v>
      </c>
      <c r="H197" s="5">
        <v>0</v>
      </c>
      <c r="I197" s="17">
        <f t="shared" si="8"/>
        <v>0.47511471937875044</v>
      </c>
      <c r="J197" s="17">
        <v>0</v>
      </c>
      <c r="K197" s="5">
        <v>7.1039999999999992</v>
      </c>
      <c r="L197" s="5">
        <v>0.94900000000000007</v>
      </c>
      <c r="M197" s="5">
        <v>0.32100000000000006</v>
      </c>
      <c r="N197" s="5">
        <v>2.6029999999999998</v>
      </c>
      <c r="O197" s="18">
        <v>10.976999999999999</v>
      </c>
      <c r="P197" s="5">
        <v>0.502</v>
      </c>
      <c r="Q197" s="5">
        <v>0.30199999999999999</v>
      </c>
      <c r="R197" s="18">
        <v>0.80400000000000005</v>
      </c>
      <c r="S197" s="5">
        <v>0</v>
      </c>
      <c r="T197" s="5">
        <v>6.2</v>
      </c>
      <c r="U197" s="5">
        <v>0</v>
      </c>
      <c r="V197" s="5">
        <v>0</v>
      </c>
      <c r="W197" s="5">
        <v>0.876</v>
      </c>
      <c r="X197" s="5">
        <v>0</v>
      </c>
      <c r="Y197" s="5">
        <v>1</v>
      </c>
      <c r="Z197" s="5">
        <v>0</v>
      </c>
      <c r="AA197" s="5">
        <v>0</v>
      </c>
      <c r="AB197" s="5">
        <v>0</v>
      </c>
      <c r="AC197" s="18">
        <v>8.0760000000000005</v>
      </c>
      <c r="AD197" s="5">
        <v>0</v>
      </c>
      <c r="AE197" s="5">
        <v>5.9649999999999999</v>
      </c>
      <c r="AF197" s="5">
        <v>2.9569999999999999</v>
      </c>
      <c r="AG197" s="5">
        <v>0</v>
      </c>
      <c r="AH197" s="18">
        <v>8.9220000000000006</v>
      </c>
      <c r="AI197" s="5">
        <v>0</v>
      </c>
      <c r="AJ197" s="73" t="s">
        <v>751</v>
      </c>
      <c r="AK197" s="6" t="str">
        <f>A197</f>
        <v>27344</v>
      </c>
      <c r="AL197" s="19"/>
    </row>
    <row r="198" spans="1:38" x14ac:dyDescent="0.25">
      <c r="A198" s="6" t="s">
        <v>422</v>
      </c>
      <c r="B198" t="s">
        <v>423</v>
      </c>
      <c r="C198" s="14" t="s">
        <v>39</v>
      </c>
      <c r="D198" s="15">
        <v>20.188000000000002</v>
      </c>
      <c r="E198" s="15">
        <v>25.548000000000002</v>
      </c>
      <c r="F198" s="16">
        <v>5.36</v>
      </c>
      <c r="G198" s="5">
        <v>0</v>
      </c>
      <c r="H198" s="5">
        <v>0</v>
      </c>
      <c r="I198" s="17">
        <f t="shared" ref="I198:I261" si="9">IFERROR(((AJ198*AC198)/(AC198+AH198)),0)</f>
        <v>0.31592296852982621</v>
      </c>
      <c r="J198" s="17">
        <v>0</v>
      </c>
      <c r="K198" s="5">
        <v>12.375</v>
      </c>
      <c r="L198" s="5">
        <v>1.5369999999999999</v>
      </c>
      <c r="M198" s="5">
        <v>0.52100000000000002</v>
      </c>
      <c r="N198" s="5">
        <v>4.423</v>
      </c>
      <c r="O198" s="18">
        <v>18.856000000000002</v>
      </c>
      <c r="P198" s="5">
        <v>0.85499999999999998</v>
      </c>
      <c r="Q198" s="5">
        <v>0.47699999999999998</v>
      </c>
      <c r="R198" s="18">
        <v>1.3319999999999999</v>
      </c>
      <c r="S198" s="5">
        <v>0</v>
      </c>
      <c r="T198" s="5">
        <v>6.58</v>
      </c>
      <c r="U198" s="5">
        <v>0.24</v>
      </c>
      <c r="V198" s="5">
        <v>0</v>
      </c>
      <c r="W198" s="5">
        <v>0.71900000000000008</v>
      </c>
      <c r="X198" s="5">
        <v>0.71799999999999997</v>
      </c>
      <c r="Y198" s="5">
        <v>0</v>
      </c>
      <c r="Z198" s="5">
        <v>0</v>
      </c>
      <c r="AA198" s="5">
        <v>0.23899999999999999</v>
      </c>
      <c r="AB198" s="5">
        <v>0</v>
      </c>
      <c r="AC198" s="18">
        <v>8.4960000000000022</v>
      </c>
      <c r="AD198" s="5">
        <v>1.7549999999999999</v>
      </c>
      <c r="AE198" s="5">
        <v>8.6760000000000002</v>
      </c>
      <c r="AF198" s="5">
        <v>3.48</v>
      </c>
      <c r="AG198" s="5">
        <v>3.141</v>
      </c>
      <c r="AH198" s="18">
        <v>17.052</v>
      </c>
      <c r="AI198" s="5">
        <v>0</v>
      </c>
      <c r="AJ198" s="73" t="s">
        <v>781</v>
      </c>
      <c r="AK198" s="6" t="str">
        <f>A198</f>
        <v>01147</v>
      </c>
      <c r="AL198" s="19"/>
    </row>
    <row r="199" spans="1:38" x14ac:dyDescent="0.25">
      <c r="A199" s="6" t="s">
        <v>424</v>
      </c>
      <c r="B199" t="s">
        <v>425</v>
      </c>
      <c r="C199" s="14" t="s">
        <v>39</v>
      </c>
      <c r="D199" s="15">
        <v>0.114</v>
      </c>
      <c r="E199" s="15">
        <v>0.157</v>
      </c>
      <c r="F199" s="16">
        <v>4.2999999999999997E-2</v>
      </c>
      <c r="G199" s="5">
        <v>0</v>
      </c>
      <c r="H199" s="5">
        <v>0</v>
      </c>
      <c r="I199" s="17">
        <f t="shared" si="9"/>
        <v>0</v>
      </c>
      <c r="J199" s="17">
        <v>1.2929936305732486</v>
      </c>
      <c r="K199" s="5">
        <v>5.5E-2</v>
      </c>
      <c r="L199" s="5">
        <v>1.4999999999999999E-2</v>
      </c>
      <c r="M199" s="5">
        <v>5.0000000000000001E-3</v>
      </c>
      <c r="N199" s="5">
        <v>2.8000000000000001E-2</v>
      </c>
      <c r="O199" s="18">
        <v>0.10300000000000001</v>
      </c>
      <c r="P199" s="5">
        <v>5.0000000000000001E-3</v>
      </c>
      <c r="Q199" s="5">
        <v>6.0000000000000001E-3</v>
      </c>
      <c r="R199" s="18">
        <v>1.0999999999999999E-2</v>
      </c>
      <c r="S199" s="5">
        <v>0</v>
      </c>
      <c r="T199" s="5">
        <v>0</v>
      </c>
      <c r="U199" s="5">
        <v>2E-3</v>
      </c>
      <c r="V199" s="5">
        <v>0</v>
      </c>
      <c r="W199" s="5">
        <v>2E-3</v>
      </c>
      <c r="X199" s="5">
        <v>0</v>
      </c>
      <c r="Y199" s="5">
        <v>0.153</v>
      </c>
      <c r="Z199" s="5">
        <v>0</v>
      </c>
      <c r="AA199" s="5">
        <v>0</v>
      </c>
      <c r="AB199" s="5">
        <v>0</v>
      </c>
      <c r="AC199" s="18">
        <v>0.157</v>
      </c>
      <c r="AD199" s="5">
        <v>0</v>
      </c>
      <c r="AE199" s="5">
        <v>0</v>
      </c>
      <c r="AF199" s="5">
        <v>0</v>
      </c>
      <c r="AG199" s="5">
        <v>0</v>
      </c>
      <c r="AH199" s="18">
        <v>0</v>
      </c>
      <c r="AI199" s="5">
        <v>0.20300000000000001</v>
      </c>
      <c r="AJ199" s="73">
        <v>0</v>
      </c>
      <c r="AK199" s="6" t="str">
        <f>A199</f>
        <v>09102</v>
      </c>
      <c r="AL199" s="19"/>
    </row>
    <row r="200" spans="1:38" x14ac:dyDescent="0.25">
      <c r="A200" s="6" t="s">
        <v>426</v>
      </c>
      <c r="B200" t="s">
        <v>427</v>
      </c>
      <c r="C200" s="14" t="s">
        <v>39</v>
      </c>
      <c r="D200" s="15">
        <v>0.77600000000000025</v>
      </c>
      <c r="E200" s="15">
        <v>1.0659999999999998</v>
      </c>
      <c r="F200" s="16">
        <v>0.28999999999999998</v>
      </c>
      <c r="G200" s="5">
        <v>0</v>
      </c>
      <c r="H200" s="5">
        <v>0</v>
      </c>
      <c r="I200" s="17">
        <f t="shared" si="9"/>
        <v>1</v>
      </c>
      <c r="J200" s="17">
        <v>0.35272045028142596</v>
      </c>
      <c r="K200" s="5">
        <v>0.46600000000000008</v>
      </c>
      <c r="L200" s="5">
        <v>6.3E-2</v>
      </c>
      <c r="M200" s="5">
        <v>2.0999999999999998E-2</v>
      </c>
      <c r="N200" s="5">
        <v>0.17300000000000001</v>
      </c>
      <c r="O200" s="18">
        <v>0.7230000000000002</v>
      </c>
      <c r="P200" s="5">
        <v>3.3000000000000002E-2</v>
      </c>
      <c r="Q200" s="5">
        <v>0.02</v>
      </c>
      <c r="R200" s="18">
        <v>5.3000000000000005E-2</v>
      </c>
      <c r="S200" s="5">
        <v>0</v>
      </c>
      <c r="T200" s="5">
        <v>0.69</v>
      </c>
      <c r="U200" s="5">
        <v>0</v>
      </c>
      <c r="V200" s="5">
        <v>0</v>
      </c>
      <c r="W200" s="5">
        <v>0</v>
      </c>
      <c r="X200" s="5">
        <v>0</v>
      </c>
      <c r="Y200" s="5">
        <v>0.376</v>
      </c>
      <c r="Z200" s="5">
        <v>0</v>
      </c>
      <c r="AA200" s="5">
        <v>0</v>
      </c>
      <c r="AB200" s="5">
        <v>0</v>
      </c>
      <c r="AC200" s="18">
        <v>1.0659999999999998</v>
      </c>
      <c r="AD200" s="5">
        <v>0</v>
      </c>
      <c r="AE200" s="5">
        <v>0</v>
      </c>
      <c r="AF200" s="5">
        <v>0</v>
      </c>
      <c r="AG200" s="5">
        <v>0</v>
      </c>
      <c r="AH200" s="18">
        <v>0</v>
      </c>
      <c r="AI200" s="5">
        <v>0.376</v>
      </c>
      <c r="AJ200" s="73" t="s">
        <v>751</v>
      </c>
      <c r="AK200" s="6" t="str">
        <f>A200</f>
        <v>38301</v>
      </c>
      <c r="AL200" s="19"/>
    </row>
    <row r="201" spans="1:38" x14ac:dyDescent="0.25">
      <c r="A201" s="6" t="s">
        <v>739</v>
      </c>
      <c r="B201" t="s">
        <v>740</v>
      </c>
      <c r="C201" s="14" t="s">
        <v>39</v>
      </c>
      <c r="D201" s="15">
        <v>0.77200000000000002</v>
      </c>
      <c r="E201" s="15">
        <v>2.867</v>
      </c>
      <c r="F201" s="16">
        <v>2.0950000000000002</v>
      </c>
      <c r="G201" s="5">
        <v>0</v>
      </c>
      <c r="H201" s="5">
        <v>0</v>
      </c>
      <c r="I201" s="17">
        <f t="shared" si="9"/>
        <v>0</v>
      </c>
      <c r="J201" s="17">
        <v>0</v>
      </c>
      <c r="K201" s="5">
        <v>0.42399999999999999</v>
      </c>
      <c r="L201" s="5">
        <v>7.6000000000000012E-2</v>
      </c>
      <c r="M201" s="5">
        <v>2.6000000000000002E-2</v>
      </c>
      <c r="N201" s="5">
        <v>0.186</v>
      </c>
      <c r="O201" s="18">
        <v>0.71199999999999997</v>
      </c>
      <c r="P201" s="5">
        <v>3.4000000000000002E-2</v>
      </c>
      <c r="Q201" s="5">
        <v>2.5999999999999999E-2</v>
      </c>
      <c r="R201" s="18">
        <v>0.06</v>
      </c>
      <c r="S201" s="5">
        <v>0</v>
      </c>
      <c r="T201" s="5">
        <v>0</v>
      </c>
      <c r="U201" s="5">
        <v>0</v>
      </c>
      <c r="V201" s="5">
        <v>0</v>
      </c>
      <c r="W201" s="5">
        <v>0</v>
      </c>
      <c r="X201" s="5">
        <v>0</v>
      </c>
      <c r="Y201" s="5">
        <v>0</v>
      </c>
      <c r="Z201" s="5">
        <v>0</v>
      </c>
      <c r="AA201" s="5">
        <v>0</v>
      </c>
      <c r="AB201" s="5">
        <v>0</v>
      </c>
      <c r="AC201" s="18">
        <v>0</v>
      </c>
      <c r="AD201" s="5">
        <v>0</v>
      </c>
      <c r="AE201" s="5">
        <v>0.71199999999999997</v>
      </c>
      <c r="AF201" s="5">
        <v>0</v>
      </c>
      <c r="AG201" s="5">
        <v>2.1550000000000002</v>
      </c>
      <c r="AH201" s="18">
        <v>2.867</v>
      </c>
      <c r="AI201" s="5">
        <v>0</v>
      </c>
      <c r="AJ201" s="73">
        <v>0</v>
      </c>
      <c r="AK201" s="6" t="str">
        <f>A201</f>
        <v>24915</v>
      </c>
      <c r="AL201" s="19"/>
    </row>
    <row r="202" spans="1:38" x14ac:dyDescent="0.25">
      <c r="A202" s="6" t="s">
        <v>428</v>
      </c>
      <c r="B202" t="s">
        <v>429</v>
      </c>
      <c r="C202" s="14" t="s">
        <v>39</v>
      </c>
      <c r="D202" s="15">
        <v>79.933999999999997</v>
      </c>
      <c r="E202" s="15">
        <v>139.535</v>
      </c>
      <c r="F202" s="16">
        <v>59.600999999999999</v>
      </c>
      <c r="G202" s="5">
        <v>0</v>
      </c>
      <c r="H202" s="5">
        <v>0</v>
      </c>
      <c r="I202" s="17">
        <f t="shared" si="9"/>
        <v>0.54550789909341746</v>
      </c>
      <c r="J202" s="17">
        <v>0</v>
      </c>
      <c r="K202" s="5">
        <v>48.563000000000002</v>
      </c>
      <c r="L202" s="5">
        <v>6.2799999999999994</v>
      </c>
      <c r="M202" s="5">
        <v>2.129</v>
      </c>
      <c r="N202" s="5">
        <v>17.587</v>
      </c>
      <c r="O202" s="18">
        <v>74.558999999999997</v>
      </c>
      <c r="P202" s="5">
        <v>3.3980000000000001</v>
      </c>
      <c r="Q202" s="5">
        <v>1.9770000000000001</v>
      </c>
      <c r="R202" s="18">
        <v>5.375</v>
      </c>
      <c r="S202" s="5">
        <v>0</v>
      </c>
      <c r="T202" s="5">
        <v>42.054000000000002</v>
      </c>
      <c r="U202" s="5">
        <v>2.3839999999999999</v>
      </c>
      <c r="V202" s="5">
        <v>1</v>
      </c>
      <c r="W202" s="5">
        <v>4.2050000000000001</v>
      </c>
      <c r="X202" s="5">
        <v>4.3230000000000004</v>
      </c>
      <c r="Y202" s="5">
        <v>23.227</v>
      </c>
      <c r="Z202" s="5">
        <v>0.29599999999999999</v>
      </c>
      <c r="AA202" s="5">
        <v>0</v>
      </c>
      <c r="AB202" s="5">
        <v>0</v>
      </c>
      <c r="AC202" s="18">
        <v>77.489000000000004</v>
      </c>
      <c r="AD202" s="5">
        <v>3.266</v>
      </c>
      <c r="AE202" s="5">
        <v>53.176000000000002</v>
      </c>
      <c r="AF202" s="5">
        <v>5.6040000000000001</v>
      </c>
      <c r="AG202" s="5">
        <v>0</v>
      </c>
      <c r="AH202" s="18">
        <v>62.045999999999999</v>
      </c>
      <c r="AI202" s="5">
        <v>0</v>
      </c>
      <c r="AJ202" s="73" t="s">
        <v>782</v>
      </c>
      <c r="AK202" s="6" t="str">
        <f>A202</f>
        <v>11001</v>
      </c>
      <c r="AL202" s="19"/>
    </row>
    <row r="203" spans="1:38" x14ac:dyDescent="0.25">
      <c r="A203" s="6" t="s">
        <v>430</v>
      </c>
      <c r="B203" t="s">
        <v>431</v>
      </c>
      <c r="C203" s="14" t="s">
        <v>39</v>
      </c>
      <c r="D203" s="15">
        <v>1.0129999999999999</v>
      </c>
      <c r="E203" s="15">
        <v>0.80800000000000005</v>
      </c>
      <c r="F203" s="16">
        <v>-0.20499999999999999</v>
      </c>
      <c r="G203" s="5">
        <v>-0.19500000000000001</v>
      </c>
      <c r="H203" s="5">
        <v>-0.01</v>
      </c>
      <c r="I203" s="17">
        <f t="shared" si="9"/>
        <v>1</v>
      </c>
      <c r="J203" s="17">
        <v>0.21534653465346532</v>
      </c>
      <c r="K203" s="5">
        <v>0.61499999999999999</v>
      </c>
      <c r="L203" s="5">
        <v>7.9000000000000015E-2</v>
      </c>
      <c r="M203" s="5">
        <v>2.7E-2</v>
      </c>
      <c r="N203" s="5">
        <v>0.22399999999999998</v>
      </c>
      <c r="O203" s="18">
        <v>0.94499999999999995</v>
      </c>
      <c r="P203" s="5">
        <v>4.2999999999999997E-2</v>
      </c>
      <c r="Q203" s="5">
        <v>2.5000000000000001E-2</v>
      </c>
      <c r="R203" s="18">
        <v>6.8000000000000005E-2</v>
      </c>
      <c r="S203" s="5">
        <v>0</v>
      </c>
      <c r="T203" s="5">
        <v>0.45</v>
      </c>
      <c r="U203" s="5">
        <v>0</v>
      </c>
      <c r="V203" s="5">
        <v>0</v>
      </c>
      <c r="W203" s="5">
        <v>0</v>
      </c>
      <c r="X203" s="5">
        <v>0</v>
      </c>
      <c r="Y203" s="5">
        <v>0.35799999999999998</v>
      </c>
      <c r="Z203" s="5">
        <v>0</v>
      </c>
      <c r="AA203" s="5">
        <v>0</v>
      </c>
      <c r="AB203" s="5">
        <v>0</v>
      </c>
      <c r="AC203" s="18">
        <v>0.80800000000000005</v>
      </c>
      <c r="AD203" s="5">
        <v>0</v>
      </c>
      <c r="AE203" s="5">
        <v>0</v>
      </c>
      <c r="AF203" s="5">
        <v>0</v>
      </c>
      <c r="AG203" s="5">
        <v>0</v>
      </c>
      <c r="AH203" s="18">
        <v>0</v>
      </c>
      <c r="AI203" s="5">
        <v>0.17399999999999999</v>
      </c>
      <c r="AJ203" s="73" t="s">
        <v>751</v>
      </c>
      <c r="AK203" s="6" t="str">
        <f>A203</f>
        <v>24122</v>
      </c>
      <c r="AL203" s="19"/>
    </row>
    <row r="204" spans="1:38" x14ac:dyDescent="0.25">
      <c r="A204" s="6" t="s">
        <v>432</v>
      </c>
      <c r="B204" t="s">
        <v>433</v>
      </c>
      <c r="C204" s="14" t="s">
        <v>39</v>
      </c>
      <c r="D204" s="15">
        <v>0.56600000000000006</v>
      </c>
      <c r="E204" s="15">
        <v>1.0680000000000001</v>
      </c>
      <c r="F204" s="16">
        <v>0.502</v>
      </c>
      <c r="G204" s="5">
        <v>0</v>
      </c>
      <c r="H204" s="5">
        <v>0</v>
      </c>
      <c r="I204" s="17">
        <f t="shared" si="9"/>
        <v>1</v>
      </c>
      <c r="J204" s="17">
        <v>1</v>
      </c>
      <c r="K204" s="5">
        <v>0.29499999999999998</v>
      </c>
      <c r="L204" s="5">
        <v>6.3E-2</v>
      </c>
      <c r="M204" s="5">
        <v>2.1000000000000001E-2</v>
      </c>
      <c r="N204" s="5">
        <v>0.14000000000000001</v>
      </c>
      <c r="O204" s="18">
        <v>0.51900000000000002</v>
      </c>
      <c r="P204" s="5">
        <v>2.5000000000000001E-2</v>
      </c>
      <c r="Q204" s="5">
        <v>2.1999999999999999E-2</v>
      </c>
      <c r="R204" s="18">
        <v>4.7E-2</v>
      </c>
      <c r="S204" s="5">
        <v>0</v>
      </c>
      <c r="T204" s="5">
        <v>0</v>
      </c>
      <c r="U204" s="5">
        <v>0</v>
      </c>
      <c r="V204" s="5">
        <v>0</v>
      </c>
      <c r="W204" s="5">
        <v>0</v>
      </c>
      <c r="X204" s="5">
        <v>0</v>
      </c>
      <c r="Y204" s="5">
        <v>0</v>
      </c>
      <c r="Z204" s="5">
        <v>0</v>
      </c>
      <c r="AA204" s="5">
        <v>0</v>
      </c>
      <c r="AB204" s="5">
        <v>1.0680000000000001</v>
      </c>
      <c r="AC204" s="18">
        <v>1.0680000000000001</v>
      </c>
      <c r="AD204" s="5">
        <v>0</v>
      </c>
      <c r="AE204" s="5">
        <v>0</v>
      </c>
      <c r="AF204" s="5">
        <v>0</v>
      </c>
      <c r="AG204" s="5">
        <v>0</v>
      </c>
      <c r="AH204" s="18">
        <v>0</v>
      </c>
      <c r="AI204" s="5">
        <v>1.0680000000000001</v>
      </c>
      <c r="AJ204" s="73" t="s">
        <v>751</v>
      </c>
      <c r="AK204" s="6" t="str">
        <f>A204</f>
        <v>03050</v>
      </c>
      <c r="AL204" s="19"/>
    </row>
    <row r="205" spans="1:38" x14ac:dyDescent="0.25">
      <c r="A205" s="6" t="s">
        <v>434</v>
      </c>
      <c r="B205" t="s">
        <v>435</v>
      </c>
      <c r="C205" s="14" t="s">
        <v>39</v>
      </c>
      <c r="D205" s="15">
        <v>1.161</v>
      </c>
      <c r="E205" s="15">
        <v>1.2609999999999999</v>
      </c>
      <c r="F205" s="16">
        <v>0.1</v>
      </c>
      <c r="G205" s="5">
        <v>0</v>
      </c>
      <c r="H205" s="5">
        <v>0</v>
      </c>
      <c r="I205" s="17">
        <f t="shared" si="9"/>
        <v>1</v>
      </c>
      <c r="J205" s="17">
        <v>0.9516256938937353</v>
      </c>
      <c r="K205" s="5">
        <v>0.68400000000000005</v>
      </c>
      <c r="L205" s="5">
        <v>0.10200000000000001</v>
      </c>
      <c r="M205" s="5">
        <v>3.5000000000000003E-2</v>
      </c>
      <c r="N205" s="5">
        <v>0.25600000000000001</v>
      </c>
      <c r="O205" s="18">
        <v>1.077</v>
      </c>
      <c r="P205" s="5">
        <v>4.9999999999999996E-2</v>
      </c>
      <c r="Q205" s="5">
        <v>3.4000000000000002E-2</v>
      </c>
      <c r="R205" s="18">
        <v>8.3999999999999991E-2</v>
      </c>
      <c r="S205" s="5">
        <v>0</v>
      </c>
      <c r="T205" s="5">
        <v>1</v>
      </c>
      <c r="U205" s="5">
        <v>4.2999999999999997E-2</v>
      </c>
      <c r="V205" s="5">
        <v>0</v>
      </c>
      <c r="W205" s="5">
        <v>0.10900000000000001</v>
      </c>
      <c r="X205" s="5">
        <v>0.10900000000000001</v>
      </c>
      <c r="Y205" s="5">
        <v>0</v>
      </c>
      <c r="Z205" s="5">
        <v>0</v>
      </c>
      <c r="AA205" s="5">
        <v>0</v>
      </c>
      <c r="AB205" s="5">
        <v>0</v>
      </c>
      <c r="AC205" s="18">
        <v>1.2609999999999999</v>
      </c>
      <c r="AD205" s="5">
        <v>0</v>
      </c>
      <c r="AE205" s="5">
        <v>0</v>
      </c>
      <c r="AF205" s="5">
        <v>0</v>
      </c>
      <c r="AG205" s="5">
        <v>0</v>
      </c>
      <c r="AH205" s="18">
        <v>0</v>
      </c>
      <c r="AI205" s="5">
        <v>1.2000000000000002</v>
      </c>
      <c r="AJ205" s="73" t="s">
        <v>751</v>
      </c>
      <c r="AK205" s="6" t="str">
        <f>A205</f>
        <v>21301</v>
      </c>
      <c r="AL205" s="19"/>
    </row>
    <row r="206" spans="1:38" x14ac:dyDescent="0.25">
      <c r="A206" s="6" t="s">
        <v>436</v>
      </c>
      <c r="B206" t="s">
        <v>437</v>
      </c>
      <c r="C206" s="14" t="s">
        <v>39</v>
      </c>
      <c r="D206" s="15">
        <v>38.923999999999999</v>
      </c>
      <c r="E206" s="15">
        <v>73.783000000000001</v>
      </c>
      <c r="F206" s="16">
        <v>34.859000000000002</v>
      </c>
      <c r="G206" s="5">
        <v>0</v>
      </c>
      <c r="H206" s="5">
        <v>0</v>
      </c>
      <c r="I206" s="17">
        <f t="shared" si="9"/>
        <v>0.61472154832413972</v>
      </c>
      <c r="J206" s="17">
        <v>0</v>
      </c>
      <c r="K206" s="5">
        <v>23.734000000000002</v>
      </c>
      <c r="L206" s="5">
        <v>3.0369999999999999</v>
      </c>
      <c r="M206" s="5">
        <v>1.0310000000000001</v>
      </c>
      <c r="N206" s="5">
        <v>8.5170000000000012</v>
      </c>
      <c r="O206" s="18">
        <v>36.319000000000003</v>
      </c>
      <c r="P206" s="5">
        <v>1.6520000000000001</v>
      </c>
      <c r="Q206" s="5">
        <v>0.95299999999999996</v>
      </c>
      <c r="R206" s="18">
        <v>2.605</v>
      </c>
      <c r="S206" s="5">
        <v>0</v>
      </c>
      <c r="T206" s="5">
        <v>29.529</v>
      </c>
      <c r="U206" s="5">
        <v>2.097</v>
      </c>
      <c r="V206" s="5">
        <v>0</v>
      </c>
      <c r="W206" s="5">
        <v>3.6359999999999997</v>
      </c>
      <c r="X206" s="5">
        <v>2.4539999999999997</v>
      </c>
      <c r="Y206" s="5">
        <v>7.194</v>
      </c>
      <c r="Z206" s="5">
        <v>0.44600000000000001</v>
      </c>
      <c r="AA206" s="5">
        <v>0</v>
      </c>
      <c r="AB206" s="5">
        <v>0</v>
      </c>
      <c r="AC206" s="18">
        <v>45.356000000000002</v>
      </c>
      <c r="AD206" s="5">
        <v>0</v>
      </c>
      <c r="AE206" s="5">
        <v>18.131999999999998</v>
      </c>
      <c r="AF206" s="5">
        <v>10.295</v>
      </c>
      <c r="AG206" s="5">
        <v>0</v>
      </c>
      <c r="AH206" s="18">
        <v>28.427</v>
      </c>
      <c r="AI206" s="5">
        <v>0</v>
      </c>
      <c r="AJ206" s="73" t="s">
        <v>751</v>
      </c>
      <c r="AK206" s="6" t="str">
        <f>A206</f>
        <v>27401</v>
      </c>
      <c r="AL206" s="19"/>
    </row>
    <row r="207" spans="1:38" x14ac:dyDescent="0.25">
      <c r="A207" s="6" t="s">
        <v>438</v>
      </c>
      <c r="B207" t="s">
        <v>733</v>
      </c>
      <c r="C207" s="14" t="s">
        <v>39</v>
      </c>
      <c r="D207" s="15">
        <v>1.135</v>
      </c>
      <c r="E207" s="15">
        <v>2.008</v>
      </c>
      <c r="F207" s="16">
        <v>0.873</v>
      </c>
      <c r="G207" s="5">
        <v>0</v>
      </c>
      <c r="H207" s="5">
        <v>0</v>
      </c>
      <c r="I207" s="17">
        <f t="shared" si="9"/>
        <v>0</v>
      </c>
      <c r="J207" s="17">
        <v>0</v>
      </c>
      <c r="K207" s="5">
        <v>0.73899999999999999</v>
      </c>
      <c r="L207" s="5">
        <v>5.5E-2</v>
      </c>
      <c r="M207" s="5">
        <v>1.7999999999999999E-2</v>
      </c>
      <c r="N207" s="5">
        <v>0.26500000000000001</v>
      </c>
      <c r="O207" s="18">
        <v>1.077</v>
      </c>
      <c r="P207" s="5">
        <v>4.6000000000000006E-2</v>
      </c>
      <c r="Q207" s="5">
        <v>1.2E-2</v>
      </c>
      <c r="R207" s="18">
        <v>5.800000000000001E-2</v>
      </c>
      <c r="S207" s="5">
        <v>0</v>
      </c>
      <c r="T207" s="5">
        <v>0</v>
      </c>
      <c r="U207" s="5">
        <v>0</v>
      </c>
      <c r="V207" s="5">
        <v>0</v>
      </c>
      <c r="W207" s="5">
        <v>0</v>
      </c>
      <c r="X207" s="5">
        <v>0</v>
      </c>
      <c r="Y207" s="5">
        <v>0</v>
      </c>
      <c r="Z207" s="5">
        <v>0</v>
      </c>
      <c r="AA207" s="5">
        <v>0</v>
      </c>
      <c r="AB207" s="5">
        <v>0</v>
      </c>
      <c r="AC207" s="18">
        <v>0</v>
      </c>
      <c r="AD207" s="5">
        <v>1.254</v>
      </c>
      <c r="AE207" s="5">
        <v>0</v>
      </c>
      <c r="AF207" s="5">
        <v>0.754</v>
      </c>
      <c r="AG207" s="5">
        <v>0</v>
      </c>
      <c r="AH207" s="18">
        <v>2.008</v>
      </c>
      <c r="AI207" s="5">
        <v>0</v>
      </c>
      <c r="AJ207" s="73" t="s">
        <v>762</v>
      </c>
      <c r="AK207" s="6" t="str">
        <f>A207</f>
        <v>04901</v>
      </c>
      <c r="AL207" s="19"/>
    </row>
    <row r="208" spans="1:38" x14ac:dyDescent="0.25">
      <c r="A208" s="6" t="s">
        <v>440</v>
      </c>
      <c r="B208" t="s">
        <v>441</v>
      </c>
      <c r="C208" s="14" t="s">
        <v>39</v>
      </c>
      <c r="D208" s="15">
        <v>3.3239999999999998</v>
      </c>
      <c r="E208" s="15">
        <v>7.5679999999999996</v>
      </c>
      <c r="F208" s="16">
        <v>4.2439999999999998</v>
      </c>
      <c r="G208" s="5">
        <v>0</v>
      </c>
      <c r="H208" s="5">
        <v>0</v>
      </c>
      <c r="I208" s="17">
        <f t="shared" si="9"/>
        <v>0.53409090909090906</v>
      </c>
      <c r="J208" s="17">
        <v>0.84566596194503185</v>
      </c>
      <c r="K208" s="5">
        <v>1.776</v>
      </c>
      <c r="L208" s="5">
        <v>0.34</v>
      </c>
      <c r="M208" s="5">
        <v>0.113</v>
      </c>
      <c r="N208" s="5">
        <v>0.82899999999999996</v>
      </c>
      <c r="O208" s="18">
        <v>3.0579999999999998</v>
      </c>
      <c r="P208" s="5">
        <v>0.14800000000000002</v>
      </c>
      <c r="Q208" s="5">
        <v>0.11799999999999999</v>
      </c>
      <c r="R208" s="18">
        <v>0.26600000000000001</v>
      </c>
      <c r="S208" s="5">
        <v>0</v>
      </c>
      <c r="T208" s="5">
        <v>2</v>
      </c>
      <c r="U208" s="5">
        <v>0.18</v>
      </c>
      <c r="V208" s="5">
        <v>0</v>
      </c>
      <c r="W208" s="5">
        <v>0.53800000000000003</v>
      </c>
      <c r="X208" s="5">
        <v>0.28799999999999998</v>
      </c>
      <c r="Y208" s="5">
        <v>1</v>
      </c>
      <c r="Z208" s="5">
        <v>3.5999999999999997E-2</v>
      </c>
      <c r="AA208" s="5">
        <v>0</v>
      </c>
      <c r="AB208" s="5">
        <v>0</v>
      </c>
      <c r="AC208" s="18">
        <v>4.0419999999999998</v>
      </c>
      <c r="AD208" s="5">
        <v>0</v>
      </c>
      <c r="AE208" s="5">
        <v>0</v>
      </c>
      <c r="AF208" s="5">
        <v>0.67199999999999993</v>
      </c>
      <c r="AG208" s="5">
        <v>2.8540000000000001</v>
      </c>
      <c r="AH208" s="18">
        <v>3.5259999999999998</v>
      </c>
      <c r="AI208" s="5">
        <v>6.4</v>
      </c>
      <c r="AJ208" s="73" t="s">
        <v>751</v>
      </c>
      <c r="AK208" s="6" t="str">
        <f>A208</f>
        <v>23402</v>
      </c>
      <c r="AL208" s="19"/>
    </row>
    <row r="209" spans="1:38" x14ac:dyDescent="0.25">
      <c r="A209" s="6" t="s">
        <v>442</v>
      </c>
      <c r="B209" t="s">
        <v>443</v>
      </c>
      <c r="C209" s="14" t="s">
        <v>39</v>
      </c>
      <c r="D209" s="15">
        <v>1.361</v>
      </c>
      <c r="E209" s="15">
        <v>1.7750000000000001</v>
      </c>
      <c r="F209" s="16">
        <v>0.41399999999999998</v>
      </c>
      <c r="G209" s="5">
        <v>0</v>
      </c>
      <c r="H209" s="5">
        <v>0</v>
      </c>
      <c r="I209" s="17">
        <f t="shared" si="9"/>
        <v>0.8298591549295774</v>
      </c>
      <c r="J209" s="17">
        <v>0</v>
      </c>
      <c r="K209" s="5">
        <v>0.78400000000000003</v>
      </c>
      <c r="L209" s="5">
        <v>0.126</v>
      </c>
      <c r="M209" s="5">
        <v>4.2000000000000003E-2</v>
      </c>
      <c r="N209" s="5">
        <v>0.308</v>
      </c>
      <c r="O209" s="18">
        <v>1.26</v>
      </c>
      <c r="P209" s="5">
        <v>5.8999999999999997E-2</v>
      </c>
      <c r="Q209" s="5">
        <v>4.2000000000000003E-2</v>
      </c>
      <c r="R209" s="18">
        <v>0.10100000000000001</v>
      </c>
      <c r="S209" s="5">
        <v>0</v>
      </c>
      <c r="T209" s="5">
        <v>1.006</v>
      </c>
      <c r="U209" s="5">
        <v>4.8000000000000001E-2</v>
      </c>
      <c r="V209" s="5">
        <v>0</v>
      </c>
      <c r="W209" s="5">
        <v>0.125</v>
      </c>
      <c r="X209" s="5">
        <v>0.05</v>
      </c>
      <c r="Y209" s="5">
        <v>0.19599999999999998</v>
      </c>
      <c r="Z209" s="5">
        <v>4.8000000000000001E-2</v>
      </c>
      <c r="AA209" s="5">
        <v>0</v>
      </c>
      <c r="AB209" s="5">
        <v>0</v>
      </c>
      <c r="AC209" s="18">
        <v>1.4730000000000001</v>
      </c>
      <c r="AD209" s="5">
        <v>0</v>
      </c>
      <c r="AE209" s="5">
        <v>0.30199999999999999</v>
      </c>
      <c r="AF209" s="5">
        <v>0</v>
      </c>
      <c r="AG209" s="5">
        <v>0</v>
      </c>
      <c r="AH209" s="18">
        <v>0.30199999999999999</v>
      </c>
      <c r="AI209" s="5">
        <v>0</v>
      </c>
      <c r="AJ209" s="73" t="s">
        <v>751</v>
      </c>
      <c r="AK209" s="6" t="str">
        <f>A209</f>
        <v>12110</v>
      </c>
      <c r="AL209" s="19"/>
    </row>
    <row r="210" spans="1:38" x14ac:dyDescent="0.25">
      <c r="A210" s="6" t="s">
        <v>444</v>
      </c>
      <c r="B210" t="s">
        <v>445</v>
      </c>
      <c r="C210" s="14" t="s">
        <v>39</v>
      </c>
      <c r="D210" s="15">
        <v>13.637</v>
      </c>
      <c r="E210" s="15">
        <v>22.221</v>
      </c>
      <c r="F210" s="16">
        <v>8.5839999999999996</v>
      </c>
      <c r="G210" s="5">
        <v>0</v>
      </c>
      <c r="H210" s="5">
        <v>0</v>
      </c>
      <c r="I210" s="17">
        <f t="shared" si="9"/>
        <v>0.7190045452499888</v>
      </c>
      <c r="J210" s="17">
        <v>0</v>
      </c>
      <c r="K210" s="5">
        <v>8.2070000000000007</v>
      </c>
      <c r="L210" s="5">
        <v>1.1080000000000001</v>
      </c>
      <c r="M210" s="5">
        <v>0.376</v>
      </c>
      <c r="N210" s="5">
        <v>3.0100000000000002</v>
      </c>
      <c r="O210" s="18">
        <v>12.701000000000001</v>
      </c>
      <c r="P210" s="5">
        <v>0.58200000000000007</v>
      </c>
      <c r="Q210" s="5">
        <v>0.35399999999999998</v>
      </c>
      <c r="R210" s="18">
        <v>0.93600000000000005</v>
      </c>
      <c r="S210" s="5">
        <v>0</v>
      </c>
      <c r="T210" s="5">
        <v>10.7</v>
      </c>
      <c r="U210" s="5">
        <v>0.253</v>
      </c>
      <c r="V210" s="5">
        <v>0</v>
      </c>
      <c r="W210" s="5">
        <v>1.2649999999999999</v>
      </c>
      <c r="X210" s="5">
        <v>0.75900000000000001</v>
      </c>
      <c r="Y210" s="5">
        <v>3</v>
      </c>
      <c r="Z210" s="5">
        <v>0</v>
      </c>
      <c r="AA210" s="5">
        <v>0</v>
      </c>
      <c r="AB210" s="5">
        <v>0</v>
      </c>
      <c r="AC210" s="18">
        <v>15.977</v>
      </c>
      <c r="AD210" s="5">
        <v>0</v>
      </c>
      <c r="AE210" s="5">
        <v>4.8290000000000006</v>
      </c>
      <c r="AF210" s="5">
        <v>1.415</v>
      </c>
      <c r="AG210" s="5">
        <v>0</v>
      </c>
      <c r="AH210" s="18">
        <v>6.2440000000000007</v>
      </c>
      <c r="AI210" s="5">
        <v>0</v>
      </c>
      <c r="AJ210" s="73" t="s">
        <v>751</v>
      </c>
      <c r="AK210" s="6" t="str">
        <f>A210</f>
        <v>05121</v>
      </c>
      <c r="AL210" s="19"/>
    </row>
    <row r="211" spans="1:38" x14ac:dyDescent="0.25">
      <c r="A211" s="6" t="s">
        <v>446</v>
      </c>
      <c r="B211" t="s">
        <v>447</v>
      </c>
      <c r="C211" s="14" t="s">
        <v>39</v>
      </c>
      <c r="D211" s="15">
        <v>4.7149999999999999</v>
      </c>
      <c r="E211" s="15">
        <v>6.0209999999999999</v>
      </c>
      <c r="F211" s="16">
        <v>1.306</v>
      </c>
      <c r="G211" s="5">
        <v>0</v>
      </c>
      <c r="H211" s="5">
        <v>0</v>
      </c>
      <c r="I211" s="17">
        <f t="shared" si="9"/>
        <v>0.98339146321209103</v>
      </c>
      <c r="J211" s="17">
        <v>0.37203122404916134</v>
      </c>
      <c r="K211" s="5">
        <v>2.899</v>
      </c>
      <c r="L211" s="5">
        <v>0.35899999999999999</v>
      </c>
      <c r="M211" s="5">
        <v>0.122</v>
      </c>
      <c r="N211" s="5">
        <v>1.024</v>
      </c>
      <c r="O211" s="18">
        <v>4.4039999999999999</v>
      </c>
      <c r="P211" s="5">
        <v>0.19900000000000001</v>
      </c>
      <c r="Q211" s="5">
        <v>0.112</v>
      </c>
      <c r="R211" s="18">
        <v>0.311</v>
      </c>
      <c r="S211" s="5">
        <v>0.04</v>
      </c>
      <c r="T211" s="5">
        <v>3.2750000000000004</v>
      </c>
      <c r="U211" s="5">
        <v>0.156</v>
      </c>
      <c r="V211" s="5">
        <v>0</v>
      </c>
      <c r="W211" s="5">
        <v>0</v>
      </c>
      <c r="X211" s="5">
        <v>0.35</v>
      </c>
      <c r="Y211" s="5">
        <v>1.7999999999999998</v>
      </c>
      <c r="Z211" s="5">
        <v>0.3</v>
      </c>
      <c r="AA211" s="5">
        <v>0</v>
      </c>
      <c r="AB211" s="5">
        <v>0</v>
      </c>
      <c r="AC211" s="18">
        <v>5.9210000000000003</v>
      </c>
      <c r="AD211" s="5">
        <v>0</v>
      </c>
      <c r="AE211" s="5">
        <v>0</v>
      </c>
      <c r="AF211" s="5">
        <v>0.1</v>
      </c>
      <c r="AG211" s="5">
        <v>0</v>
      </c>
      <c r="AH211" s="18">
        <v>0.1</v>
      </c>
      <c r="AI211" s="5">
        <v>2.2400000000000002</v>
      </c>
      <c r="AJ211" s="73" t="s">
        <v>751</v>
      </c>
      <c r="AK211" s="6" t="str">
        <f>A211</f>
        <v>16050</v>
      </c>
      <c r="AL211" s="19"/>
    </row>
    <row r="212" spans="1:38" x14ac:dyDescent="0.25">
      <c r="A212" s="6" t="s">
        <v>448</v>
      </c>
      <c r="B212" t="s">
        <v>449</v>
      </c>
      <c r="C212" s="14" t="s">
        <v>39</v>
      </c>
      <c r="D212" s="15">
        <v>1.2230000000000001</v>
      </c>
      <c r="E212" s="15">
        <v>1.4769999999999999</v>
      </c>
      <c r="F212" s="16">
        <v>0.254</v>
      </c>
      <c r="G212" s="5">
        <v>0</v>
      </c>
      <c r="H212" s="5">
        <v>0</v>
      </c>
      <c r="I212" s="17">
        <f t="shared" si="9"/>
        <v>0.27081922816519977</v>
      </c>
      <c r="J212" s="17">
        <v>0</v>
      </c>
      <c r="K212" s="5">
        <v>0.72599999999999998</v>
      </c>
      <c r="L212" s="5">
        <v>0.10400000000000001</v>
      </c>
      <c r="M212" s="5">
        <v>3.5000000000000003E-2</v>
      </c>
      <c r="N212" s="5">
        <v>0.27200000000000002</v>
      </c>
      <c r="O212" s="18">
        <v>1.137</v>
      </c>
      <c r="P212" s="5">
        <v>5.1999999999999998E-2</v>
      </c>
      <c r="Q212" s="5">
        <v>3.4000000000000002E-2</v>
      </c>
      <c r="R212" s="18">
        <v>8.5999999999999993E-2</v>
      </c>
      <c r="S212" s="5">
        <v>0</v>
      </c>
      <c r="T212" s="5">
        <v>0.4</v>
      </c>
      <c r="U212" s="5">
        <v>0</v>
      </c>
      <c r="V212" s="5">
        <v>0</v>
      </c>
      <c r="W212" s="5">
        <v>0</v>
      </c>
      <c r="X212" s="5">
        <v>0</v>
      </c>
      <c r="Y212" s="5">
        <v>0</v>
      </c>
      <c r="Z212" s="5">
        <v>0</v>
      </c>
      <c r="AA212" s="5">
        <v>0</v>
      </c>
      <c r="AB212" s="5">
        <v>0</v>
      </c>
      <c r="AC212" s="18">
        <v>0.4</v>
      </c>
      <c r="AD212" s="5">
        <v>1</v>
      </c>
      <c r="AE212" s="5">
        <v>0</v>
      </c>
      <c r="AF212" s="5">
        <v>7.6999999999999999E-2</v>
      </c>
      <c r="AG212" s="5">
        <v>0</v>
      </c>
      <c r="AH212" s="18">
        <v>1.077</v>
      </c>
      <c r="AI212" s="5">
        <v>0</v>
      </c>
      <c r="AJ212" s="73" t="s">
        <v>751</v>
      </c>
      <c r="AK212" s="6" t="str">
        <f>A212</f>
        <v>36402</v>
      </c>
      <c r="AL212" s="19"/>
    </row>
    <row r="213" spans="1:38" x14ac:dyDescent="0.25">
      <c r="A213" s="6" t="s">
        <v>450</v>
      </c>
      <c r="B213" t="s">
        <v>714</v>
      </c>
      <c r="C213" s="14" t="s">
        <v>94</v>
      </c>
      <c r="D213" s="15">
        <v>2.29</v>
      </c>
      <c r="E213" s="15">
        <v>2.6470000000000002</v>
      </c>
      <c r="F213" s="16">
        <v>0.35699999999999998</v>
      </c>
      <c r="G213" s="5">
        <v>0</v>
      </c>
      <c r="H213" s="5">
        <v>0</v>
      </c>
      <c r="I213" s="17">
        <f t="shared" si="9"/>
        <v>0.35889686437476381</v>
      </c>
      <c r="J213" s="17">
        <v>0</v>
      </c>
      <c r="K213" s="5">
        <v>1.643</v>
      </c>
      <c r="L213" s="5">
        <v>7.5999999999999998E-2</v>
      </c>
      <c r="M213" s="5">
        <v>2.6000000000000002E-2</v>
      </c>
      <c r="N213" s="5">
        <v>0.44699999999999995</v>
      </c>
      <c r="O213" s="18">
        <v>2.1920000000000002</v>
      </c>
      <c r="P213" s="5">
        <v>8.8999999999999996E-2</v>
      </c>
      <c r="Q213" s="5">
        <v>8.9999999999999993E-3</v>
      </c>
      <c r="R213" s="18">
        <v>9.799999999999999E-2</v>
      </c>
      <c r="S213" s="5">
        <v>0</v>
      </c>
      <c r="T213" s="5">
        <v>0.95</v>
      </c>
      <c r="U213" s="5">
        <v>0</v>
      </c>
      <c r="V213" s="5">
        <v>0</v>
      </c>
      <c r="W213" s="5">
        <v>0</v>
      </c>
      <c r="X213" s="5">
        <v>0</v>
      </c>
      <c r="Y213" s="5">
        <v>0</v>
      </c>
      <c r="Z213" s="5">
        <v>0</v>
      </c>
      <c r="AA213" s="5">
        <v>0</v>
      </c>
      <c r="AB213" s="5">
        <v>0</v>
      </c>
      <c r="AC213" s="18">
        <v>0.95</v>
      </c>
      <c r="AD213" s="5">
        <v>0.92300000000000004</v>
      </c>
      <c r="AE213" s="5">
        <v>0</v>
      </c>
      <c r="AF213" s="5">
        <v>0.77400000000000002</v>
      </c>
      <c r="AG213" s="5">
        <v>0</v>
      </c>
      <c r="AH213" s="18">
        <v>1.6970000000000001</v>
      </c>
      <c r="AI213" s="5">
        <v>0</v>
      </c>
      <c r="AJ213" s="73" t="s">
        <v>751</v>
      </c>
      <c r="AK213" s="6" t="str">
        <f>A213</f>
        <v>32907</v>
      </c>
      <c r="AL213" s="19"/>
    </row>
    <row r="214" spans="1:38" x14ac:dyDescent="0.25">
      <c r="A214" s="6" t="s">
        <v>452</v>
      </c>
      <c r="B214" t="s">
        <v>453</v>
      </c>
      <c r="C214" s="14" t="s">
        <v>39</v>
      </c>
      <c r="D214" s="15">
        <v>10.25</v>
      </c>
      <c r="E214" s="15">
        <v>20.186999999999998</v>
      </c>
      <c r="F214" s="16">
        <v>9.9369999999999994</v>
      </c>
      <c r="G214" s="5">
        <v>0</v>
      </c>
      <c r="H214" s="5">
        <v>0</v>
      </c>
      <c r="I214" s="17">
        <f t="shared" si="9"/>
        <v>0.43002922673007382</v>
      </c>
      <c r="J214" s="17">
        <v>0</v>
      </c>
      <c r="K214" s="5">
        <v>6.2789999999999999</v>
      </c>
      <c r="L214" s="5">
        <v>0.78200000000000003</v>
      </c>
      <c r="M214" s="5">
        <v>0.26500000000000001</v>
      </c>
      <c r="N214" s="5">
        <v>2.246</v>
      </c>
      <c r="O214" s="18">
        <v>9.5719999999999992</v>
      </c>
      <c r="P214" s="5">
        <v>0.435</v>
      </c>
      <c r="Q214" s="5">
        <v>0.24299999999999999</v>
      </c>
      <c r="R214" s="18">
        <v>0.67799999999999994</v>
      </c>
      <c r="S214" s="5">
        <v>0</v>
      </c>
      <c r="T214" s="5">
        <v>7.1980000000000004</v>
      </c>
      <c r="U214" s="5">
        <v>0.30499999999999999</v>
      </c>
      <c r="V214" s="5">
        <v>0</v>
      </c>
      <c r="W214" s="5">
        <v>0.61</v>
      </c>
      <c r="X214" s="5">
        <v>0.30499999999999999</v>
      </c>
      <c r="Y214" s="5">
        <v>0</v>
      </c>
      <c r="Z214" s="5">
        <v>0.26300000000000001</v>
      </c>
      <c r="AA214" s="5">
        <v>0</v>
      </c>
      <c r="AB214" s="5">
        <v>0</v>
      </c>
      <c r="AC214" s="18">
        <v>8.6809999999999992</v>
      </c>
      <c r="AD214" s="5">
        <v>0</v>
      </c>
      <c r="AE214" s="5">
        <v>7.8719999999999999</v>
      </c>
      <c r="AF214" s="5">
        <v>3.6340000000000003</v>
      </c>
      <c r="AG214" s="5">
        <v>0</v>
      </c>
      <c r="AH214" s="18">
        <v>11.506</v>
      </c>
      <c r="AI214" s="5">
        <v>0</v>
      </c>
      <c r="AJ214" s="73" t="s">
        <v>751</v>
      </c>
      <c r="AK214" s="6" t="str">
        <f>A214</f>
        <v>03116</v>
      </c>
      <c r="AL214" s="19"/>
    </row>
    <row r="215" spans="1:38" x14ac:dyDescent="0.25">
      <c r="A215" s="6" t="s">
        <v>456</v>
      </c>
      <c r="B215" t="s">
        <v>457</v>
      </c>
      <c r="C215" s="14" t="s">
        <v>39</v>
      </c>
      <c r="D215" s="15">
        <v>0.442</v>
      </c>
      <c r="E215" s="15">
        <v>1.5920000000000001</v>
      </c>
      <c r="F215" s="16">
        <v>1.1499999999999999</v>
      </c>
      <c r="G215" s="5">
        <v>0</v>
      </c>
      <c r="H215" s="5">
        <v>0</v>
      </c>
      <c r="I215" s="17">
        <f t="shared" si="9"/>
        <v>0</v>
      </c>
      <c r="J215" s="17">
        <v>0</v>
      </c>
      <c r="K215" s="5">
        <v>0.221</v>
      </c>
      <c r="L215" s="5">
        <v>5.3999999999999999E-2</v>
      </c>
      <c r="M215" s="5">
        <v>1.7999999999999999E-2</v>
      </c>
      <c r="N215" s="5">
        <v>0.109</v>
      </c>
      <c r="O215" s="18">
        <v>0.40200000000000002</v>
      </c>
      <c r="P215" s="5">
        <v>0.02</v>
      </c>
      <c r="Q215" s="5">
        <v>0.02</v>
      </c>
      <c r="R215" s="18">
        <v>0.04</v>
      </c>
      <c r="S215" s="5">
        <v>0</v>
      </c>
      <c r="T215" s="5">
        <v>0</v>
      </c>
      <c r="U215" s="5">
        <v>0</v>
      </c>
      <c r="V215" s="5">
        <v>0</v>
      </c>
      <c r="W215" s="5">
        <v>0</v>
      </c>
      <c r="X215" s="5">
        <v>0</v>
      </c>
      <c r="Y215" s="5">
        <v>0</v>
      </c>
      <c r="Z215" s="5">
        <v>0</v>
      </c>
      <c r="AA215" s="5">
        <v>0</v>
      </c>
      <c r="AB215" s="5">
        <v>0</v>
      </c>
      <c r="AC215" s="18">
        <v>0</v>
      </c>
      <c r="AD215" s="5">
        <v>0.80400000000000005</v>
      </c>
      <c r="AE215" s="5">
        <v>0</v>
      </c>
      <c r="AF215" s="5">
        <v>0.78800000000000003</v>
      </c>
      <c r="AG215" s="5">
        <v>0</v>
      </c>
      <c r="AH215" s="18">
        <v>1.5920000000000001</v>
      </c>
      <c r="AI215" s="5">
        <v>0</v>
      </c>
      <c r="AJ215" s="73">
        <v>0</v>
      </c>
      <c r="AK215" s="6" t="str">
        <f>A215</f>
        <v>38901</v>
      </c>
      <c r="AL215" s="19"/>
    </row>
    <row r="216" spans="1:38" x14ac:dyDescent="0.25">
      <c r="A216" s="6" t="s">
        <v>454</v>
      </c>
      <c r="B216" t="s">
        <v>455</v>
      </c>
      <c r="C216" s="14" t="s">
        <v>39</v>
      </c>
      <c r="D216" s="15">
        <v>11.917999999999999</v>
      </c>
      <c r="E216" s="15">
        <v>17.902000000000001</v>
      </c>
      <c r="F216" s="16">
        <v>5.984</v>
      </c>
      <c r="G216" s="5">
        <v>0</v>
      </c>
      <c r="H216" s="5">
        <v>0</v>
      </c>
      <c r="I216" s="17">
        <f t="shared" si="9"/>
        <v>0.4500248240420065</v>
      </c>
      <c r="J216" s="17">
        <v>3.8599039213495702E-2</v>
      </c>
      <c r="K216" s="5">
        <v>7.2989999999999995</v>
      </c>
      <c r="L216" s="5">
        <v>0.91800000000000004</v>
      </c>
      <c r="M216" s="5">
        <v>0.313</v>
      </c>
      <c r="N216" s="5">
        <v>2.597</v>
      </c>
      <c r="O216" s="18">
        <v>11.126999999999999</v>
      </c>
      <c r="P216" s="5">
        <v>0.504</v>
      </c>
      <c r="Q216" s="5">
        <v>0.28699999999999998</v>
      </c>
      <c r="R216" s="18">
        <v>0.79099999999999993</v>
      </c>
      <c r="S216" s="5">
        <v>1.6E-2</v>
      </c>
      <c r="T216" s="5">
        <v>7.75</v>
      </c>
      <c r="U216" s="5">
        <v>0.26700000000000002</v>
      </c>
      <c r="V216" s="5">
        <v>0</v>
      </c>
      <c r="W216" s="5">
        <v>0.68400000000000005</v>
      </c>
      <c r="X216" s="5">
        <v>0.52500000000000002</v>
      </c>
      <c r="Y216" s="5">
        <v>0</v>
      </c>
      <c r="Z216" s="5">
        <v>1.2E-2</v>
      </c>
      <c r="AA216" s="5">
        <v>0.216</v>
      </c>
      <c r="AB216" s="5">
        <v>0.19800000000000001</v>
      </c>
      <c r="AC216" s="18">
        <v>9.6679999999999993</v>
      </c>
      <c r="AD216" s="5">
        <v>0</v>
      </c>
      <c r="AE216" s="5">
        <v>3.4319999999999999</v>
      </c>
      <c r="AF216" s="5">
        <v>4.8020000000000005</v>
      </c>
      <c r="AG216" s="5">
        <v>0</v>
      </c>
      <c r="AH216" s="18">
        <v>8.234</v>
      </c>
      <c r="AI216" s="5">
        <v>0.69100000000000006</v>
      </c>
      <c r="AJ216" s="73" t="s">
        <v>766</v>
      </c>
      <c r="AK216" s="6" t="str">
        <f>A216</f>
        <v>38267</v>
      </c>
      <c r="AL216" s="19"/>
    </row>
    <row r="217" spans="1:38" x14ac:dyDescent="0.25">
      <c r="A217" s="6" t="s">
        <v>458</v>
      </c>
      <c r="B217" t="s">
        <v>459</v>
      </c>
      <c r="C217" s="14" t="s">
        <v>39</v>
      </c>
      <c r="D217" s="15">
        <v>98.283000000000001</v>
      </c>
      <c r="E217" s="15">
        <v>160.08600000000001</v>
      </c>
      <c r="F217" s="16">
        <v>61.802999999999997</v>
      </c>
      <c r="G217" s="5">
        <v>0</v>
      </c>
      <c r="H217" s="5">
        <v>0</v>
      </c>
      <c r="I217" s="17">
        <f t="shared" si="9"/>
        <v>0.5369117274464974</v>
      </c>
      <c r="J217" s="17">
        <v>0</v>
      </c>
      <c r="K217" s="5">
        <v>59.652000000000001</v>
      </c>
      <c r="L217" s="5">
        <v>7.7710000000000008</v>
      </c>
      <c r="M217" s="5">
        <v>2.6360000000000001</v>
      </c>
      <c r="N217" s="5">
        <v>21.591000000000001</v>
      </c>
      <c r="O217" s="18">
        <v>91.65</v>
      </c>
      <c r="P217" s="5">
        <v>4.18</v>
      </c>
      <c r="Q217" s="5">
        <v>2.4529999999999998</v>
      </c>
      <c r="R217" s="18">
        <v>6.6329999999999991</v>
      </c>
      <c r="S217" s="5">
        <v>0.91899999999999993</v>
      </c>
      <c r="T217" s="5">
        <v>48.6</v>
      </c>
      <c r="U217" s="5">
        <v>3.4020000000000001</v>
      </c>
      <c r="V217" s="5">
        <v>0</v>
      </c>
      <c r="W217" s="5">
        <v>8.6289999999999996</v>
      </c>
      <c r="X217" s="5">
        <v>7.8159999999999998</v>
      </c>
      <c r="Y217" s="5">
        <v>16.5</v>
      </c>
      <c r="Z217" s="5">
        <v>0.92</v>
      </c>
      <c r="AA217" s="5">
        <v>1.5329999999999999</v>
      </c>
      <c r="AB217" s="5">
        <v>0</v>
      </c>
      <c r="AC217" s="18">
        <v>88.319000000000003</v>
      </c>
      <c r="AD217" s="5">
        <v>0.58799999999999997</v>
      </c>
      <c r="AE217" s="5">
        <v>48.848999999999997</v>
      </c>
      <c r="AF217" s="5">
        <v>11.792000000000002</v>
      </c>
      <c r="AG217" s="5">
        <v>10.538</v>
      </c>
      <c r="AH217" s="18">
        <v>71.766999999999996</v>
      </c>
      <c r="AI217" s="5">
        <v>0</v>
      </c>
      <c r="AJ217" s="73" t="s">
        <v>783</v>
      </c>
      <c r="AK217" s="6" t="str">
        <f>A217</f>
        <v>27003</v>
      </c>
      <c r="AL217" s="19"/>
    </row>
    <row r="218" spans="1:38" x14ac:dyDescent="0.25">
      <c r="A218" s="6" t="s">
        <v>460</v>
      </c>
      <c r="B218" t="s">
        <v>461</v>
      </c>
      <c r="C218" s="14" t="s">
        <v>39</v>
      </c>
      <c r="D218" s="15">
        <v>0.186</v>
      </c>
      <c r="E218" s="15">
        <v>0.13200000000000001</v>
      </c>
      <c r="F218" s="16">
        <v>-5.3999999999999999E-2</v>
      </c>
      <c r="G218" s="5">
        <v>-5.0999999999999997E-2</v>
      </c>
      <c r="H218" s="5">
        <v>-3.0000000000000001E-3</v>
      </c>
      <c r="I218" s="17">
        <f t="shared" si="9"/>
        <v>0</v>
      </c>
      <c r="J218" s="17">
        <v>1.9318181818181814</v>
      </c>
      <c r="K218" s="5">
        <v>9.8000000000000004E-2</v>
      </c>
      <c r="L218" s="5">
        <v>0.02</v>
      </c>
      <c r="M218" s="5">
        <v>6.0000000000000001E-3</v>
      </c>
      <c r="N218" s="5">
        <v>4.5999999999999999E-2</v>
      </c>
      <c r="O218" s="18">
        <v>0.17</v>
      </c>
      <c r="P218" s="5">
        <v>9.0000000000000011E-3</v>
      </c>
      <c r="Q218" s="5">
        <v>7.0000000000000001E-3</v>
      </c>
      <c r="R218" s="18">
        <v>1.6E-2</v>
      </c>
      <c r="S218" s="5">
        <v>0</v>
      </c>
      <c r="T218" s="5">
        <v>0</v>
      </c>
      <c r="U218" s="5">
        <v>8.0000000000000002E-3</v>
      </c>
      <c r="V218" s="5">
        <v>0</v>
      </c>
      <c r="W218" s="5">
        <v>1.0999999999999999E-2</v>
      </c>
      <c r="X218" s="5">
        <v>5.0000000000000001E-3</v>
      </c>
      <c r="Y218" s="5">
        <v>0</v>
      </c>
      <c r="Z218" s="5">
        <v>0</v>
      </c>
      <c r="AA218" s="5">
        <v>4.0000000000000001E-3</v>
      </c>
      <c r="AB218" s="5">
        <v>0</v>
      </c>
      <c r="AC218" s="18">
        <v>2.8000000000000001E-2</v>
      </c>
      <c r="AD218" s="5">
        <v>0</v>
      </c>
      <c r="AE218" s="5">
        <v>0.104</v>
      </c>
      <c r="AF218" s="5">
        <v>0</v>
      </c>
      <c r="AG218" s="5">
        <v>0</v>
      </c>
      <c r="AH218" s="18">
        <v>0.104</v>
      </c>
      <c r="AI218" s="5">
        <v>0.25499999999999995</v>
      </c>
      <c r="AJ218" s="73">
        <v>0</v>
      </c>
      <c r="AK218" s="6" t="str">
        <f>A218</f>
        <v>16020</v>
      </c>
      <c r="AL218" s="19"/>
    </row>
    <row r="219" spans="1:38" x14ac:dyDescent="0.25">
      <c r="A219" s="6" t="s">
        <v>462</v>
      </c>
      <c r="B219" t="s">
        <v>463</v>
      </c>
      <c r="C219" s="14" t="s">
        <v>39</v>
      </c>
      <c r="D219" s="15">
        <v>0.84200000000000008</v>
      </c>
      <c r="E219" s="15">
        <v>1.639</v>
      </c>
      <c r="F219" s="16">
        <v>0.79700000000000004</v>
      </c>
      <c r="G219" s="5">
        <v>0</v>
      </c>
      <c r="H219" s="5">
        <v>0</v>
      </c>
      <c r="I219" s="17">
        <f t="shared" si="9"/>
        <v>0.61012812690665041</v>
      </c>
      <c r="J219" s="17">
        <v>0</v>
      </c>
      <c r="K219" s="5">
        <v>0.54299999999999993</v>
      </c>
      <c r="L219" s="5">
        <v>5.5E-2</v>
      </c>
      <c r="M219" s="5">
        <v>1.9E-2</v>
      </c>
      <c r="N219" s="5">
        <v>0.17499999999999999</v>
      </c>
      <c r="O219" s="18">
        <v>0.79200000000000004</v>
      </c>
      <c r="P219" s="5">
        <v>3.4999999999999996E-2</v>
      </c>
      <c r="Q219" s="5">
        <v>1.4999999999999999E-2</v>
      </c>
      <c r="R219" s="18">
        <v>4.9999999999999996E-2</v>
      </c>
      <c r="S219" s="5">
        <v>0</v>
      </c>
      <c r="T219" s="5">
        <v>1</v>
      </c>
      <c r="U219" s="5">
        <v>0</v>
      </c>
      <c r="V219" s="5">
        <v>0</v>
      </c>
      <c r="W219" s="5">
        <v>0</v>
      </c>
      <c r="X219" s="5">
        <v>0</v>
      </c>
      <c r="Y219" s="5">
        <v>0</v>
      </c>
      <c r="Z219" s="5">
        <v>0</v>
      </c>
      <c r="AA219" s="5">
        <v>0</v>
      </c>
      <c r="AB219" s="5">
        <v>0</v>
      </c>
      <c r="AC219" s="18">
        <v>1</v>
      </c>
      <c r="AD219" s="5">
        <v>0</v>
      </c>
      <c r="AE219" s="5">
        <v>0.63900000000000001</v>
      </c>
      <c r="AF219" s="5">
        <v>0</v>
      </c>
      <c r="AG219" s="5">
        <v>0</v>
      </c>
      <c r="AH219" s="18">
        <v>0.63900000000000001</v>
      </c>
      <c r="AI219" s="5">
        <v>0</v>
      </c>
      <c r="AJ219" s="73" t="s">
        <v>751</v>
      </c>
      <c r="AK219" s="6" t="str">
        <f>A219</f>
        <v>16048</v>
      </c>
      <c r="AL219" s="19"/>
    </row>
    <row r="220" spans="1:38" x14ac:dyDescent="0.25">
      <c r="A220" s="6" t="s">
        <v>464</v>
      </c>
      <c r="B220" t="s">
        <v>715</v>
      </c>
      <c r="C220" s="14" t="s">
        <v>39</v>
      </c>
      <c r="D220" s="15">
        <v>0.621</v>
      </c>
      <c r="E220" s="15">
        <v>1</v>
      </c>
      <c r="F220" s="16">
        <v>0.379</v>
      </c>
      <c r="G220" s="5">
        <v>0</v>
      </c>
      <c r="H220" s="5">
        <v>0</v>
      </c>
      <c r="I220" s="17">
        <f t="shared" si="9"/>
        <v>1</v>
      </c>
      <c r="J220" s="17">
        <v>0</v>
      </c>
      <c r="K220" s="5">
        <v>0.39100000000000001</v>
      </c>
      <c r="L220" s="5">
        <v>4.3999999999999997E-2</v>
      </c>
      <c r="M220" s="5">
        <v>1.5000000000000001E-2</v>
      </c>
      <c r="N220" s="5">
        <v>0.13100000000000001</v>
      </c>
      <c r="O220" s="18">
        <v>0.58099999999999996</v>
      </c>
      <c r="P220" s="5">
        <v>2.7000000000000003E-2</v>
      </c>
      <c r="Q220" s="5">
        <v>1.2999999999999999E-2</v>
      </c>
      <c r="R220" s="18">
        <v>0.04</v>
      </c>
      <c r="S220" s="5">
        <v>0</v>
      </c>
      <c r="T220" s="5">
        <v>0</v>
      </c>
      <c r="U220" s="5">
        <v>0</v>
      </c>
      <c r="V220" s="5">
        <v>1</v>
      </c>
      <c r="W220" s="5">
        <v>0</v>
      </c>
      <c r="X220" s="5">
        <v>0</v>
      </c>
      <c r="Y220" s="5">
        <v>0</v>
      </c>
      <c r="Z220" s="5">
        <v>0</v>
      </c>
      <c r="AA220" s="5">
        <v>0</v>
      </c>
      <c r="AB220" s="5">
        <v>0</v>
      </c>
      <c r="AC220" s="18">
        <v>1</v>
      </c>
      <c r="AD220" s="5">
        <v>0</v>
      </c>
      <c r="AE220" s="5">
        <v>0</v>
      </c>
      <c r="AF220" s="5">
        <v>0</v>
      </c>
      <c r="AG220" s="5">
        <v>0</v>
      </c>
      <c r="AH220" s="18">
        <v>0</v>
      </c>
      <c r="AI220" s="5">
        <v>0</v>
      </c>
      <c r="AJ220" s="73" t="s">
        <v>751</v>
      </c>
      <c r="AK220" s="6" t="str">
        <f>A220</f>
        <v>05903</v>
      </c>
      <c r="AL220" s="19"/>
    </row>
    <row r="221" spans="1:38" x14ac:dyDescent="0.25">
      <c r="A221" s="6" t="s">
        <v>466</v>
      </c>
      <c r="B221" t="s">
        <v>467</v>
      </c>
      <c r="C221" s="14" t="s">
        <v>39</v>
      </c>
      <c r="D221" s="15">
        <v>3.976</v>
      </c>
      <c r="E221" s="15">
        <v>5.2219999999999995</v>
      </c>
      <c r="F221" s="16">
        <v>1.246</v>
      </c>
      <c r="G221" s="5">
        <v>0</v>
      </c>
      <c r="H221" s="5">
        <v>0</v>
      </c>
      <c r="I221" s="17">
        <f t="shared" si="9"/>
        <v>0.52899909996170047</v>
      </c>
      <c r="J221" s="17">
        <v>7.0279586365377261E-2</v>
      </c>
      <c r="K221" s="5">
        <v>2.415</v>
      </c>
      <c r="L221" s="5">
        <v>0.31300000000000006</v>
      </c>
      <c r="M221" s="5">
        <v>0.107</v>
      </c>
      <c r="N221" s="5">
        <v>0.873</v>
      </c>
      <c r="O221" s="18">
        <v>3.7080000000000002</v>
      </c>
      <c r="P221" s="5">
        <v>0.16899999999999998</v>
      </c>
      <c r="Q221" s="5">
        <v>9.9000000000000005E-2</v>
      </c>
      <c r="R221" s="18">
        <v>0.26800000000000002</v>
      </c>
      <c r="S221" s="5">
        <v>0</v>
      </c>
      <c r="T221" s="5">
        <v>2.7309999999999999</v>
      </c>
      <c r="U221" s="5">
        <v>0</v>
      </c>
      <c r="V221" s="5">
        <v>0</v>
      </c>
      <c r="W221" s="5">
        <v>0.125</v>
      </c>
      <c r="X221" s="5">
        <v>0</v>
      </c>
      <c r="Y221" s="5">
        <v>0</v>
      </c>
      <c r="Z221" s="5">
        <v>0</v>
      </c>
      <c r="AA221" s="5">
        <v>0</v>
      </c>
      <c r="AB221" s="5">
        <v>0.36699999999999999</v>
      </c>
      <c r="AC221" s="18">
        <v>3.2229999999999999</v>
      </c>
      <c r="AD221" s="5">
        <v>0</v>
      </c>
      <c r="AE221" s="5">
        <v>1.6319999999999999</v>
      </c>
      <c r="AF221" s="5">
        <v>0.36699999999999999</v>
      </c>
      <c r="AG221" s="5">
        <v>0</v>
      </c>
      <c r="AH221" s="18">
        <v>1.9989999999999999</v>
      </c>
      <c r="AI221" s="5">
        <v>0.36699999999999999</v>
      </c>
      <c r="AJ221" s="73" t="s">
        <v>756</v>
      </c>
      <c r="AK221" s="6" t="str">
        <f>A221</f>
        <v>05402</v>
      </c>
      <c r="AL221" s="19"/>
    </row>
    <row r="222" spans="1:38" x14ac:dyDescent="0.25">
      <c r="A222" s="6" t="s">
        <v>468</v>
      </c>
      <c r="B222" t="s">
        <v>469</v>
      </c>
      <c r="C222" s="14" t="s">
        <v>39</v>
      </c>
      <c r="D222" s="15">
        <v>13.382</v>
      </c>
      <c r="E222" s="15">
        <v>16.481000000000002</v>
      </c>
      <c r="F222" s="16">
        <v>3.0990000000000002</v>
      </c>
      <c r="G222" s="5">
        <v>0</v>
      </c>
      <c r="H222" s="5">
        <v>0</v>
      </c>
      <c r="I222" s="17">
        <f t="shared" si="9"/>
        <v>0.81912505309143857</v>
      </c>
      <c r="J222" s="17">
        <v>0</v>
      </c>
      <c r="K222" s="5">
        <v>8.0709999999999997</v>
      </c>
      <c r="L222" s="5">
        <v>1.069</v>
      </c>
      <c r="M222" s="5">
        <v>0.36199999999999999</v>
      </c>
      <c r="N222" s="5">
        <v>2.972</v>
      </c>
      <c r="O222" s="18">
        <v>12.474</v>
      </c>
      <c r="P222" s="5">
        <v>0.57000000000000006</v>
      </c>
      <c r="Q222" s="5">
        <v>0.33800000000000002</v>
      </c>
      <c r="R222" s="18">
        <v>0.90800000000000014</v>
      </c>
      <c r="S222" s="5">
        <v>0</v>
      </c>
      <c r="T222" s="5">
        <v>8</v>
      </c>
      <c r="U222" s="5">
        <v>0</v>
      </c>
      <c r="V222" s="5">
        <v>3.5</v>
      </c>
      <c r="W222" s="5">
        <v>0</v>
      </c>
      <c r="X222" s="5">
        <v>0</v>
      </c>
      <c r="Y222" s="5">
        <v>2</v>
      </c>
      <c r="Z222" s="5">
        <v>0</v>
      </c>
      <c r="AA222" s="5">
        <v>0</v>
      </c>
      <c r="AB222" s="5">
        <v>0</v>
      </c>
      <c r="AC222" s="18">
        <v>13.5</v>
      </c>
      <c r="AD222" s="5">
        <v>0</v>
      </c>
      <c r="AE222" s="5">
        <v>2.5750000000000002</v>
      </c>
      <c r="AF222" s="5">
        <v>0.40600000000000003</v>
      </c>
      <c r="AG222" s="5">
        <v>0</v>
      </c>
      <c r="AH222" s="18">
        <v>2.9810000000000003</v>
      </c>
      <c r="AI222" s="5">
        <v>0</v>
      </c>
      <c r="AJ222" s="73" t="s">
        <v>751</v>
      </c>
      <c r="AK222" s="6" t="str">
        <f>A222</f>
        <v>13144</v>
      </c>
      <c r="AL222" s="19"/>
    </row>
    <row r="223" spans="1:38" x14ac:dyDescent="0.25">
      <c r="A223" s="6" t="s">
        <v>470</v>
      </c>
      <c r="B223" t="s">
        <v>716</v>
      </c>
      <c r="C223" s="14" t="s">
        <v>94</v>
      </c>
      <c r="D223" s="15">
        <v>1.591</v>
      </c>
      <c r="E223" s="15">
        <v>2.1630000000000003</v>
      </c>
      <c r="F223" s="16">
        <v>0.57200000000000029</v>
      </c>
      <c r="G223" s="5">
        <v>0</v>
      </c>
      <c r="H223" s="5">
        <v>0</v>
      </c>
      <c r="I223" s="17">
        <f t="shared" si="9"/>
        <v>0.46357688395746643</v>
      </c>
      <c r="J223" s="17">
        <v>0.50855293573740179</v>
      </c>
      <c r="K223" s="5">
        <v>0.92799999999999994</v>
      </c>
      <c r="L223" s="5">
        <v>0.11699999999999999</v>
      </c>
      <c r="M223" s="5">
        <v>3.7999999999999999E-2</v>
      </c>
      <c r="N223" s="5">
        <v>0.40500000000000003</v>
      </c>
      <c r="O223" s="18">
        <v>1.488</v>
      </c>
      <c r="P223" s="5">
        <v>6.8000000000000005E-2</v>
      </c>
      <c r="Q223" s="5">
        <v>3.5000000000000003E-2</v>
      </c>
      <c r="R223" s="18">
        <v>0.10300000000000001</v>
      </c>
      <c r="S223" s="5">
        <v>0</v>
      </c>
      <c r="T223" s="5">
        <v>0</v>
      </c>
      <c r="U223" s="5">
        <v>6.6000000000000003E-2</v>
      </c>
      <c r="V223" s="5">
        <v>0.109</v>
      </c>
      <c r="W223" s="5">
        <v>4.2999999999999997E-2</v>
      </c>
      <c r="X223" s="5">
        <v>8.5999999999999993E-2</v>
      </c>
      <c r="Y223" s="5">
        <v>1.2</v>
      </c>
      <c r="Z223" s="5">
        <v>0</v>
      </c>
      <c r="AA223" s="5">
        <v>0</v>
      </c>
      <c r="AB223" s="5">
        <v>0</v>
      </c>
      <c r="AC223" s="18">
        <v>1.504</v>
      </c>
      <c r="AD223" s="5">
        <v>0.65900000000000003</v>
      </c>
      <c r="AE223" s="5">
        <v>0</v>
      </c>
      <c r="AF223" s="5">
        <v>0</v>
      </c>
      <c r="AG223" s="5">
        <v>0</v>
      </c>
      <c r="AH223" s="18">
        <v>0.65900000000000003</v>
      </c>
      <c r="AI223" s="5">
        <v>1.1000000000000001</v>
      </c>
      <c r="AJ223" s="73" t="s">
        <v>776</v>
      </c>
      <c r="AK223" s="6" t="str">
        <f>A223</f>
        <v>17908</v>
      </c>
      <c r="AL223" s="19"/>
    </row>
    <row r="224" spans="1:38" x14ac:dyDescent="0.25">
      <c r="A224" s="6" t="s">
        <v>472</v>
      </c>
      <c r="B224" t="s">
        <v>473</v>
      </c>
      <c r="C224" s="14" t="s">
        <v>39</v>
      </c>
      <c r="D224" s="15">
        <v>3.9980000000000002</v>
      </c>
      <c r="E224" s="15">
        <v>4.556</v>
      </c>
      <c r="F224" s="16">
        <v>0.55800000000000005</v>
      </c>
      <c r="G224" s="5">
        <v>0</v>
      </c>
      <c r="H224" s="5">
        <v>0</v>
      </c>
      <c r="I224" s="17">
        <f t="shared" si="9"/>
        <v>0.59763011413520628</v>
      </c>
      <c r="J224" s="17">
        <v>0.99209833187006136</v>
      </c>
      <c r="K224" s="5">
        <v>2.387</v>
      </c>
      <c r="L224" s="5">
        <v>0.32700000000000001</v>
      </c>
      <c r="M224" s="5">
        <v>0.11</v>
      </c>
      <c r="N224" s="5">
        <v>0.89800000000000002</v>
      </c>
      <c r="O224" s="18">
        <v>3.722</v>
      </c>
      <c r="P224" s="5">
        <v>0.17100000000000001</v>
      </c>
      <c r="Q224" s="5">
        <v>0.105</v>
      </c>
      <c r="R224" s="18">
        <v>0.27600000000000002</v>
      </c>
      <c r="S224" s="5">
        <v>0</v>
      </c>
      <c r="T224" s="5">
        <v>2</v>
      </c>
      <c r="U224" s="5">
        <v>0.16800000000000001</v>
      </c>
      <c r="V224" s="5">
        <v>0</v>
      </c>
      <c r="W224" s="5">
        <v>0.16900000000000001</v>
      </c>
      <c r="X224" s="5">
        <v>0.22699999999999998</v>
      </c>
      <c r="Y224" s="5">
        <v>0.52</v>
      </c>
      <c r="Z224" s="5">
        <v>0</v>
      </c>
      <c r="AA224" s="5">
        <v>1</v>
      </c>
      <c r="AB224" s="5">
        <v>0</v>
      </c>
      <c r="AC224" s="18">
        <v>4.0839999999999996</v>
      </c>
      <c r="AD224" s="5">
        <v>0</v>
      </c>
      <c r="AE224" s="5">
        <v>0</v>
      </c>
      <c r="AF224" s="5">
        <v>0.47200000000000009</v>
      </c>
      <c r="AG224" s="5">
        <v>0</v>
      </c>
      <c r="AH224" s="18">
        <v>0.47200000000000009</v>
      </c>
      <c r="AI224" s="5">
        <v>4.5199999999999996</v>
      </c>
      <c r="AJ224" s="73" t="s">
        <v>776</v>
      </c>
      <c r="AK224" s="6" t="str">
        <f>A224</f>
        <v>34307</v>
      </c>
      <c r="AL224" s="19"/>
    </row>
    <row r="225" spans="1:38" x14ac:dyDescent="0.25">
      <c r="A225" s="6" t="s">
        <v>474</v>
      </c>
      <c r="B225" t="s">
        <v>717</v>
      </c>
      <c r="C225" s="14" t="s">
        <v>39</v>
      </c>
      <c r="D225" s="15">
        <v>0.76800000000000013</v>
      </c>
      <c r="E225" s="15">
        <v>0.79</v>
      </c>
      <c r="F225" s="16">
        <v>2.1999999999999999E-2</v>
      </c>
      <c r="G225" s="5">
        <v>0</v>
      </c>
      <c r="H225" s="5">
        <v>0</v>
      </c>
      <c r="I225" s="17">
        <f t="shared" si="9"/>
        <v>0</v>
      </c>
      <c r="J225" s="17">
        <v>1.7721518987341771</v>
      </c>
      <c r="K225" s="5">
        <v>0.53200000000000003</v>
      </c>
      <c r="L225" s="5">
        <v>0.03</v>
      </c>
      <c r="M225" s="5">
        <v>0.01</v>
      </c>
      <c r="N225" s="5">
        <v>0.161</v>
      </c>
      <c r="O225" s="18">
        <v>0.7330000000000001</v>
      </c>
      <c r="P225" s="5">
        <v>0.03</v>
      </c>
      <c r="Q225" s="5">
        <v>5.0000000000000001E-3</v>
      </c>
      <c r="R225" s="18">
        <v>3.4999999999999996E-2</v>
      </c>
      <c r="S225" s="5">
        <v>0</v>
      </c>
      <c r="T225" s="5">
        <v>0.2</v>
      </c>
      <c r="U225" s="5">
        <v>7.5999999999999998E-2</v>
      </c>
      <c r="V225" s="5">
        <v>0</v>
      </c>
      <c r="W225" s="5">
        <v>0.114</v>
      </c>
      <c r="X225" s="5">
        <v>0.4</v>
      </c>
      <c r="Y225" s="5">
        <v>0</v>
      </c>
      <c r="Z225" s="5">
        <v>0</v>
      </c>
      <c r="AA225" s="5">
        <v>0</v>
      </c>
      <c r="AB225" s="5">
        <v>0</v>
      </c>
      <c r="AC225" s="18">
        <v>0.79</v>
      </c>
      <c r="AD225" s="5">
        <v>0</v>
      </c>
      <c r="AE225" s="5">
        <v>0</v>
      </c>
      <c r="AF225" s="5">
        <v>0</v>
      </c>
      <c r="AG225" s="5">
        <v>0</v>
      </c>
      <c r="AH225" s="18">
        <v>0</v>
      </c>
      <c r="AI225" s="5">
        <v>1.4</v>
      </c>
      <c r="AJ225" s="73">
        <v>0</v>
      </c>
      <c r="AK225" s="6" t="str">
        <f>A225</f>
        <v>17910</v>
      </c>
      <c r="AL225" s="19"/>
    </row>
    <row r="226" spans="1:38" x14ac:dyDescent="0.25">
      <c r="A226" s="6" t="s">
        <v>476</v>
      </c>
      <c r="B226" t="s">
        <v>477</v>
      </c>
      <c r="C226" s="14" t="s">
        <v>39</v>
      </c>
      <c r="D226" s="15">
        <v>2.2360000000000002</v>
      </c>
      <c r="E226" s="15">
        <v>2.415</v>
      </c>
      <c r="F226" s="16">
        <v>0.17899999999999999</v>
      </c>
      <c r="G226" s="5">
        <v>0</v>
      </c>
      <c r="H226" s="5">
        <v>0</v>
      </c>
      <c r="I226" s="17">
        <f t="shared" si="9"/>
        <v>0.66669999999999996</v>
      </c>
      <c r="J226" s="17">
        <v>0</v>
      </c>
      <c r="K226" s="5">
        <v>1.385</v>
      </c>
      <c r="L226" s="5">
        <v>0.16300000000000001</v>
      </c>
      <c r="M226" s="5">
        <v>5.5E-2</v>
      </c>
      <c r="N226" s="5">
        <v>0.48799999999999999</v>
      </c>
      <c r="O226" s="18">
        <v>2.0910000000000002</v>
      </c>
      <c r="P226" s="5">
        <v>9.5000000000000001E-2</v>
      </c>
      <c r="Q226" s="5">
        <v>0.05</v>
      </c>
      <c r="R226" s="18">
        <v>0.14500000000000002</v>
      </c>
      <c r="S226" s="5">
        <v>0</v>
      </c>
      <c r="T226" s="5">
        <v>1.502</v>
      </c>
      <c r="U226" s="5">
        <v>0</v>
      </c>
      <c r="V226" s="5">
        <v>0</v>
      </c>
      <c r="W226" s="5">
        <v>0</v>
      </c>
      <c r="X226" s="5">
        <v>0.10200000000000001</v>
      </c>
      <c r="Y226" s="5">
        <v>0.81099999999999994</v>
      </c>
      <c r="Z226" s="5">
        <v>0</v>
      </c>
      <c r="AA226" s="5">
        <v>0</v>
      </c>
      <c r="AB226" s="5">
        <v>0</v>
      </c>
      <c r="AC226" s="18">
        <v>2.415</v>
      </c>
      <c r="AD226" s="5">
        <v>0</v>
      </c>
      <c r="AE226" s="5">
        <v>0</v>
      </c>
      <c r="AF226" s="5">
        <v>0</v>
      </c>
      <c r="AG226" s="5">
        <v>0</v>
      </c>
      <c r="AH226" s="18">
        <v>0</v>
      </c>
      <c r="AI226" s="5">
        <v>0</v>
      </c>
      <c r="AJ226" s="73" t="s">
        <v>776</v>
      </c>
      <c r="AK226" s="6" t="str">
        <f>A226</f>
        <v>25116</v>
      </c>
      <c r="AL226" s="19"/>
    </row>
    <row r="227" spans="1:38" x14ac:dyDescent="0.25">
      <c r="A227" s="6" t="s">
        <v>478</v>
      </c>
      <c r="B227" t="s">
        <v>479</v>
      </c>
      <c r="C227" s="14" t="s">
        <v>39</v>
      </c>
      <c r="D227" s="15">
        <v>2.9660000000000006</v>
      </c>
      <c r="E227" s="15">
        <v>3.5999999999999996</v>
      </c>
      <c r="F227" s="16">
        <v>0.63400000000000001</v>
      </c>
      <c r="G227" s="5">
        <v>0</v>
      </c>
      <c r="H227" s="5">
        <v>0</v>
      </c>
      <c r="I227" s="17">
        <f t="shared" si="9"/>
        <v>0.37000000000000005</v>
      </c>
      <c r="J227" s="17">
        <v>0.90000000000000013</v>
      </c>
      <c r="K227" s="5">
        <v>1.7969999999999999</v>
      </c>
      <c r="L227" s="5">
        <v>0.23400000000000001</v>
      </c>
      <c r="M227" s="5">
        <v>7.9000000000000015E-2</v>
      </c>
      <c r="N227" s="5">
        <v>0.65600000000000003</v>
      </c>
      <c r="O227" s="18">
        <v>2.7660000000000005</v>
      </c>
      <c r="P227" s="5">
        <v>0.126</v>
      </c>
      <c r="Q227" s="5">
        <v>7.3999999999999996E-2</v>
      </c>
      <c r="R227" s="18">
        <v>0.2</v>
      </c>
      <c r="S227" s="5">
        <v>0</v>
      </c>
      <c r="T227" s="5">
        <v>0.75</v>
      </c>
      <c r="U227" s="5">
        <v>0.17399999999999999</v>
      </c>
      <c r="V227" s="5">
        <v>0</v>
      </c>
      <c r="W227" s="5">
        <v>0.252</v>
      </c>
      <c r="X227" s="5">
        <v>5.1999999999999998E-2</v>
      </c>
      <c r="Y227" s="5">
        <v>0.104</v>
      </c>
      <c r="Z227" s="5">
        <v>0</v>
      </c>
      <c r="AA227" s="5">
        <v>0</v>
      </c>
      <c r="AB227" s="5">
        <v>0</v>
      </c>
      <c r="AC227" s="18">
        <v>1.3320000000000001</v>
      </c>
      <c r="AD227" s="5">
        <v>0</v>
      </c>
      <c r="AE227" s="5">
        <v>0.81799999999999995</v>
      </c>
      <c r="AF227" s="5">
        <v>0.45</v>
      </c>
      <c r="AG227" s="5">
        <v>1</v>
      </c>
      <c r="AH227" s="18">
        <v>2.2679999999999998</v>
      </c>
      <c r="AI227" s="5">
        <v>3.24</v>
      </c>
      <c r="AJ227" s="73" t="s">
        <v>751</v>
      </c>
      <c r="AK227" s="6" t="str">
        <f>A227</f>
        <v>22009</v>
      </c>
      <c r="AL227" s="19"/>
    </row>
    <row r="228" spans="1:38" x14ac:dyDescent="0.25">
      <c r="A228" s="6" t="s">
        <v>480</v>
      </c>
      <c r="B228" t="s">
        <v>481</v>
      </c>
      <c r="C228" s="14" t="s">
        <v>39</v>
      </c>
      <c r="D228" s="15">
        <v>58.091999999999999</v>
      </c>
      <c r="E228" s="15">
        <v>125.65599999999998</v>
      </c>
      <c r="F228" s="16">
        <v>67.563999999999993</v>
      </c>
      <c r="G228" s="5">
        <v>0</v>
      </c>
      <c r="H228" s="5">
        <v>0</v>
      </c>
      <c r="I228" s="17">
        <f t="shared" si="9"/>
        <v>0.5551585280448208</v>
      </c>
      <c r="J228" s="17">
        <v>0</v>
      </c>
      <c r="K228" s="5">
        <v>34.518999999999998</v>
      </c>
      <c r="L228" s="5">
        <v>4.8499999999999996</v>
      </c>
      <c r="M228" s="5">
        <v>1.64</v>
      </c>
      <c r="N228" s="5">
        <v>13.025</v>
      </c>
      <c r="O228" s="18">
        <v>54.033999999999999</v>
      </c>
      <c r="P228" s="5">
        <v>2.492</v>
      </c>
      <c r="Q228" s="5">
        <v>1.5660000000000001</v>
      </c>
      <c r="R228" s="18">
        <v>4.0579999999999998</v>
      </c>
      <c r="S228" s="5">
        <v>0</v>
      </c>
      <c r="T228" s="5">
        <v>36.288999999999994</v>
      </c>
      <c r="U228" s="5">
        <v>4.5459999999999994</v>
      </c>
      <c r="V228" s="5">
        <v>0</v>
      </c>
      <c r="W228" s="5">
        <v>8.0739999999999998</v>
      </c>
      <c r="X228" s="5">
        <v>4.0549999999999997</v>
      </c>
      <c r="Y228" s="5">
        <v>15.35</v>
      </c>
      <c r="Z228" s="5">
        <v>1.4450000000000001</v>
      </c>
      <c r="AA228" s="5">
        <v>0</v>
      </c>
      <c r="AB228" s="5">
        <v>0</v>
      </c>
      <c r="AC228" s="18">
        <v>69.758999999999986</v>
      </c>
      <c r="AD228" s="5">
        <v>0</v>
      </c>
      <c r="AE228" s="5">
        <v>31.614999999999998</v>
      </c>
      <c r="AF228" s="5">
        <v>24.282</v>
      </c>
      <c r="AG228" s="5">
        <v>0</v>
      </c>
      <c r="AH228" s="18">
        <v>55.896999999999998</v>
      </c>
      <c r="AI228" s="5">
        <v>0</v>
      </c>
      <c r="AJ228" s="73" t="s">
        <v>751</v>
      </c>
      <c r="AK228" s="6" t="str">
        <f>A228</f>
        <v>17403</v>
      </c>
      <c r="AL228" s="19"/>
    </row>
    <row r="229" spans="1:38" x14ac:dyDescent="0.25">
      <c r="A229" s="6" t="s">
        <v>482</v>
      </c>
      <c r="B229" t="s">
        <v>483</v>
      </c>
      <c r="C229" s="14" t="s">
        <v>39</v>
      </c>
      <c r="D229" s="15">
        <v>1.571</v>
      </c>
      <c r="E229" s="15">
        <v>2.3029999999999999</v>
      </c>
      <c r="F229" s="16">
        <v>0.73199999999999998</v>
      </c>
      <c r="G229" s="5">
        <v>0</v>
      </c>
      <c r="H229" s="5">
        <v>0</v>
      </c>
      <c r="I229" s="17">
        <f t="shared" si="9"/>
        <v>0.79939209726443772</v>
      </c>
      <c r="J229" s="17">
        <v>0</v>
      </c>
      <c r="K229" s="5">
        <v>0.96499999999999997</v>
      </c>
      <c r="L229" s="5">
        <v>0.11599999999999999</v>
      </c>
      <c r="M229" s="5">
        <v>3.9000000000000007E-2</v>
      </c>
      <c r="N229" s="5">
        <v>0.34900000000000003</v>
      </c>
      <c r="O229" s="18">
        <v>1.4689999999999999</v>
      </c>
      <c r="P229" s="5">
        <v>6.6000000000000003E-2</v>
      </c>
      <c r="Q229" s="5">
        <v>3.5999999999999997E-2</v>
      </c>
      <c r="R229" s="18">
        <v>0.10200000000000001</v>
      </c>
      <c r="S229" s="5">
        <v>0</v>
      </c>
      <c r="T229" s="5">
        <v>0.9</v>
      </c>
      <c r="U229" s="5">
        <v>0</v>
      </c>
      <c r="V229" s="5">
        <v>0</v>
      </c>
      <c r="W229" s="5">
        <v>0</v>
      </c>
      <c r="X229" s="5">
        <v>0.94099999999999995</v>
      </c>
      <c r="Y229" s="5">
        <v>0</v>
      </c>
      <c r="Z229" s="5">
        <v>0</v>
      </c>
      <c r="AA229" s="5">
        <v>0</v>
      </c>
      <c r="AB229" s="5">
        <v>0</v>
      </c>
      <c r="AC229" s="18">
        <v>1.841</v>
      </c>
      <c r="AD229" s="5">
        <v>0</v>
      </c>
      <c r="AE229" s="5">
        <v>0</v>
      </c>
      <c r="AF229" s="5">
        <v>0.46200000000000002</v>
      </c>
      <c r="AG229" s="5">
        <v>0</v>
      </c>
      <c r="AH229" s="18">
        <v>0.46200000000000002</v>
      </c>
      <c r="AI229" s="5">
        <v>0</v>
      </c>
      <c r="AJ229" s="73" t="s">
        <v>751</v>
      </c>
      <c r="AK229" s="6" t="str">
        <f>A229</f>
        <v>10309</v>
      </c>
      <c r="AL229" s="19"/>
    </row>
    <row r="230" spans="1:38" x14ac:dyDescent="0.25">
      <c r="A230" s="6" t="s">
        <v>484</v>
      </c>
      <c r="B230" t="s">
        <v>485</v>
      </c>
      <c r="C230" s="14" t="s">
        <v>39</v>
      </c>
      <c r="D230" s="15">
        <v>56.548000000000002</v>
      </c>
      <c r="E230" s="15">
        <v>94.156999999999982</v>
      </c>
      <c r="F230" s="16">
        <v>37.609000000000002</v>
      </c>
      <c r="G230" s="5">
        <v>0</v>
      </c>
      <c r="H230" s="5">
        <v>0</v>
      </c>
      <c r="I230" s="17">
        <f t="shared" si="9"/>
        <v>0.7703194536784308</v>
      </c>
      <c r="J230" s="17">
        <v>0</v>
      </c>
      <c r="K230" s="5">
        <v>34.613</v>
      </c>
      <c r="L230" s="5">
        <v>4.351</v>
      </c>
      <c r="M230" s="5">
        <v>1.4760000000000002</v>
      </c>
      <c r="N230" s="5">
        <v>12.355</v>
      </c>
      <c r="O230" s="18">
        <v>52.795000000000002</v>
      </c>
      <c r="P230" s="5">
        <v>2.3959999999999999</v>
      </c>
      <c r="Q230" s="5">
        <v>1.357</v>
      </c>
      <c r="R230" s="18">
        <v>3.7530000000000001</v>
      </c>
      <c r="S230" s="5">
        <v>0.54300000000000004</v>
      </c>
      <c r="T230" s="5">
        <v>34.800000000000004</v>
      </c>
      <c r="U230" s="5">
        <v>1.909</v>
      </c>
      <c r="V230" s="5">
        <v>4.5430000000000001</v>
      </c>
      <c r="W230" s="5">
        <v>5.8060000000000009</v>
      </c>
      <c r="X230" s="5">
        <v>9.7050000000000001</v>
      </c>
      <c r="Y230" s="5">
        <v>15.472</v>
      </c>
      <c r="Z230" s="5">
        <v>1.085</v>
      </c>
      <c r="AA230" s="5">
        <v>0.54299999999999993</v>
      </c>
      <c r="AB230" s="5">
        <v>0</v>
      </c>
      <c r="AC230" s="18">
        <v>74.405999999999992</v>
      </c>
      <c r="AD230" s="5">
        <v>0</v>
      </c>
      <c r="AE230" s="5">
        <v>8.6709999999999994</v>
      </c>
      <c r="AF230" s="5">
        <v>11.079999999999998</v>
      </c>
      <c r="AG230" s="5">
        <v>0</v>
      </c>
      <c r="AH230" s="18">
        <v>19.750999999999998</v>
      </c>
      <c r="AI230" s="5">
        <v>0</v>
      </c>
      <c r="AJ230" s="73" t="s">
        <v>784</v>
      </c>
      <c r="AK230" s="6" t="str">
        <f>A230</f>
        <v>03400</v>
      </c>
      <c r="AL230" s="19"/>
    </row>
    <row r="231" spans="1:38" x14ac:dyDescent="0.25">
      <c r="A231" s="6" t="s">
        <v>486</v>
      </c>
      <c r="B231" t="s">
        <v>487</v>
      </c>
      <c r="C231" s="14" t="s">
        <v>39</v>
      </c>
      <c r="D231" s="15">
        <v>17.447000000000003</v>
      </c>
      <c r="E231" s="15">
        <v>21.771999999999998</v>
      </c>
      <c r="F231" s="16">
        <v>4.3250000000000002</v>
      </c>
      <c r="G231" s="5">
        <v>0</v>
      </c>
      <c r="H231" s="5">
        <v>0</v>
      </c>
      <c r="I231" s="17">
        <f t="shared" si="9"/>
        <v>0.53954620613632187</v>
      </c>
      <c r="J231" s="17">
        <v>0</v>
      </c>
      <c r="K231" s="5">
        <v>10.606000000000002</v>
      </c>
      <c r="L231" s="5">
        <v>1.3679999999999999</v>
      </c>
      <c r="M231" s="5">
        <v>0.46300000000000002</v>
      </c>
      <c r="N231" s="5">
        <v>3.8380000000000001</v>
      </c>
      <c r="O231" s="18">
        <v>16.275000000000002</v>
      </c>
      <c r="P231" s="5">
        <v>0.74199999999999988</v>
      </c>
      <c r="Q231" s="5">
        <v>0.43</v>
      </c>
      <c r="R231" s="18">
        <v>1.1719999999999999</v>
      </c>
      <c r="S231" s="5">
        <v>0</v>
      </c>
      <c r="T231" s="5">
        <v>8.9459999999999997</v>
      </c>
      <c r="U231" s="5">
        <v>0.34199999999999997</v>
      </c>
      <c r="V231" s="5">
        <v>0</v>
      </c>
      <c r="W231" s="5">
        <v>1.171</v>
      </c>
      <c r="X231" s="5">
        <v>0.89799999999999991</v>
      </c>
      <c r="Y231" s="5">
        <v>0</v>
      </c>
      <c r="Z231" s="5">
        <v>0.19500000000000001</v>
      </c>
      <c r="AA231" s="5">
        <v>0.19500000000000001</v>
      </c>
      <c r="AB231" s="5">
        <v>0</v>
      </c>
      <c r="AC231" s="18">
        <v>11.747</v>
      </c>
      <c r="AD231" s="5">
        <v>0</v>
      </c>
      <c r="AE231" s="5">
        <v>1.7270000000000001</v>
      </c>
      <c r="AF231" s="5">
        <v>8.2979999999999983</v>
      </c>
      <c r="AG231" s="5">
        <v>0</v>
      </c>
      <c r="AH231" s="18">
        <v>10.024999999999999</v>
      </c>
      <c r="AI231" s="5">
        <v>0</v>
      </c>
      <c r="AJ231" s="73" t="s">
        <v>751</v>
      </c>
      <c r="AK231" s="6" t="str">
        <f>A231</f>
        <v>06122</v>
      </c>
      <c r="AL231" s="19"/>
    </row>
    <row r="232" spans="1:38" x14ac:dyDescent="0.25">
      <c r="A232" s="6" t="s">
        <v>488</v>
      </c>
      <c r="B232" t="s">
        <v>489</v>
      </c>
      <c r="C232" s="14" t="s">
        <v>39</v>
      </c>
      <c r="D232" s="15">
        <v>1.5940000000000003</v>
      </c>
      <c r="E232" s="15">
        <v>2.1019999999999999</v>
      </c>
      <c r="F232" s="16">
        <v>0.50800000000000001</v>
      </c>
      <c r="G232" s="5">
        <v>0</v>
      </c>
      <c r="H232" s="5">
        <v>0</v>
      </c>
      <c r="I232" s="17">
        <f t="shared" si="9"/>
        <v>0.47573739295908662</v>
      </c>
      <c r="J232" s="17">
        <v>0</v>
      </c>
      <c r="K232" s="5">
        <v>0.96500000000000008</v>
      </c>
      <c r="L232" s="5">
        <v>0.126</v>
      </c>
      <c r="M232" s="5">
        <v>4.2999999999999997E-2</v>
      </c>
      <c r="N232" s="5">
        <v>0.35200000000000004</v>
      </c>
      <c r="O232" s="18">
        <v>1.4860000000000002</v>
      </c>
      <c r="P232" s="5">
        <v>6.8000000000000005E-2</v>
      </c>
      <c r="Q232" s="5">
        <v>0.04</v>
      </c>
      <c r="R232" s="18">
        <v>0.10800000000000001</v>
      </c>
      <c r="S232" s="5">
        <v>0</v>
      </c>
      <c r="T232" s="5">
        <v>1</v>
      </c>
      <c r="U232" s="5">
        <v>0</v>
      </c>
      <c r="V232" s="5">
        <v>0</v>
      </c>
      <c r="W232" s="5">
        <v>0</v>
      </c>
      <c r="X232" s="5">
        <v>0</v>
      </c>
      <c r="Y232" s="5">
        <v>0</v>
      </c>
      <c r="Z232" s="5">
        <v>0</v>
      </c>
      <c r="AA232" s="5">
        <v>0</v>
      </c>
      <c r="AB232" s="5">
        <v>0</v>
      </c>
      <c r="AC232" s="18">
        <v>1</v>
      </c>
      <c r="AD232" s="5">
        <v>0</v>
      </c>
      <c r="AE232" s="5">
        <v>0.59</v>
      </c>
      <c r="AF232" s="5">
        <v>0.51200000000000001</v>
      </c>
      <c r="AG232" s="5">
        <v>0</v>
      </c>
      <c r="AH232" s="18">
        <v>1.1019999999999999</v>
      </c>
      <c r="AI232" s="5">
        <v>0</v>
      </c>
      <c r="AJ232" s="73" t="s">
        <v>751</v>
      </c>
      <c r="AK232" s="6" t="str">
        <f>A232</f>
        <v>01160</v>
      </c>
      <c r="AL232" s="19"/>
    </row>
    <row r="233" spans="1:38" x14ac:dyDescent="0.25">
      <c r="A233" s="6" t="s">
        <v>490</v>
      </c>
      <c r="B233" t="s">
        <v>491</v>
      </c>
      <c r="C233" s="14" t="s">
        <v>39</v>
      </c>
      <c r="D233" s="15">
        <v>5.7479999999999993</v>
      </c>
      <c r="E233" s="15">
        <v>13.696999999999999</v>
      </c>
      <c r="F233" s="16">
        <v>7.9489999999999998</v>
      </c>
      <c r="G233" s="5">
        <v>0</v>
      </c>
      <c r="H233" s="5">
        <v>0</v>
      </c>
      <c r="I233" s="17">
        <f t="shared" si="9"/>
        <v>0.43075125939986858</v>
      </c>
      <c r="J233" s="17">
        <v>0</v>
      </c>
      <c r="K233" s="5">
        <v>3.4449999999999998</v>
      </c>
      <c r="L233" s="5">
        <v>0.47100000000000003</v>
      </c>
      <c r="M233" s="5">
        <v>0.16000000000000003</v>
      </c>
      <c r="N233" s="5">
        <v>1.2749999999999999</v>
      </c>
      <c r="O233" s="18">
        <v>5.3509999999999991</v>
      </c>
      <c r="P233" s="5">
        <v>0.246</v>
      </c>
      <c r="Q233" s="5">
        <v>0.151</v>
      </c>
      <c r="R233" s="18">
        <v>0.39700000000000002</v>
      </c>
      <c r="S233" s="5">
        <v>0</v>
      </c>
      <c r="T233" s="5">
        <v>4.5999999999999996</v>
      </c>
      <c r="U233" s="5">
        <v>3.2000000000000001E-2</v>
      </c>
      <c r="V233" s="5">
        <v>0</v>
      </c>
      <c r="W233" s="5">
        <v>0.53400000000000003</v>
      </c>
      <c r="X233" s="5">
        <v>0.53400000000000003</v>
      </c>
      <c r="Y233" s="5">
        <v>0</v>
      </c>
      <c r="Z233" s="5">
        <v>0.2</v>
      </c>
      <c r="AA233" s="5">
        <v>0</v>
      </c>
      <c r="AB233" s="5">
        <v>0</v>
      </c>
      <c r="AC233" s="18">
        <v>5.8999999999999995</v>
      </c>
      <c r="AD233" s="5">
        <v>0</v>
      </c>
      <c r="AE233" s="5">
        <v>3.5549999999999997</v>
      </c>
      <c r="AF233" s="5">
        <v>4.242</v>
      </c>
      <c r="AG233" s="5">
        <v>0</v>
      </c>
      <c r="AH233" s="18">
        <v>7.7969999999999997</v>
      </c>
      <c r="AI233" s="5">
        <v>0</v>
      </c>
      <c r="AJ233" s="73" t="s">
        <v>751</v>
      </c>
      <c r="AK233" s="6" t="str">
        <f>A233</f>
        <v>32416</v>
      </c>
      <c r="AL233" s="19"/>
    </row>
    <row r="234" spans="1:38" x14ac:dyDescent="0.25">
      <c r="A234" s="6" t="s">
        <v>492</v>
      </c>
      <c r="B234" t="s">
        <v>493</v>
      </c>
      <c r="C234" s="14" t="s">
        <v>94</v>
      </c>
      <c r="D234" s="15">
        <v>12.884</v>
      </c>
      <c r="E234" s="15">
        <v>15.212</v>
      </c>
      <c r="F234" s="16">
        <v>2.3279999999999998</v>
      </c>
      <c r="G234" s="5">
        <v>0</v>
      </c>
      <c r="H234" s="5">
        <v>0</v>
      </c>
      <c r="I234" s="17">
        <f t="shared" si="9"/>
        <v>0.8642519063896924</v>
      </c>
      <c r="J234" s="17">
        <v>0</v>
      </c>
      <c r="K234" s="5">
        <v>7.835</v>
      </c>
      <c r="L234" s="5">
        <v>1.014</v>
      </c>
      <c r="M234" s="5">
        <v>0.34399999999999997</v>
      </c>
      <c r="N234" s="5">
        <v>2.8239999999999998</v>
      </c>
      <c r="O234" s="18">
        <v>12.016999999999999</v>
      </c>
      <c r="P234" s="5">
        <v>0.54800000000000004</v>
      </c>
      <c r="Q234" s="5">
        <v>0.31900000000000001</v>
      </c>
      <c r="R234" s="18">
        <v>0.86699999999999999</v>
      </c>
      <c r="S234" s="5">
        <v>0</v>
      </c>
      <c r="T234" s="5">
        <v>9.2789999999999999</v>
      </c>
      <c r="U234" s="5">
        <v>0.20399999999999999</v>
      </c>
      <c r="V234" s="5">
        <v>0</v>
      </c>
      <c r="W234" s="5">
        <v>0.623</v>
      </c>
      <c r="X234" s="5">
        <v>1.1499999999999999</v>
      </c>
      <c r="Y234" s="5">
        <v>1.891</v>
      </c>
      <c r="Z234" s="5">
        <v>0</v>
      </c>
      <c r="AA234" s="5">
        <v>0</v>
      </c>
      <c r="AB234" s="5">
        <v>0</v>
      </c>
      <c r="AC234" s="18">
        <v>13.147</v>
      </c>
      <c r="AD234" s="5">
        <v>0</v>
      </c>
      <c r="AE234" s="5">
        <v>0</v>
      </c>
      <c r="AF234" s="5">
        <v>2.0649999999999999</v>
      </c>
      <c r="AG234" s="5">
        <v>0</v>
      </c>
      <c r="AH234" s="18">
        <v>2.0649999999999999</v>
      </c>
      <c r="AI234" s="5">
        <v>0</v>
      </c>
      <c r="AJ234" s="73" t="s">
        <v>751</v>
      </c>
      <c r="AK234" s="6" t="str">
        <f>A234</f>
        <v>17407</v>
      </c>
      <c r="AL234" s="19"/>
    </row>
    <row r="235" spans="1:38" x14ac:dyDescent="0.25">
      <c r="A235" s="6" t="s">
        <v>494</v>
      </c>
      <c r="B235" t="s">
        <v>495</v>
      </c>
      <c r="C235" s="14" t="s">
        <v>39</v>
      </c>
      <c r="D235" s="15">
        <v>9.0730000000000004</v>
      </c>
      <c r="E235" s="15">
        <v>10.002000000000001</v>
      </c>
      <c r="F235" s="16">
        <v>0.92900000000000005</v>
      </c>
      <c r="G235" s="5">
        <v>0</v>
      </c>
      <c r="H235" s="5">
        <v>0</v>
      </c>
      <c r="I235" s="17">
        <f t="shared" si="9"/>
        <v>0.87382523495300934</v>
      </c>
      <c r="J235" s="17">
        <v>1.0037992401519695</v>
      </c>
      <c r="K235" s="5">
        <v>5.4039999999999999</v>
      </c>
      <c r="L235" s="5">
        <v>0.74600000000000011</v>
      </c>
      <c r="M235" s="5">
        <v>0.252</v>
      </c>
      <c r="N235" s="5">
        <v>2.0430000000000001</v>
      </c>
      <c r="O235" s="18">
        <v>8.4450000000000003</v>
      </c>
      <c r="P235" s="5">
        <v>0.38800000000000001</v>
      </c>
      <c r="Q235" s="5">
        <v>0.24</v>
      </c>
      <c r="R235" s="18">
        <v>0.628</v>
      </c>
      <c r="S235" s="5">
        <v>0</v>
      </c>
      <c r="T235" s="5">
        <v>5</v>
      </c>
      <c r="U235" s="5">
        <v>0.193</v>
      </c>
      <c r="V235" s="5">
        <v>0</v>
      </c>
      <c r="W235" s="5">
        <v>0.71399999999999997</v>
      </c>
      <c r="X235" s="5">
        <v>0.67200000000000004</v>
      </c>
      <c r="Y235" s="5">
        <v>2.0939999999999999</v>
      </c>
      <c r="Z235" s="5">
        <v>6.7000000000000004E-2</v>
      </c>
      <c r="AA235" s="5">
        <v>0</v>
      </c>
      <c r="AB235" s="5">
        <v>0</v>
      </c>
      <c r="AC235" s="18">
        <v>8.74</v>
      </c>
      <c r="AD235" s="5">
        <v>0</v>
      </c>
      <c r="AE235" s="5">
        <v>1</v>
      </c>
      <c r="AF235" s="5">
        <v>0.26200000000000001</v>
      </c>
      <c r="AG235" s="5">
        <v>0</v>
      </c>
      <c r="AH235" s="18">
        <v>1.262</v>
      </c>
      <c r="AI235" s="5">
        <v>10.039999999999999</v>
      </c>
      <c r="AJ235" s="73" t="s">
        <v>751</v>
      </c>
      <c r="AK235" s="6" t="str">
        <f>A235</f>
        <v>34401</v>
      </c>
      <c r="AL235" s="19"/>
    </row>
    <row r="236" spans="1:38" x14ac:dyDescent="0.25">
      <c r="A236" s="6" t="s">
        <v>496</v>
      </c>
      <c r="B236" t="s">
        <v>497</v>
      </c>
      <c r="C236" s="14" t="s">
        <v>39</v>
      </c>
      <c r="D236" s="15">
        <v>0.115</v>
      </c>
      <c r="E236" s="15">
        <v>7.3999999999999996E-2</v>
      </c>
      <c r="F236" s="16">
        <v>-4.1000000000000002E-2</v>
      </c>
      <c r="G236" s="5">
        <v>-3.9E-2</v>
      </c>
      <c r="H236" s="5">
        <v>-2E-3</v>
      </c>
      <c r="I236" s="17">
        <f t="shared" si="9"/>
        <v>0</v>
      </c>
      <c r="J236" s="17">
        <v>0</v>
      </c>
      <c r="K236" s="5">
        <v>5.6000000000000001E-2</v>
      </c>
      <c r="L236" s="5">
        <v>1.4999999999999999E-2</v>
      </c>
      <c r="M236" s="5">
        <v>5.0000000000000001E-3</v>
      </c>
      <c r="N236" s="5">
        <v>2.8000000000000001E-2</v>
      </c>
      <c r="O236" s="18">
        <v>0.10400000000000001</v>
      </c>
      <c r="P236" s="5">
        <v>5.0000000000000001E-3</v>
      </c>
      <c r="Q236" s="5">
        <v>6.0000000000000001E-3</v>
      </c>
      <c r="R236" s="18">
        <v>1.0999999999999999E-2</v>
      </c>
      <c r="S236" s="5">
        <v>0</v>
      </c>
      <c r="T236" s="5">
        <v>0</v>
      </c>
      <c r="U236" s="5">
        <v>0</v>
      </c>
      <c r="V236" s="5">
        <v>0</v>
      </c>
      <c r="W236" s="5">
        <v>0</v>
      </c>
      <c r="X236" s="5">
        <v>0</v>
      </c>
      <c r="Y236" s="5">
        <v>0</v>
      </c>
      <c r="Z236" s="5">
        <v>0</v>
      </c>
      <c r="AA236" s="5">
        <v>0</v>
      </c>
      <c r="AB236" s="5">
        <v>0</v>
      </c>
      <c r="AC236" s="18">
        <v>0</v>
      </c>
      <c r="AD236" s="5">
        <v>0</v>
      </c>
      <c r="AE236" s="5">
        <v>0</v>
      </c>
      <c r="AF236" s="5">
        <v>7.3999999999999996E-2</v>
      </c>
      <c r="AG236" s="5">
        <v>0</v>
      </c>
      <c r="AH236" s="18">
        <v>7.3999999999999996E-2</v>
      </c>
      <c r="AI236" s="5">
        <v>0</v>
      </c>
      <c r="AJ236" s="73">
        <v>0</v>
      </c>
      <c r="AK236" s="6" t="str">
        <f>A236</f>
        <v>20403</v>
      </c>
      <c r="AL236" s="19"/>
    </row>
    <row r="237" spans="1:38" x14ac:dyDescent="0.25">
      <c r="A237" s="6" t="s">
        <v>734</v>
      </c>
      <c r="B237" t="s">
        <v>735</v>
      </c>
      <c r="C237" s="14" t="s">
        <v>39</v>
      </c>
      <c r="D237" s="15">
        <v>0.155</v>
      </c>
      <c r="E237" s="15">
        <v>0.2</v>
      </c>
      <c r="F237" s="16">
        <v>4.4999999999999998E-2</v>
      </c>
      <c r="G237" s="5">
        <v>0</v>
      </c>
      <c r="H237" s="5">
        <v>0</v>
      </c>
      <c r="I237" s="17">
        <f t="shared" si="9"/>
        <v>0</v>
      </c>
      <c r="J237" s="17">
        <v>0</v>
      </c>
      <c r="K237" s="5">
        <v>0.12</v>
      </c>
      <c r="L237" s="5">
        <v>4.0000000000000001E-3</v>
      </c>
      <c r="M237" s="5">
        <v>1E-3</v>
      </c>
      <c r="N237" s="5">
        <v>2.4E-2</v>
      </c>
      <c r="O237" s="18">
        <v>0.14899999999999999</v>
      </c>
      <c r="P237" s="5">
        <v>6.0000000000000001E-3</v>
      </c>
      <c r="Q237" s="5">
        <v>0</v>
      </c>
      <c r="R237" s="18">
        <v>6.0000000000000001E-3</v>
      </c>
      <c r="S237" s="5">
        <v>0</v>
      </c>
      <c r="T237" s="5">
        <v>0</v>
      </c>
      <c r="U237" s="5">
        <v>0</v>
      </c>
      <c r="V237" s="5">
        <v>0</v>
      </c>
      <c r="W237" s="5">
        <v>0</v>
      </c>
      <c r="X237" s="5">
        <v>0</v>
      </c>
      <c r="Y237" s="5">
        <v>0</v>
      </c>
      <c r="Z237" s="5">
        <v>0</v>
      </c>
      <c r="AA237" s="5">
        <v>0</v>
      </c>
      <c r="AB237" s="5">
        <v>0</v>
      </c>
      <c r="AC237" s="18">
        <v>0</v>
      </c>
      <c r="AD237" s="5">
        <v>0.2</v>
      </c>
      <c r="AE237" s="5">
        <v>0</v>
      </c>
      <c r="AF237" s="5">
        <v>0</v>
      </c>
      <c r="AG237" s="5">
        <v>0</v>
      </c>
      <c r="AH237" s="18">
        <v>0.2</v>
      </c>
      <c r="AI237" s="5">
        <v>0</v>
      </c>
      <c r="AJ237" s="73">
        <v>0</v>
      </c>
      <c r="AK237" s="6" t="str">
        <f>A237</f>
        <v>06901</v>
      </c>
      <c r="AL237" s="19"/>
    </row>
    <row r="238" spans="1:38" x14ac:dyDescent="0.25">
      <c r="A238" s="6" t="s">
        <v>498</v>
      </c>
      <c r="B238" t="s">
        <v>499</v>
      </c>
      <c r="C238" s="14" t="s">
        <v>39</v>
      </c>
      <c r="D238" s="15">
        <v>0.66600000000000004</v>
      </c>
      <c r="E238" s="15">
        <v>1.3740000000000001</v>
      </c>
      <c r="F238" s="16">
        <v>0.70799999999999996</v>
      </c>
      <c r="G238" s="5">
        <v>0</v>
      </c>
      <c r="H238" s="5">
        <v>0</v>
      </c>
      <c r="I238" s="17">
        <f t="shared" si="9"/>
        <v>0.5960698689956333</v>
      </c>
      <c r="J238" s="17">
        <v>0.9097525473071324</v>
      </c>
      <c r="K238" s="5">
        <v>0.39700000000000002</v>
      </c>
      <c r="L238" s="5">
        <v>5.4000000000000006E-2</v>
      </c>
      <c r="M238" s="5">
        <v>1.9000000000000003E-2</v>
      </c>
      <c r="N238" s="5">
        <v>0.15</v>
      </c>
      <c r="O238" s="18">
        <v>0.62</v>
      </c>
      <c r="P238" s="5">
        <v>2.8999999999999998E-2</v>
      </c>
      <c r="Q238" s="5">
        <v>1.7000000000000001E-2</v>
      </c>
      <c r="R238" s="18">
        <v>4.5999999999999999E-2</v>
      </c>
      <c r="S238" s="5">
        <v>0</v>
      </c>
      <c r="T238" s="5">
        <v>0</v>
      </c>
      <c r="U238" s="5">
        <v>3.3000000000000002E-2</v>
      </c>
      <c r="V238" s="5">
        <v>9.9000000000000005E-2</v>
      </c>
      <c r="W238" s="5">
        <v>4.2000000000000003E-2</v>
      </c>
      <c r="X238" s="5">
        <v>3.3000000000000002E-2</v>
      </c>
      <c r="Y238" s="5">
        <v>0</v>
      </c>
      <c r="Z238" s="5">
        <v>0</v>
      </c>
      <c r="AA238" s="5">
        <v>0.6120000000000001</v>
      </c>
      <c r="AB238" s="5">
        <v>0</v>
      </c>
      <c r="AC238" s="18">
        <v>0.81900000000000017</v>
      </c>
      <c r="AD238" s="5">
        <v>0</v>
      </c>
      <c r="AE238" s="5">
        <v>0.24</v>
      </c>
      <c r="AF238" s="5">
        <v>0.315</v>
      </c>
      <c r="AG238" s="5">
        <v>0</v>
      </c>
      <c r="AH238" s="18">
        <v>0.55499999999999994</v>
      </c>
      <c r="AI238" s="5">
        <v>1.25</v>
      </c>
      <c r="AJ238" s="73" t="s">
        <v>751</v>
      </c>
      <c r="AK238" s="6" t="str">
        <f>A238</f>
        <v>38320</v>
      </c>
      <c r="AL238" s="19"/>
    </row>
    <row r="239" spans="1:38" x14ac:dyDescent="0.25">
      <c r="A239" s="6" t="s">
        <v>500</v>
      </c>
      <c r="B239" t="s">
        <v>501</v>
      </c>
      <c r="C239" s="14" t="s">
        <v>39</v>
      </c>
      <c r="D239" s="15">
        <v>7.5610000000000008</v>
      </c>
      <c r="E239" s="15">
        <v>7.9209999999999994</v>
      </c>
      <c r="F239" s="16">
        <v>0.36</v>
      </c>
      <c r="G239" s="5">
        <v>0</v>
      </c>
      <c r="H239" s="5">
        <v>0</v>
      </c>
      <c r="I239" s="17">
        <f t="shared" si="9"/>
        <v>0.74839035475318783</v>
      </c>
      <c r="J239" s="17">
        <v>0.46711273829061994</v>
      </c>
      <c r="K239" s="5">
        <v>4.6230000000000002</v>
      </c>
      <c r="L239" s="5">
        <v>0.58000000000000007</v>
      </c>
      <c r="M239" s="5">
        <v>0.19700000000000001</v>
      </c>
      <c r="N239" s="5">
        <v>1.6590000000000003</v>
      </c>
      <c r="O239" s="18">
        <v>7.0590000000000011</v>
      </c>
      <c r="P239" s="5">
        <v>0.32099999999999995</v>
      </c>
      <c r="Q239" s="5">
        <v>0.18099999999999999</v>
      </c>
      <c r="R239" s="18">
        <v>0.502</v>
      </c>
      <c r="S239" s="5">
        <v>0</v>
      </c>
      <c r="T239" s="5">
        <v>5.2</v>
      </c>
      <c r="U239" s="5">
        <v>9.2999999999999999E-2</v>
      </c>
      <c r="V239" s="5">
        <v>0</v>
      </c>
      <c r="W239" s="5">
        <v>0.156</v>
      </c>
      <c r="X239" s="5">
        <v>0.41599999999999998</v>
      </c>
      <c r="Y239" s="5">
        <v>0</v>
      </c>
      <c r="Z239" s="5">
        <v>6.3E-2</v>
      </c>
      <c r="AA239" s="5">
        <v>0</v>
      </c>
      <c r="AB239" s="5">
        <v>0</v>
      </c>
      <c r="AC239" s="18">
        <v>5.9279999999999999</v>
      </c>
      <c r="AD239" s="5">
        <v>0.64900000000000002</v>
      </c>
      <c r="AE239" s="5">
        <v>1</v>
      </c>
      <c r="AF239" s="5">
        <v>0.34399999999999997</v>
      </c>
      <c r="AG239" s="5">
        <v>0</v>
      </c>
      <c r="AH239" s="18">
        <v>1.9929999999999999</v>
      </c>
      <c r="AI239" s="5">
        <v>3.7</v>
      </c>
      <c r="AJ239" s="73" t="s">
        <v>751</v>
      </c>
      <c r="AK239" s="6" t="str">
        <f>A239</f>
        <v>13160</v>
      </c>
      <c r="AL239" s="19"/>
    </row>
    <row r="240" spans="1:38" x14ac:dyDescent="0.25">
      <c r="A240" s="6" t="s">
        <v>502</v>
      </c>
      <c r="B240" t="s">
        <v>503</v>
      </c>
      <c r="C240" s="14" t="s">
        <v>39</v>
      </c>
      <c r="D240" s="15">
        <v>3.6010000000000004</v>
      </c>
      <c r="E240" s="15">
        <v>4.3630000000000004</v>
      </c>
      <c r="F240" s="16">
        <v>0.76200000000000001</v>
      </c>
      <c r="G240" s="5">
        <v>0</v>
      </c>
      <c r="H240" s="5">
        <v>0</v>
      </c>
      <c r="I240" s="17">
        <f t="shared" si="9"/>
        <v>0.83245473298189321</v>
      </c>
      <c r="J240" s="17">
        <v>0</v>
      </c>
      <c r="K240" s="5">
        <v>2.266</v>
      </c>
      <c r="L240" s="5">
        <v>0.253</v>
      </c>
      <c r="M240" s="5">
        <v>8.7000000000000008E-2</v>
      </c>
      <c r="N240" s="5">
        <v>0.77</v>
      </c>
      <c r="O240" s="18">
        <v>3.3760000000000003</v>
      </c>
      <c r="P240" s="5">
        <v>0.15</v>
      </c>
      <c r="Q240" s="5">
        <v>7.4999999999999997E-2</v>
      </c>
      <c r="R240" s="18">
        <v>0.22499999999999998</v>
      </c>
      <c r="S240" s="5">
        <v>0</v>
      </c>
      <c r="T240" s="5">
        <v>3.1870000000000003</v>
      </c>
      <c r="U240" s="5">
        <v>0.14799999999999999</v>
      </c>
      <c r="V240" s="5">
        <v>0</v>
      </c>
      <c r="W240" s="5">
        <v>0.29699999999999999</v>
      </c>
      <c r="X240" s="5">
        <v>0</v>
      </c>
      <c r="Y240" s="5">
        <v>0</v>
      </c>
      <c r="Z240" s="5">
        <v>0</v>
      </c>
      <c r="AA240" s="5">
        <v>0</v>
      </c>
      <c r="AB240" s="5">
        <v>0</v>
      </c>
      <c r="AC240" s="18">
        <v>3.6320000000000006</v>
      </c>
      <c r="AD240" s="5">
        <v>0</v>
      </c>
      <c r="AE240" s="5">
        <v>4.5999999999999999E-2</v>
      </c>
      <c r="AF240" s="5">
        <v>0.68500000000000005</v>
      </c>
      <c r="AG240" s="5">
        <v>0</v>
      </c>
      <c r="AH240" s="18">
        <v>0.73100000000000009</v>
      </c>
      <c r="AI240" s="5">
        <v>0</v>
      </c>
      <c r="AJ240" s="73" t="s">
        <v>751</v>
      </c>
      <c r="AK240" s="6" t="str">
        <f>A240</f>
        <v>28149</v>
      </c>
      <c r="AL240" s="19"/>
    </row>
    <row r="241" spans="1:38" x14ac:dyDescent="0.25">
      <c r="A241" s="6" t="s">
        <v>504</v>
      </c>
      <c r="B241" t="s">
        <v>505</v>
      </c>
      <c r="C241" s="14" t="s">
        <v>39</v>
      </c>
      <c r="D241" s="15">
        <v>0.246</v>
      </c>
      <c r="E241" s="15">
        <v>4.5999999999999999E-2</v>
      </c>
      <c r="F241" s="16">
        <v>-0.2</v>
      </c>
      <c r="G241" s="5">
        <v>-0.19</v>
      </c>
      <c r="H241" s="5">
        <v>-0.01</v>
      </c>
      <c r="I241" s="17">
        <f t="shared" si="9"/>
        <v>0</v>
      </c>
      <c r="J241" s="17">
        <v>11.739130434782609</v>
      </c>
      <c r="K241" s="5">
        <v>0.12</v>
      </c>
      <c r="L241" s="5">
        <v>3.2000000000000001E-2</v>
      </c>
      <c r="M241" s="5">
        <v>1.0999999999999999E-2</v>
      </c>
      <c r="N241" s="5">
        <v>0.06</v>
      </c>
      <c r="O241" s="18">
        <v>0.223</v>
      </c>
      <c r="P241" s="5">
        <v>1.0999999999999999E-2</v>
      </c>
      <c r="Q241" s="5">
        <v>1.2E-2</v>
      </c>
      <c r="R241" s="18">
        <v>2.3E-2</v>
      </c>
      <c r="S241" s="5">
        <v>0</v>
      </c>
      <c r="T241" s="5">
        <v>0</v>
      </c>
      <c r="U241" s="5">
        <v>4.0000000000000001E-3</v>
      </c>
      <c r="V241" s="5">
        <v>0</v>
      </c>
      <c r="W241" s="5">
        <v>1.7000000000000001E-2</v>
      </c>
      <c r="X241" s="5">
        <v>8.0000000000000002E-3</v>
      </c>
      <c r="Y241" s="5">
        <v>1.7000000000000001E-2</v>
      </c>
      <c r="Z241" s="5">
        <v>0</v>
      </c>
      <c r="AA241" s="5">
        <v>0</v>
      </c>
      <c r="AB241" s="5">
        <v>0</v>
      </c>
      <c r="AC241" s="18">
        <v>4.5999999999999999E-2</v>
      </c>
      <c r="AD241" s="5">
        <v>0</v>
      </c>
      <c r="AE241" s="5">
        <v>0</v>
      </c>
      <c r="AF241" s="5">
        <v>0</v>
      </c>
      <c r="AG241" s="5">
        <v>0</v>
      </c>
      <c r="AH241" s="18">
        <v>0</v>
      </c>
      <c r="AI241" s="5">
        <v>0.54</v>
      </c>
      <c r="AJ241" s="73">
        <v>0</v>
      </c>
      <c r="AK241" s="6" t="str">
        <f>A241</f>
        <v>14104</v>
      </c>
      <c r="AL241" s="19"/>
    </row>
    <row r="242" spans="1:38" x14ac:dyDescent="0.25">
      <c r="A242" s="6" t="s">
        <v>506</v>
      </c>
      <c r="B242" t="s">
        <v>507</v>
      </c>
      <c r="C242" s="14" t="s">
        <v>39</v>
      </c>
      <c r="D242" s="15">
        <v>224.59799999999998</v>
      </c>
      <c r="E242" s="15">
        <v>265.12299999999999</v>
      </c>
      <c r="F242" s="16">
        <v>40.524999999999999</v>
      </c>
      <c r="G242" s="5">
        <v>0</v>
      </c>
      <c r="H242" s="5">
        <v>0</v>
      </c>
      <c r="I242" s="17">
        <f t="shared" si="9"/>
        <v>0.83742334803091401</v>
      </c>
      <c r="J242" s="17">
        <v>0</v>
      </c>
      <c r="K242" s="5">
        <v>136.99599999999998</v>
      </c>
      <c r="L242" s="5">
        <v>17.562999999999999</v>
      </c>
      <c r="M242" s="5">
        <v>5.9640000000000004</v>
      </c>
      <c r="N242" s="5">
        <v>49.021000000000001</v>
      </c>
      <c r="O242" s="18">
        <v>209.54399999999998</v>
      </c>
      <c r="P242" s="5">
        <v>9.5350000000000001</v>
      </c>
      <c r="Q242" s="5">
        <v>5.5190000000000001</v>
      </c>
      <c r="R242" s="18">
        <v>15.054</v>
      </c>
      <c r="S242" s="5">
        <v>0</v>
      </c>
      <c r="T242" s="5">
        <v>90.387999999999991</v>
      </c>
      <c r="U242" s="5">
        <v>12.799000000000001</v>
      </c>
      <c r="V242" s="5">
        <v>21.041</v>
      </c>
      <c r="W242" s="5">
        <v>23.330000000000002</v>
      </c>
      <c r="X242" s="5">
        <v>13.331999999999999</v>
      </c>
      <c r="Y242" s="5">
        <v>59.262000000000008</v>
      </c>
      <c r="Z242" s="5">
        <v>2.827</v>
      </c>
      <c r="AA242" s="5">
        <v>0</v>
      </c>
      <c r="AB242" s="5">
        <v>0</v>
      </c>
      <c r="AC242" s="18">
        <v>222.97899999999998</v>
      </c>
      <c r="AD242" s="5">
        <v>2.7839999999999998</v>
      </c>
      <c r="AE242" s="5">
        <v>35.317999999999998</v>
      </c>
      <c r="AF242" s="5">
        <v>4.0419999999999998</v>
      </c>
      <c r="AG242" s="5">
        <v>0</v>
      </c>
      <c r="AH242" s="18">
        <v>42.143999999999998</v>
      </c>
      <c r="AI242" s="5">
        <v>0</v>
      </c>
      <c r="AJ242" s="73" t="s">
        <v>785</v>
      </c>
      <c r="AK242" s="6" t="str">
        <f>A242</f>
        <v>17001</v>
      </c>
      <c r="AL242" s="19"/>
    </row>
    <row r="243" spans="1:38" x14ac:dyDescent="0.25">
      <c r="A243" s="6" t="s">
        <v>508</v>
      </c>
      <c r="B243" t="s">
        <v>509</v>
      </c>
      <c r="C243" s="14" t="s">
        <v>39</v>
      </c>
      <c r="D243" s="15">
        <v>18.702999999999999</v>
      </c>
      <c r="E243" s="15">
        <v>32.542999999999999</v>
      </c>
      <c r="F243" s="16">
        <v>13.84</v>
      </c>
      <c r="G243" s="5">
        <v>0</v>
      </c>
      <c r="H243" s="5">
        <v>0</v>
      </c>
      <c r="I243" s="17">
        <f t="shared" si="9"/>
        <v>0.48100055926005592</v>
      </c>
      <c r="J243" s="17">
        <v>7.4670436038472175E-3</v>
      </c>
      <c r="K243" s="5">
        <v>11.246</v>
      </c>
      <c r="L243" s="5">
        <v>1.508</v>
      </c>
      <c r="M243" s="5">
        <v>0.51</v>
      </c>
      <c r="N243" s="5">
        <v>4.1609999999999996</v>
      </c>
      <c r="O243" s="18">
        <v>17.425000000000001</v>
      </c>
      <c r="P243" s="5">
        <v>0.79800000000000004</v>
      </c>
      <c r="Q243" s="5">
        <v>0.48</v>
      </c>
      <c r="R243" s="18">
        <v>1.278</v>
      </c>
      <c r="S243" s="5">
        <v>0.187</v>
      </c>
      <c r="T243" s="5">
        <v>10.723000000000001</v>
      </c>
      <c r="U243" s="5">
        <v>0.82600000000000007</v>
      </c>
      <c r="V243" s="5">
        <v>0</v>
      </c>
      <c r="W243" s="5">
        <v>1.839</v>
      </c>
      <c r="X243" s="5">
        <v>1.0069999999999999</v>
      </c>
      <c r="Y243" s="5">
        <v>1</v>
      </c>
      <c r="Z243" s="5">
        <v>0.251</v>
      </c>
      <c r="AA243" s="5">
        <v>0</v>
      </c>
      <c r="AB243" s="5">
        <v>0.24299999999999999</v>
      </c>
      <c r="AC243" s="18">
        <v>16.076000000000001</v>
      </c>
      <c r="AD243" s="5">
        <v>0.69199999999999995</v>
      </c>
      <c r="AE243" s="5">
        <v>9.6910000000000007</v>
      </c>
      <c r="AF243" s="5">
        <v>6.0839999999999996</v>
      </c>
      <c r="AG243" s="5">
        <v>0</v>
      </c>
      <c r="AH243" s="18">
        <v>16.466999999999999</v>
      </c>
      <c r="AI243" s="5">
        <v>0.24299999999999999</v>
      </c>
      <c r="AJ243" s="73" t="s">
        <v>786</v>
      </c>
      <c r="AK243" s="6" t="str">
        <f>A243</f>
        <v>29101</v>
      </c>
      <c r="AL243" s="19"/>
    </row>
    <row r="244" spans="1:38" x14ac:dyDescent="0.25">
      <c r="A244" s="6" t="s">
        <v>510</v>
      </c>
      <c r="B244" t="s">
        <v>511</v>
      </c>
      <c r="C244" s="14" t="s">
        <v>39</v>
      </c>
      <c r="D244" s="15">
        <v>14.574000000000003</v>
      </c>
      <c r="E244" s="15">
        <v>15.340999999999999</v>
      </c>
      <c r="F244" s="16">
        <v>0.76700000000000002</v>
      </c>
      <c r="G244" s="5">
        <v>0</v>
      </c>
      <c r="H244" s="5">
        <v>0</v>
      </c>
      <c r="I244" s="17">
        <f t="shared" si="9"/>
        <v>0.87595332768398404</v>
      </c>
      <c r="J244" s="17">
        <v>0</v>
      </c>
      <c r="K244" s="5">
        <v>8.713000000000001</v>
      </c>
      <c r="L244" s="5">
        <v>1.2070000000000001</v>
      </c>
      <c r="M244" s="5">
        <v>0.40899999999999997</v>
      </c>
      <c r="N244" s="5">
        <v>3.2330000000000001</v>
      </c>
      <c r="O244" s="18">
        <v>13.562000000000003</v>
      </c>
      <c r="P244" s="5">
        <v>0.623</v>
      </c>
      <c r="Q244" s="5">
        <v>0.38900000000000001</v>
      </c>
      <c r="R244" s="18">
        <v>1.012</v>
      </c>
      <c r="S244" s="5">
        <v>0</v>
      </c>
      <c r="T244" s="5">
        <v>10.199999999999999</v>
      </c>
      <c r="U244" s="5">
        <v>0.155</v>
      </c>
      <c r="V244" s="5">
        <v>1</v>
      </c>
      <c r="W244" s="5">
        <v>0.56200000000000006</v>
      </c>
      <c r="X244" s="5">
        <v>0.58200000000000007</v>
      </c>
      <c r="Y244" s="5">
        <v>0.93900000000000006</v>
      </c>
      <c r="Z244" s="5">
        <v>0</v>
      </c>
      <c r="AA244" s="5">
        <v>0</v>
      </c>
      <c r="AB244" s="5">
        <v>0</v>
      </c>
      <c r="AC244" s="18">
        <v>13.437999999999999</v>
      </c>
      <c r="AD244" s="5">
        <v>0.10199999999999999</v>
      </c>
      <c r="AE244" s="5">
        <v>0.36699999999999999</v>
      </c>
      <c r="AF244" s="5">
        <v>1.4340000000000002</v>
      </c>
      <c r="AG244" s="5">
        <v>0</v>
      </c>
      <c r="AH244" s="18">
        <v>1.903</v>
      </c>
      <c r="AI244" s="5">
        <v>0</v>
      </c>
      <c r="AJ244" s="73" t="s">
        <v>751</v>
      </c>
      <c r="AK244" s="6" t="str">
        <f>A244</f>
        <v>39119</v>
      </c>
      <c r="AL244" s="19"/>
    </row>
    <row r="245" spans="1:38" x14ac:dyDescent="0.25">
      <c r="A245" s="6" t="s">
        <v>512</v>
      </c>
      <c r="B245" t="s">
        <v>513</v>
      </c>
      <c r="C245" s="14" t="s">
        <v>39</v>
      </c>
      <c r="D245" s="15">
        <v>1.1279999999999999</v>
      </c>
      <c r="E245" s="15">
        <v>1.4409999999999998</v>
      </c>
      <c r="F245" s="16">
        <v>0.313</v>
      </c>
      <c r="G245" s="5">
        <v>0</v>
      </c>
      <c r="H245" s="5">
        <v>0</v>
      </c>
      <c r="I245" s="17">
        <f t="shared" si="9"/>
        <v>0.86606523247744616</v>
      </c>
      <c r="J245" s="17">
        <v>0</v>
      </c>
      <c r="K245" s="5">
        <v>0.67999999999999994</v>
      </c>
      <c r="L245" s="5">
        <v>9.0999999999999998E-2</v>
      </c>
      <c r="M245" s="5">
        <v>0.03</v>
      </c>
      <c r="N245" s="5">
        <v>0.249</v>
      </c>
      <c r="O245" s="18">
        <v>1.0499999999999998</v>
      </c>
      <c r="P245" s="5">
        <v>4.9000000000000002E-2</v>
      </c>
      <c r="Q245" s="5">
        <v>2.9000000000000001E-2</v>
      </c>
      <c r="R245" s="18">
        <v>7.8E-2</v>
      </c>
      <c r="S245" s="5">
        <v>0</v>
      </c>
      <c r="T245" s="5">
        <v>0</v>
      </c>
      <c r="U245" s="5">
        <v>0</v>
      </c>
      <c r="V245" s="5">
        <v>0</v>
      </c>
      <c r="W245" s="5">
        <v>0.17299999999999999</v>
      </c>
      <c r="X245" s="5">
        <v>7.4999999999999997E-2</v>
      </c>
      <c r="Y245" s="5">
        <v>0.99999999999999989</v>
      </c>
      <c r="Z245" s="5">
        <v>0</v>
      </c>
      <c r="AA245" s="5">
        <v>0</v>
      </c>
      <c r="AB245" s="5">
        <v>0</v>
      </c>
      <c r="AC245" s="18">
        <v>1.2479999999999998</v>
      </c>
      <c r="AD245" s="5">
        <v>0</v>
      </c>
      <c r="AE245" s="5">
        <v>0</v>
      </c>
      <c r="AF245" s="5">
        <v>0.193</v>
      </c>
      <c r="AG245" s="5">
        <v>0</v>
      </c>
      <c r="AH245" s="18">
        <v>0.193</v>
      </c>
      <c r="AI245" s="5">
        <v>0</v>
      </c>
      <c r="AJ245" s="73" t="s">
        <v>751</v>
      </c>
      <c r="AK245" s="6" t="str">
        <f>A245</f>
        <v>26070</v>
      </c>
      <c r="AL245" s="19"/>
    </row>
    <row r="246" spans="1:38" x14ac:dyDescent="0.25">
      <c r="A246" s="6" t="s">
        <v>514</v>
      </c>
      <c r="B246" t="s">
        <v>515</v>
      </c>
      <c r="C246" s="14" t="s">
        <v>39</v>
      </c>
      <c r="D246" s="15">
        <v>9.7040000000000006</v>
      </c>
      <c r="E246" s="15">
        <v>13.966999999999999</v>
      </c>
      <c r="F246" s="16">
        <v>4.2629999999999999</v>
      </c>
      <c r="G246" s="5">
        <v>0</v>
      </c>
      <c r="H246" s="5">
        <v>0</v>
      </c>
      <c r="I246" s="17">
        <f t="shared" si="9"/>
        <v>0.39261193527600774</v>
      </c>
      <c r="J246" s="17">
        <v>0</v>
      </c>
      <c r="K246" s="5">
        <v>5.8859999999999992</v>
      </c>
      <c r="L246" s="5">
        <v>0.76400000000000001</v>
      </c>
      <c r="M246" s="5">
        <v>0.25900000000000001</v>
      </c>
      <c r="N246" s="5">
        <v>2.141</v>
      </c>
      <c r="O246" s="18">
        <v>9.0500000000000007</v>
      </c>
      <c r="P246" s="5">
        <v>0.41300000000000003</v>
      </c>
      <c r="Q246" s="5">
        <v>0.24099999999999999</v>
      </c>
      <c r="R246" s="18">
        <v>0.65400000000000003</v>
      </c>
      <c r="S246" s="5">
        <v>0</v>
      </c>
      <c r="T246" s="5">
        <v>4.3380000000000001</v>
      </c>
      <c r="U246" s="5">
        <v>0</v>
      </c>
      <c r="V246" s="5">
        <v>0</v>
      </c>
      <c r="W246" s="5">
        <v>0.46700000000000003</v>
      </c>
      <c r="X246" s="5">
        <v>0.46700000000000003</v>
      </c>
      <c r="Y246" s="5">
        <v>0.89900000000000002</v>
      </c>
      <c r="Z246" s="5">
        <v>0.156</v>
      </c>
      <c r="AA246" s="5">
        <v>0</v>
      </c>
      <c r="AB246" s="5">
        <v>0</v>
      </c>
      <c r="AC246" s="18">
        <v>6.3269999999999991</v>
      </c>
      <c r="AD246" s="5">
        <v>0</v>
      </c>
      <c r="AE246" s="5">
        <v>3.831</v>
      </c>
      <c r="AF246" s="5">
        <v>3.8090000000000002</v>
      </c>
      <c r="AG246" s="5">
        <v>0</v>
      </c>
      <c r="AH246" s="18">
        <v>7.6400000000000006</v>
      </c>
      <c r="AI246" s="5">
        <v>0</v>
      </c>
      <c r="AJ246" s="73" t="s">
        <v>787</v>
      </c>
      <c r="AK246" s="6" t="str">
        <f>A246</f>
        <v>05323</v>
      </c>
      <c r="AL246" s="19"/>
    </row>
    <row r="247" spans="1:38" x14ac:dyDescent="0.25">
      <c r="A247" s="6" t="s">
        <v>516</v>
      </c>
      <c r="B247" t="s">
        <v>517</v>
      </c>
      <c r="C247" s="14" t="s">
        <v>39</v>
      </c>
      <c r="D247" s="15">
        <v>4.6000000000000006E-2</v>
      </c>
      <c r="E247" s="15">
        <v>0</v>
      </c>
      <c r="F247" s="16">
        <v>-4.5999999999999999E-2</v>
      </c>
      <c r="G247" s="5">
        <v>-4.3999999999999997E-2</v>
      </c>
      <c r="H247" s="5">
        <v>-2E-3</v>
      </c>
      <c r="I247" s="17">
        <f t="shared" si="9"/>
        <v>0</v>
      </c>
      <c r="J247" s="17">
        <v>0</v>
      </c>
      <c r="K247" s="5">
        <v>2.6000000000000002E-2</v>
      </c>
      <c r="L247" s="5">
        <v>4.0000000000000001E-3</v>
      </c>
      <c r="M247" s="5">
        <v>1E-3</v>
      </c>
      <c r="N247" s="5">
        <v>1.2E-2</v>
      </c>
      <c r="O247" s="18">
        <v>4.3000000000000003E-2</v>
      </c>
      <c r="P247" s="5">
        <v>2E-3</v>
      </c>
      <c r="Q247" s="5">
        <v>1E-3</v>
      </c>
      <c r="R247" s="18">
        <v>3.0000000000000001E-3</v>
      </c>
      <c r="S247" s="5">
        <v>0</v>
      </c>
      <c r="T247" s="5">
        <v>0</v>
      </c>
      <c r="U247" s="5">
        <v>0</v>
      </c>
      <c r="V247" s="5">
        <v>0</v>
      </c>
      <c r="W247" s="5">
        <v>0</v>
      </c>
      <c r="X247" s="5">
        <v>0</v>
      </c>
      <c r="Y247" s="5">
        <v>0</v>
      </c>
      <c r="Z247" s="5">
        <v>0</v>
      </c>
      <c r="AA247" s="5">
        <v>0</v>
      </c>
      <c r="AB247" s="5">
        <v>0</v>
      </c>
      <c r="AC247" s="18">
        <v>0</v>
      </c>
      <c r="AD247" s="5">
        <v>0</v>
      </c>
      <c r="AE247" s="5">
        <v>0</v>
      </c>
      <c r="AF247" s="5">
        <v>0</v>
      </c>
      <c r="AG247" s="5">
        <v>0</v>
      </c>
      <c r="AH247" s="18">
        <v>0</v>
      </c>
      <c r="AI247" s="5">
        <v>0</v>
      </c>
      <c r="AJ247" s="73">
        <v>0</v>
      </c>
      <c r="AK247" s="6" t="str">
        <f>A247</f>
        <v>28010</v>
      </c>
      <c r="AL247" s="19"/>
    </row>
    <row r="248" spans="1:38" x14ac:dyDescent="0.25">
      <c r="A248" s="6" t="s">
        <v>518</v>
      </c>
      <c r="B248" t="s">
        <v>519</v>
      </c>
      <c r="C248" s="14" t="s">
        <v>39</v>
      </c>
      <c r="D248" s="15">
        <v>15.996999999999996</v>
      </c>
      <c r="E248" s="15">
        <v>30.321999999999996</v>
      </c>
      <c r="F248" s="16">
        <v>14.324999999999999</v>
      </c>
      <c r="G248" s="5">
        <v>0</v>
      </c>
      <c r="H248" s="5">
        <v>0</v>
      </c>
      <c r="I248" s="17">
        <f t="shared" si="9"/>
        <v>0.50338203284743743</v>
      </c>
      <c r="J248" s="17">
        <v>0</v>
      </c>
      <c r="K248" s="5">
        <v>9.5889999999999986</v>
      </c>
      <c r="L248" s="5">
        <v>1.3280000000000001</v>
      </c>
      <c r="M248" s="5">
        <v>0.45</v>
      </c>
      <c r="N248" s="5">
        <v>3.5170000000000003</v>
      </c>
      <c r="O248" s="18">
        <v>14.883999999999997</v>
      </c>
      <c r="P248" s="5">
        <v>0.68500000000000005</v>
      </c>
      <c r="Q248" s="5">
        <v>0.42799999999999999</v>
      </c>
      <c r="R248" s="18">
        <v>1.113</v>
      </c>
      <c r="S248" s="5">
        <v>0</v>
      </c>
      <c r="T248" s="5">
        <v>9.5299999999999994</v>
      </c>
      <c r="U248" s="5">
        <v>0.23</v>
      </c>
      <c r="V248" s="5">
        <v>1</v>
      </c>
      <c r="W248" s="5">
        <v>0.65800000000000003</v>
      </c>
      <c r="X248" s="5">
        <v>0.38799999999999996</v>
      </c>
      <c r="Y248" s="5">
        <v>3.867</v>
      </c>
      <c r="Z248" s="5">
        <v>0.17700000000000002</v>
      </c>
      <c r="AA248" s="5">
        <v>0</v>
      </c>
      <c r="AB248" s="5">
        <v>0</v>
      </c>
      <c r="AC248" s="18">
        <v>15.849999999999998</v>
      </c>
      <c r="AD248" s="5">
        <v>0</v>
      </c>
      <c r="AE248" s="5">
        <v>9.8549999999999986</v>
      </c>
      <c r="AF248" s="5">
        <v>4.617</v>
      </c>
      <c r="AG248" s="5">
        <v>0</v>
      </c>
      <c r="AH248" s="18">
        <v>14.471999999999998</v>
      </c>
      <c r="AI248" s="5">
        <v>0</v>
      </c>
      <c r="AJ248" s="73" t="s">
        <v>788</v>
      </c>
      <c r="AK248" s="6" t="str">
        <f>A248</f>
        <v>23309</v>
      </c>
      <c r="AL248" s="19"/>
    </row>
    <row r="249" spans="1:38" x14ac:dyDescent="0.25">
      <c r="A249" s="6" t="s">
        <v>520</v>
      </c>
      <c r="B249" t="s">
        <v>521</v>
      </c>
      <c r="C249" s="14" t="s">
        <v>39</v>
      </c>
      <c r="D249" s="15">
        <v>41.703000000000003</v>
      </c>
      <c r="E249" s="15">
        <v>63.28</v>
      </c>
      <c r="F249" s="16">
        <v>21.577000000000002</v>
      </c>
      <c r="G249" s="5">
        <v>0</v>
      </c>
      <c r="H249" s="5">
        <v>0</v>
      </c>
      <c r="I249" s="17">
        <f t="shared" si="9"/>
        <v>0.50197534766118834</v>
      </c>
      <c r="J249" s="17">
        <v>0</v>
      </c>
      <c r="K249" s="5">
        <v>25.811</v>
      </c>
      <c r="L249" s="5">
        <v>3.1109999999999998</v>
      </c>
      <c r="M249" s="5">
        <v>1.0580000000000001</v>
      </c>
      <c r="N249" s="5">
        <v>9.0079999999999991</v>
      </c>
      <c r="O249" s="18">
        <v>38.988</v>
      </c>
      <c r="P249" s="5">
        <v>1.7590000000000001</v>
      </c>
      <c r="Q249" s="5">
        <v>0.95599999999999996</v>
      </c>
      <c r="R249" s="18">
        <v>2.7149999999999999</v>
      </c>
      <c r="S249" s="5">
        <v>0</v>
      </c>
      <c r="T249" s="5">
        <v>26.7</v>
      </c>
      <c r="U249" s="5">
        <v>1.48</v>
      </c>
      <c r="V249" s="5">
        <v>0</v>
      </c>
      <c r="W249" s="5">
        <v>2.9580000000000002</v>
      </c>
      <c r="X249" s="5">
        <v>0</v>
      </c>
      <c r="Y249" s="5">
        <v>0</v>
      </c>
      <c r="Z249" s="5">
        <v>0.627</v>
      </c>
      <c r="AA249" s="5">
        <v>0</v>
      </c>
      <c r="AB249" s="5">
        <v>0</v>
      </c>
      <c r="AC249" s="18">
        <v>31.764999999999997</v>
      </c>
      <c r="AD249" s="5">
        <v>5.8819999999999997</v>
      </c>
      <c r="AE249" s="5">
        <v>13.142999999999999</v>
      </c>
      <c r="AF249" s="5">
        <v>9.4740000000000002</v>
      </c>
      <c r="AG249" s="5">
        <v>3.016</v>
      </c>
      <c r="AH249" s="18">
        <v>31.515000000000001</v>
      </c>
      <c r="AI249" s="5">
        <v>0</v>
      </c>
      <c r="AJ249" s="73" t="s">
        <v>751</v>
      </c>
      <c r="AK249" s="6" t="str">
        <f>A249</f>
        <v>17412</v>
      </c>
      <c r="AL249" s="19"/>
    </row>
    <row r="250" spans="1:38" x14ac:dyDescent="0.25">
      <c r="A250" s="6" t="s">
        <v>522</v>
      </c>
      <c r="B250" t="s">
        <v>523</v>
      </c>
      <c r="C250" s="14" t="s">
        <v>39</v>
      </c>
      <c r="D250" s="15">
        <v>0.35899999999999999</v>
      </c>
      <c r="E250" s="15">
        <v>0.63400000000000001</v>
      </c>
      <c r="F250" s="16">
        <v>0.27500000000000002</v>
      </c>
      <c r="G250" s="5">
        <v>0</v>
      </c>
      <c r="H250" s="5">
        <v>0</v>
      </c>
      <c r="I250" s="17">
        <f t="shared" si="9"/>
        <v>0.68296529968454256</v>
      </c>
      <c r="J250" s="17">
        <v>0</v>
      </c>
      <c r="K250" s="5">
        <v>0.183</v>
      </c>
      <c r="L250" s="5">
        <v>4.2000000000000003E-2</v>
      </c>
      <c r="M250" s="5">
        <v>1.4E-2</v>
      </c>
      <c r="N250" s="5">
        <v>8.8999999999999996E-2</v>
      </c>
      <c r="O250" s="18">
        <v>0.32800000000000001</v>
      </c>
      <c r="P250" s="5">
        <v>1.6E-2</v>
      </c>
      <c r="Q250" s="5">
        <v>1.4999999999999999E-2</v>
      </c>
      <c r="R250" s="18">
        <v>3.1E-2</v>
      </c>
      <c r="S250" s="5">
        <v>0</v>
      </c>
      <c r="T250" s="5">
        <v>0.433</v>
      </c>
      <c r="U250" s="5">
        <v>0</v>
      </c>
      <c r="V250" s="5">
        <v>0</v>
      </c>
      <c r="W250" s="5">
        <v>0</v>
      </c>
      <c r="X250" s="5">
        <v>0</v>
      </c>
      <c r="Y250" s="5">
        <v>0</v>
      </c>
      <c r="Z250" s="5">
        <v>0</v>
      </c>
      <c r="AA250" s="5">
        <v>0</v>
      </c>
      <c r="AB250" s="5">
        <v>0</v>
      </c>
      <c r="AC250" s="18">
        <v>0.433</v>
      </c>
      <c r="AD250" s="5">
        <v>0</v>
      </c>
      <c r="AE250" s="5">
        <v>0</v>
      </c>
      <c r="AF250" s="5">
        <v>0.20100000000000001</v>
      </c>
      <c r="AG250" s="5">
        <v>0</v>
      </c>
      <c r="AH250" s="18">
        <v>0.20100000000000001</v>
      </c>
      <c r="AI250" s="5">
        <v>0</v>
      </c>
      <c r="AJ250" s="73" t="s">
        <v>751</v>
      </c>
      <c r="AK250" s="6" t="str">
        <f>A250</f>
        <v>30002</v>
      </c>
      <c r="AL250" s="19"/>
    </row>
    <row r="251" spans="1:38" x14ac:dyDescent="0.25">
      <c r="A251" s="6" t="s">
        <v>524</v>
      </c>
      <c r="B251" t="s">
        <v>525</v>
      </c>
      <c r="C251" s="14" t="s">
        <v>39</v>
      </c>
      <c r="D251" s="15">
        <v>0.21000000000000002</v>
      </c>
      <c r="E251" s="15">
        <v>2.4379999999999997</v>
      </c>
      <c r="F251" s="16">
        <v>2.2280000000000002</v>
      </c>
      <c r="G251" s="5">
        <v>0</v>
      </c>
      <c r="H251" s="5">
        <v>0</v>
      </c>
      <c r="I251" s="17">
        <f t="shared" si="9"/>
        <v>0.41017227235438891</v>
      </c>
      <c r="J251" s="17">
        <v>0</v>
      </c>
      <c r="K251" s="5">
        <v>0.128</v>
      </c>
      <c r="L251" s="5">
        <v>1.6E-2</v>
      </c>
      <c r="M251" s="5">
        <v>5.0000000000000001E-3</v>
      </c>
      <c r="N251" s="5">
        <v>4.5999999999999999E-2</v>
      </c>
      <c r="O251" s="18">
        <v>0.19500000000000001</v>
      </c>
      <c r="P251" s="5">
        <v>0.01</v>
      </c>
      <c r="Q251" s="5">
        <v>5.0000000000000001E-3</v>
      </c>
      <c r="R251" s="18">
        <v>1.4999999999999999E-2</v>
      </c>
      <c r="S251" s="5">
        <v>0</v>
      </c>
      <c r="T251" s="5">
        <v>1</v>
      </c>
      <c r="U251" s="5">
        <v>0</v>
      </c>
      <c r="V251" s="5">
        <v>0</v>
      </c>
      <c r="W251" s="5">
        <v>0</v>
      </c>
      <c r="X251" s="5">
        <v>0</v>
      </c>
      <c r="Y251" s="5">
        <v>0</v>
      </c>
      <c r="Z251" s="5">
        <v>0</v>
      </c>
      <c r="AA251" s="5">
        <v>0</v>
      </c>
      <c r="AB251" s="5">
        <v>0</v>
      </c>
      <c r="AC251" s="18">
        <v>1</v>
      </c>
      <c r="AD251" s="5">
        <v>0</v>
      </c>
      <c r="AE251" s="5">
        <v>1</v>
      </c>
      <c r="AF251" s="5">
        <v>0.438</v>
      </c>
      <c r="AG251" s="5">
        <v>0</v>
      </c>
      <c r="AH251" s="18">
        <v>1.4379999999999999</v>
      </c>
      <c r="AI251" s="5">
        <v>0</v>
      </c>
      <c r="AJ251" s="73" t="s">
        <v>751</v>
      </c>
      <c r="AK251" s="6" t="str">
        <f>A251</f>
        <v>17404</v>
      </c>
      <c r="AL251" s="19"/>
    </row>
    <row r="252" spans="1:38" x14ac:dyDescent="0.25">
      <c r="A252" s="6" t="s">
        <v>526</v>
      </c>
      <c r="B252" t="s">
        <v>527</v>
      </c>
      <c r="C252" s="14" t="s">
        <v>39</v>
      </c>
      <c r="D252" s="15">
        <v>41.775999999999996</v>
      </c>
      <c r="E252" s="15">
        <v>48.771000000000001</v>
      </c>
      <c r="F252" s="16">
        <v>6.9950000000000001</v>
      </c>
      <c r="G252" s="5">
        <v>0</v>
      </c>
      <c r="H252" s="5">
        <v>0</v>
      </c>
      <c r="I252" s="17">
        <f t="shared" si="9"/>
        <v>0.85473727009903422</v>
      </c>
      <c r="J252" s="17">
        <v>0</v>
      </c>
      <c r="K252" s="5">
        <v>25.84</v>
      </c>
      <c r="L252" s="5">
        <v>3.1390000000000002</v>
      </c>
      <c r="M252" s="5">
        <v>1.069</v>
      </c>
      <c r="N252" s="5">
        <v>8.9949999999999992</v>
      </c>
      <c r="O252" s="18">
        <v>39.042999999999999</v>
      </c>
      <c r="P252" s="5">
        <v>1.764</v>
      </c>
      <c r="Q252" s="5">
        <v>0.96899999999999997</v>
      </c>
      <c r="R252" s="18">
        <v>2.7330000000000001</v>
      </c>
      <c r="S252" s="5">
        <v>0</v>
      </c>
      <c r="T252" s="5">
        <v>21</v>
      </c>
      <c r="U252" s="5">
        <v>1.274</v>
      </c>
      <c r="V252" s="5">
        <v>1</v>
      </c>
      <c r="W252" s="5">
        <v>3.7480000000000002</v>
      </c>
      <c r="X252" s="5">
        <v>2.8079999999999998</v>
      </c>
      <c r="Y252" s="5">
        <v>11.973000000000001</v>
      </c>
      <c r="Z252" s="5">
        <v>0.47100000000000003</v>
      </c>
      <c r="AA252" s="5">
        <v>0</v>
      </c>
      <c r="AB252" s="5">
        <v>0</v>
      </c>
      <c r="AC252" s="18">
        <v>42.274000000000001</v>
      </c>
      <c r="AD252" s="5">
        <v>0</v>
      </c>
      <c r="AE252" s="5">
        <v>0</v>
      </c>
      <c r="AF252" s="5">
        <v>5.1270000000000007</v>
      </c>
      <c r="AG252" s="5">
        <v>1.37</v>
      </c>
      <c r="AH252" s="18">
        <v>6.4970000000000008</v>
      </c>
      <c r="AI252" s="5">
        <v>0</v>
      </c>
      <c r="AJ252" s="73" t="s">
        <v>789</v>
      </c>
      <c r="AK252" s="6" t="str">
        <f>A252</f>
        <v>31201</v>
      </c>
      <c r="AL252" s="19"/>
    </row>
    <row r="253" spans="1:38" x14ac:dyDescent="0.25">
      <c r="A253" s="6" t="s">
        <v>528</v>
      </c>
      <c r="B253" t="s">
        <v>529</v>
      </c>
      <c r="C253" s="14" t="s">
        <v>39</v>
      </c>
      <c r="D253" s="15">
        <v>30.440999999999999</v>
      </c>
      <c r="E253" s="15">
        <v>35.469000000000001</v>
      </c>
      <c r="F253" s="16">
        <v>5.0279999999999996</v>
      </c>
      <c r="G253" s="5">
        <v>0</v>
      </c>
      <c r="H253" s="5">
        <v>0</v>
      </c>
      <c r="I253" s="17">
        <f t="shared" si="9"/>
        <v>0.89627562096478608</v>
      </c>
      <c r="J253" s="17">
        <v>0</v>
      </c>
      <c r="K253" s="5">
        <v>18.565000000000001</v>
      </c>
      <c r="L253" s="5">
        <v>2.3610000000000002</v>
      </c>
      <c r="M253" s="5">
        <v>0.80100000000000005</v>
      </c>
      <c r="N253" s="5">
        <v>6.6829999999999998</v>
      </c>
      <c r="O253" s="18">
        <v>28.41</v>
      </c>
      <c r="P253" s="5">
        <v>1.2919999999999998</v>
      </c>
      <c r="Q253" s="5">
        <v>0.73899999999999999</v>
      </c>
      <c r="R253" s="18">
        <v>2.0309999999999997</v>
      </c>
      <c r="S253" s="5">
        <v>0</v>
      </c>
      <c r="T253" s="5">
        <v>16.079999999999998</v>
      </c>
      <c r="U253" s="5">
        <v>0.65600000000000003</v>
      </c>
      <c r="V253" s="5">
        <v>1</v>
      </c>
      <c r="W253" s="5">
        <v>1.7720000000000002</v>
      </c>
      <c r="X253" s="5">
        <v>1.6629999999999998</v>
      </c>
      <c r="Y253" s="5">
        <v>10.4</v>
      </c>
      <c r="Z253" s="5">
        <v>0.219</v>
      </c>
      <c r="AA253" s="5">
        <v>0</v>
      </c>
      <c r="AB253" s="5">
        <v>0</v>
      </c>
      <c r="AC253" s="18">
        <v>31.79</v>
      </c>
      <c r="AD253" s="5">
        <v>0</v>
      </c>
      <c r="AE253" s="5">
        <v>1.847</v>
      </c>
      <c r="AF253" s="5">
        <v>1.8320000000000001</v>
      </c>
      <c r="AG253" s="5">
        <v>0</v>
      </c>
      <c r="AH253" s="18">
        <v>3.6790000000000003</v>
      </c>
      <c r="AI253" s="5">
        <v>0</v>
      </c>
      <c r="AJ253" s="73" t="s">
        <v>751</v>
      </c>
      <c r="AK253" s="6" t="str">
        <f>A253</f>
        <v>17410</v>
      </c>
      <c r="AL253" s="19"/>
    </row>
    <row r="254" spans="1:38" x14ac:dyDescent="0.25">
      <c r="A254" s="6" t="s">
        <v>530</v>
      </c>
      <c r="B254" t="s">
        <v>531</v>
      </c>
      <c r="C254" s="14" t="s">
        <v>39</v>
      </c>
      <c r="D254" s="15">
        <v>2.3419999999999996</v>
      </c>
      <c r="E254" s="15">
        <v>2.5190000000000001</v>
      </c>
      <c r="F254" s="16">
        <v>0.17699999999999999</v>
      </c>
      <c r="G254" s="5">
        <v>0</v>
      </c>
      <c r="H254" s="5">
        <v>0</v>
      </c>
      <c r="I254" s="17">
        <f t="shared" si="9"/>
        <v>0.69868995633187769</v>
      </c>
      <c r="J254" s="17">
        <v>1.3195712584358874</v>
      </c>
      <c r="K254" s="5">
        <v>1.3859999999999999</v>
      </c>
      <c r="L254" s="5">
        <v>0.19500000000000003</v>
      </c>
      <c r="M254" s="5">
        <v>6.5000000000000002E-2</v>
      </c>
      <c r="N254" s="5">
        <v>0.53300000000000003</v>
      </c>
      <c r="O254" s="18">
        <v>2.1789999999999998</v>
      </c>
      <c r="P254" s="5">
        <v>0.1</v>
      </c>
      <c r="Q254" s="5">
        <v>6.3E-2</v>
      </c>
      <c r="R254" s="18">
        <v>0.16300000000000001</v>
      </c>
      <c r="S254" s="5">
        <v>0</v>
      </c>
      <c r="T254" s="5">
        <v>1</v>
      </c>
      <c r="U254" s="5">
        <v>0.06</v>
      </c>
      <c r="V254" s="5">
        <v>1.7000000000000001E-2</v>
      </c>
      <c r="W254" s="5">
        <v>0.14100000000000001</v>
      </c>
      <c r="X254" s="5">
        <v>0.14100000000000001</v>
      </c>
      <c r="Y254" s="5">
        <v>0</v>
      </c>
      <c r="Z254" s="5">
        <v>3.6000000000000004E-2</v>
      </c>
      <c r="AA254" s="5">
        <v>0.248</v>
      </c>
      <c r="AB254" s="5">
        <v>0.11699999999999999</v>
      </c>
      <c r="AC254" s="18">
        <v>1.76</v>
      </c>
      <c r="AD254" s="5">
        <v>0</v>
      </c>
      <c r="AE254" s="5">
        <v>0</v>
      </c>
      <c r="AF254" s="5">
        <v>0.75900000000000001</v>
      </c>
      <c r="AG254" s="5">
        <v>0</v>
      </c>
      <c r="AH254" s="18">
        <v>0.75900000000000001</v>
      </c>
      <c r="AI254" s="5">
        <v>3.3240000000000003</v>
      </c>
      <c r="AJ254" s="73" t="s">
        <v>751</v>
      </c>
      <c r="AK254" s="6" t="str">
        <f>A254</f>
        <v>13156</v>
      </c>
      <c r="AL254" s="19"/>
    </row>
    <row r="255" spans="1:38" x14ac:dyDescent="0.25">
      <c r="A255" s="6" t="s">
        <v>532</v>
      </c>
      <c r="B255" t="s">
        <v>533</v>
      </c>
      <c r="C255" s="14" t="s">
        <v>39</v>
      </c>
      <c r="D255" s="15">
        <v>2.3809999999999993</v>
      </c>
      <c r="E255" s="15">
        <v>2.38</v>
      </c>
      <c r="F255" s="16">
        <v>-1E-3</v>
      </c>
      <c r="G255" s="5">
        <v>-1E-3</v>
      </c>
      <c r="H255" s="5">
        <v>0</v>
      </c>
      <c r="I255" s="17">
        <f t="shared" si="9"/>
        <v>0.56596638655462195</v>
      </c>
      <c r="J255" s="17">
        <v>0.67815126050420171</v>
      </c>
      <c r="K255" s="5">
        <v>1.454</v>
      </c>
      <c r="L255" s="5">
        <v>0.186</v>
      </c>
      <c r="M255" s="5">
        <v>6.3E-2</v>
      </c>
      <c r="N255" s="5">
        <v>0.51899999999999991</v>
      </c>
      <c r="O255" s="18">
        <v>2.2219999999999995</v>
      </c>
      <c r="P255" s="5">
        <v>0.10100000000000001</v>
      </c>
      <c r="Q255" s="5">
        <v>5.8000000000000003E-2</v>
      </c>
      <c r="R255" s="18">
        <v>0.159</v>
      </c>
      <c r="S255" s="5">
        <v>0</v>
      </c>
      <c r="T255" s="5">
        <v>0.67</v>
      </c>
      <c r="U255" s="5">
        <v>0</v>
      </c>
      <c r="V255" s="5">
        <v>0</v>
      </c>
      <c r="W255" s="5">
        <v>0.19299999999999998</v>
      </c>
      <c r="X255" s="5">
        <v>6.8000000000000005E-2</v>
      </c>
      <c r="Y255" s="5">
        <v>0.33300000000000007</v>
      </c>
      <c r="Z255" s="5">
        <v>8.3000000000000018E-2</v>
      </c>
      <c r="AA255" s="5">
        <v>0</v>
      </c>
      <c r="AB255" s="5">
        <v>0</v>
      </c>
      <c r="AC255" s="18">
        <v>1.3470000000000002</v>
      </c>
      <c r="AD255" s="5">
        <v>0</v>
      </c>
      <c r="AE255" s="5">
        <v>0.30300000000000005</v>
      </c>
      <c r="AF255" s="5">
        <v>0.73</v>
      </c>
      <c r="AG255" s="5">
        <v>0</v>
      </c>
      <c r="AH255" s="18">
        <v>1.0329999999999999</v>
      </c>
      <c r="AI255" s="5">
        <v>1.6139999999999999</v>
      </c>
      <c r="AJ255" s="73" t="s">
        <v>751</v>
      </c>
      <c r="AK255" s="6" t="str">
        <f>A255</f>
        <v>25118</v>
      </c>
      <c r="AL255" s="19"/>
    </row>
    <row r="256" spans="1:38" x14ac:dyDescent="0.25">
      <c r="A256" s="6" t="s">
        <v>534</v>
      </c>
      <c r="B256" t="s">
        <v>535</v>
      </c>
      <c r="C256" s="14" t="s">
        <v>39</v>
      </c>
      <c r="D256" s="15">
        <v>35.568999999999996</v>
      </c>
      <c r="E256" s="15">
        <v>64.307999999999993</v>
      </c>
      <c r="F256" s="16">
        <v>28.739000000000001</v>
      </c>
      <c r="G256" s="5">
        <v>0</v>
      </c>
      <c r="H256" s="5">
        <v>0</v>
      </c>
      <c r="I256" s="17">
        <f t="shared" si="9"/>
        <v>0.5598059339428999</v>
      </c>
      <c r="J256" s="17">
        <v>0</v>
      </c>
      <c r="K256" s="5">
        <v>20.890999999999998</v>
      </c>
      <c r="L256" s="5">
        <v>3.0920000000000001</v>
      </c>
      <c r="M256" s="5">
        <v>1.0470000000000002</v>
      </c>
      <c r="N256" s="5">
        <v>7.9890000000000008</v>
      </c>
      <c r="O256" s="18">
        <v>33.018999999999998</v>
      </c>
      <c r="P256" s="5">
        <v>1.534</v>
      </c>
      <c r="Q256" s="5">
        <v>1.016</v>
      </c>
      <c r="R256" s="18">
        <v>2.5499999999999998</v>
      </c>
      <c r="S256" s="5">
        <v>0</v>
      </c>
      <c r="T256" s="5">
        <v>23</v>
      </c>
      <c r="U256" s="5">
        <v>0</v>
      </c>
      <c r="V256" s="5">
        <v>3</v>
      </c>
      <c r="W256" s="5">
        <v>0</v>
      </c>
      <c r="X256" s="5">
        <v>0</v>
      </c>
      <c r="Y256" s="5">
        <v>10</v>
      </c>
      <c r="Z256" s="5">
        <v>0</v>
      </c>
      <c r="AA256" s="5">
        <v>0</v>
      </c>
      <c r="AB256" s="5">
        <v>0</v>
      </c>
      <c r="AC256" s="18">
        <v>36</v>
      </c>
      <c r="AD256" s="5">
        <v>0</v>
      </c>
      <c r="AE256" s="5">
        <v>15.035</v>
      </c>
      <c r="AF256" s="5">
        <v>7.226</v>
      </c>
      <c r="AG256" s="5">
        <v>6.0469999999999997</v>
      </c>
      <c r="AH256" s="18">
        <v>28.308</v>
      </c>
      <c r="AI256" s="5">
        <v>0</v>
      </c>
      <c r="AJ256" s="73" t="s">
        <v>751</v>
      </c>
      <c r="AK256" s="6" t="str">
        <f>A256</f>
        <v>18402</v>
      </c>
      <c r="AL256" s="19"/>
    </row>
    <row r="257" spans="1:39" x14ac:dyDescent="0.25">
      <c r="A257" s="6" t="s">
        <v>536</v>
      </c>
      <c r="B257" t="s">
        <v>537</v>
      </c>
      <c r="C257" s="14" t="s">
        <v>39</v>
      </c>
      <c r="D257" s="15">
        <v>5.0259999999999989</v>
      </c>
      <c r="E257" s="15">
        <v>5.1710000000000003</v>
      </c>
      <c r="F257" s="16">
        <v>0.14499999999999999</v>
      </c>
      <c r="G257" s="5">
        <v>0</v>
      </c>
      <c r="H257" s="5">
        <v>0</v>
      </c>
      <c r="I257" s="17">
        <f t="shared" si="9"/>
        <v>0.8742989750531811</v>
      </c>
      <c r="J257" s="17">
        <v>0</v>
      </c>
      <c r="K257" s="5">
        <v>3.1449999999999996</v>
      </c>
      <c r="L257" s="5">
        <v>0.35799999999999998</v>
      </c>
      <c r="M257" s="5">
        <v>0.12200000000000001</v>
      </c>
      <c r="N257" s="5">
        <v>1.083</v>
      </c>
      <c r="O257" s="18">
        <v>4.7079999999999993</v>
      </c>
      <c r="P257" s="5">
        <v>0.21099999999999999</v>
      </c>
      <c r="Q257" s="5">
        <v>0.107</v>
      </c>
      <c r="R257" s="18">
        <v>0.318</v>
      </c>
      <c r="S257" s="5">
        <v>0</v>
      </c>
      <c r="T257" s="5">
        <v>3</v>
      </c>
      <c r="U257" s="5">
        <v>0.13600000000000001</v>
      </c>
      <c r="V257" s="5">
        <v>0</v>
      </c>
      <c r="W257" s="5">
        <v>0</v>
      </c>
      <c r="X257" s="5">
        <v>0.38500000000000001</v>
      </c>
      <c r="Y257" s="5">
        <v>1</v>
      </c>
      <c r="Z257" s="5">
        <v>0</v>
      </c>
      <c r="AA257" s="5">
        <v>0</v>
      </c>
      <c r="AB257" s="5">
        <v>0</v>
      </c>
      <c r="AC257" s="18">
        <v>4.5209999999999999</v>
      </c>
      <c r="AD257" s="5">
        <v>0</v>
      </c>
      <c r="AE257" s="5">
        <v>0</v>
      </c>
      <c r="AF257" s="5">
        <v>0.65</v>
      </c>
      <c r="AG257" s="5">
        <v>0</v>
      </c>
      <c r="AH257" s="18">
        <v>0.65</v>
      </c>
      <c r="AI257" s="5">
        <v>0</v>
      </c>
      <c r="AJ257" s="73" t="s">
        <v>751</v>
      </c>
      <c r="AK257" s="6" t="str">
        <f>A257</f>
        <v>15206</v>
      </c>
      <c r="AL257" s="19"/>
    </row>
    <row r="258" spans="1:39" x14ac:dyDescent="0.25">
      <c r="A258" s="6" t="s">
        <v>538</v>
      </c>
      <c r="B258" t="s">
        <v>539</v>
      </c>
      <c r="C258" s="14" t="s">
        <v>39</v>
      </c>
      <c r="D258" s="15">
        <v>0.94</v>
      </c>
      <c r="E258" s="15">
        <v>0.31899999999999995</v>
      </c>
      <c r="F258" s="16">
        <v>-0.621</v>
      </c>
      <c r="G258" s="5">
        <v>-0.59</v>
      </c>
      <c r="H258" s="5">
        <v>-3.1E-2</v>
      </c>
      <c r="I258" s="17">
        <f t="shared" si="9"/>
        <v>0.44827586206896552</v>
      </c>
      <c r="J258" s="17">
        <v>0</v>
      </c>
      <c r="K258" s="5">
        <v>0.48499999999999999</v>
      </c>
      <c r="L258" s="5">
        <v>0.106</v>
      </c>
      <c r="M258" s="5">
        <v>3.6000000000000004E-2</v>
      </c>
      <c r="N258" s="5">
        <v>0.23300000000000001</v>
      </c>
      <c r="O258" s="18">
        <v>0.86</v>
      </c>
      <c r="P258" s="5">
        <v>4.1999999999999996E-2</v>
      </c>
      <c r="Q258" s="5">
        <v>3.7999999999999999E-2</v>
      </c>
      <c r="R258" s="18">
        <v>7.9999999999999988E-2</v>
      </c>
      <c r="S258" s="5">
        <v>0</v>
      </c>
      <c r="T258" s="5">
        <v>0.14299999999999999</v>
      </c>
      <c r="U258" s="5">
        <v>0</v>
      </c>
      <c r="V258" s="5">
        <v>0</v>
      </c>
      <c r="W258" s="5">
        <v>0</v>
      </c>
      <c r="X258" s="5">
        <v>0</v>
      </c>
      <c r="Y258" s="5">
        <v>0</v>
      </c>
      <c r="Z258" s="5">
        <v>0</v>
      </c>
      <c r="AA258" s="5">
        <v>0</v>
      </c>
      <c r="AB258" s="5">
        <v>0</v>
      </c>
      <c r="AC258" s="18">
        <v>0.14299999999999999</v>
      </c>
      <c r="AD258" s="5">
        <v>0</v>
      </c>
      <c r="AE258" s="5">
        <v>0</v>
      </c>
      <c r="AF258" s="5">
        <v>0.17599999999999999</v>
      </c>
      <c r="AG258" s="5">
        <v>0</v>
      </c>
      <c r="AH258" s="18">
        <v>0.17599999999999999</v>
      </c>
      <c r="AI258" s="5">
        <v>0</v>
      </c>
      <c r="AJ258" s="73" t="s">
        <v>751</v>
      </c>
      <c r="AK258" s="6" t="str">
        <f>A258</f>
        <v>23042</v>
      </c>
      <c r="AL258" s="19"/>
    </row>
    <row r="259" spans="1:39" x14ac:dyDescent="0.25">
      <c r="A259" s="6" t="s">
        <v>540</v>
      </c>
      <c r="B259" t="s">
        <v>718</v>
      </c>
      <c r="C259" s="14" t="s">
        <v>39</v>
      </c>
      <c r="D259" s="15">
        <v>3.4669999999999996</v>
      </c>
      <c r="E259" s="15">
        <v>5.8520000000000003</v>
      </c>
      <c r="F259" s="16">
        <v>2.3849999999999998</v>
      </c>
      <c r="G259" s="5">
        <v>0</v>
      </c>
      <c r="H259" s="5">
        <v>0</v>
      </c>
      <c r="I259" s="17">
        <f t="shared" si="9"/>
        <v>0.51264524948735468</v>
      </c>
      <c r="J259" s="17">
        <v>0</v>
      </c>
      <c r="K259" s="5">
        <v>1.8969999999999998</v>
      </c>
      <c r="L259" s="5">
        <v>0.34700000000000003</v>
      </c>
      <c r="M259" s="5">
        <v>0.11700000000000001</v>
      </c>
      <c r="N259" s="5">
        <v>0.83199999999999996</v>
      </c>
      <c r="O259" s="18">
        <v>3.1929999999999996</v>
      </c>
      <c r="P259" s="5">
        <v>0.15400000000000003</v>
      </c>
      <c r="Q259" s="5">
        <v>0.12</v>
      </c>
      <c r="R259" s="18">
        <v>0.27400000000000002</v>
      </c>
      <c r="S259" s="5">
        <v>0</v>
      </c>
      <c r="T259" s="5">
        <v>3</v>
      </c>
      <c r="U259" s="5">
        <v>0</v>
      </c>
      <c r="V259" s="5">
        <v>0</v>
      </c>
      <c r="W259" s="5">
        <v>0</v>
      </c>
      <c r="X259" s="5">
        <v>0</v>
      </c>
      <c r="Y259" s="5">
        <v>0</v>
      </c>
      <c r="Z259" s="5">
        <v>0</v>
      </c>
      <c r="AA259" s="5">
        <v>0</v>
      </c>
      <c r="AB259" s="5">
        <v>0</v>
      </c>
      <c r="AC259" s="18">
        <v>3</v>
      </c>
      <c r="AD259" s="5">
        <v>0</v>
      </c>
      <c r="AE259" s="5">
        <v>2.4689999999999999</v>
      </c>
      <c r="AF259" s="5">
        <v>0.38300000000000001</v>
      </c>
      <c r="AG259" s="5">
        <v>0</v>
      </c>
      <c r="AH259" s="18">
        <v>2.8519999999999999</v>
      </c>
      <c r="AI259" s="5">
        <v>0</v>
      </c>
      <c r="AJ259" s="73" t="s">
        <v>751</v>
      </c>
      <c r="AK259" s="6" t="str">
        <f>A259</f>
        <v>32901</v>
      </c>
      <c r="AL259" s="19"/>
    </row>
    <row r="260" spans="1:39" x14ac:dyDescent="0.25">
      <c r="A260" s="6" t="s">
        <v>542</v>
      </c>
      <c r="B260" t="s">
        <v>543</v>
      </c>
      <c r="C260" s="14" t="s">
        <v>39</v>
      </c>
      <c r="D260" s="15">
        <v>119.76900000000001</v>
      </c>
      <c r="E260" s="15">
        <v>173.36199999999999</v>
      </c>
      <c r="F260" s="16">
        <v>53.593000000000004</v>
      </c>
      <c r="G260" s="5">
        <v>0</v>
      </c>
      <c r="H260" s="5">
        <v>0</v>
      </c>
      <c r="I260" s="17">
        <f t="shared" si="9"/>
        <v>0.6994670446810719</v>
      </c>
      <c r="J260" s="17">
        <v>0</v>
      </c>
      <c r="K260" s="5">
        <v>72.284000000000006</v>
      </c>
      <c r="L260" s="5">
        <v>9.6319999999999997</v>
      </c>
      <c r="M260" s="5">
        <v>3.266</v>
      </c>
      <c r="N260" s="5">
        <v>26.416</v>
      </c>
      <c r="O260" s="18">
        <v>111.59800000000001</v>
      </c>
      <c r="P260" s="5">
        <v>5.1070000000000002</v>
      </c>
      <c r="Q260" s="5">
        <v>3.0640000000000001</v>
      </c>
      <c r="R260" s="18">
        <v>8.1709999999999994</v>
      </c>
      <c r="S260" s="5">
        <v>0.91900000000000004</v>
      </c>
      <c r="T260" s="5">
        <v>87.004999999999995</v>
      </c>
      <c r="U260" s="5">
        <v>3.7149999999999999</v>
      </c>
      <c r="V260" s="5">
        <v>0</v>
      </c>
      <c r="W260" s="5">
        <v>12.8</v>
      </c>
      <c r="X260" s="5">
        <v>6.4290000000000003</v>
      </c>
      <c r="Y260" s="5">
        <v>10.528</v>
      </c>
      <c r="Z260" s="5">
        <v>2.0499999999999998</v>
      </c>
      <c r="AA260" s="5">
        <v>0</v>
      </c>
      <c r="AB260" s="5">
        <v>0</v>
      </c>
      <c r="AC260" s="18">
        <v>123.446</v>
      </c>
      <c r="AD260" s="5">
        <v>1.7410000000000001</v>
      </c>
      <c r="AE260" s="5">
        <v>27.999000000000002</v>
      </c>
      <c r="AF260" s="5">
        <v>20.176000000000002</v>
      </c>
      <c r="AG260" s="5">
        <v>0</v>
      </c>
      <c r="AH260" s="18">
        <v>49.916000000000004</v>
      </c>
      <c r="AI260" s="5">
        <v>0</v>
      </c>
      <c r="AJ260" s="73" t="s">
        <v>782</v>
      </c>
      <c r="AK260" s="6" t="str">
        <f>A260</f>
        <v>32081</v>
      </c>
      <c r="AL260" s="19"/>
    </row>
    <row r="261" spans="1:39" x14ac:dyDescent="0.25">
      <c r="A261" s="6" t="s">
        <v>544</v>
      </c>
      <c r="B261" t="s">
        <v>545</v>
      </c>
      <c r="C261" s="14" t="s">
        <v>39</v>
      </c>
      <c r="D261" s="15">
        <v>0.26900000000000002</v>
      </c>
      <c r="E261" s="15">
        <v>0.77500000000000002</v>
      </c>
      <c r="F261" s="16">
        <v>0.50600000000000001</v>
      </c>
      <c r="G261" s="5">
        <v>0</v>
      </c>
      <c r="H261" s="5">
        <v>0</v>
      </c>
      <c r="I261" s="17">
        <f t="shared" si="9"/>
        <v>0.79999999999999993</v>
      </c>
      <c r="J261" s="17">
        <v>0.41032258064516119</v>
      </c>
      <c r="K261" s="5">
        <v>0.16499999999999998</v>
      </c>
      <c r="L261" s="5">
        <v>2.3E-2</v>
      </c>
      <c r="M261" s="5">
        <v>8.0000000000000002E-3</v>
      </c>
      <c r="N261" s="5">
        <v>5.4999999999999993E-2</v>
      </c>
      <c r="O261" s="18">
        <v>0.251</v>
      </c>
      <c r="P261" s="5">
        <v>1.0999999999999999E-2</v>
      </c>
      <c r="Q261" s="5">
        <v>7.0000000000000001E-3</v>
      </c>
      <c r="R261" s="18">
        <v>1.7999999999999999E-2</v>
      </c>
      <c r="S261" s="5">
        <v>0</v>
      </c>
      <c r="T261" s="5">
        <v>0.45</v>
      </c>
      <c r="U261" s="5">
        <v>4.0000000000000001E-3</v>
      </c>
      <c r="V261" s="5">
        <v>0</v>
      </c>
      <c r="W261" s="5">
        <v>1.2E-2</v>
      </c>
      <c r="X261" s="5">
        <v>4.0000000000000001E-3</v>
      </c>
      <c r="Y261" s="5">
        <v>0.15</v>
      </c>
      <c r="Z261" s="5">
        <v>0</v>
      </c>
      <c r="AA261" s="5">
        <v>0</v>
      </c>
      <c r="AB261" s="5">
        <v>0</v>
      </c>
      <c r="AC261" s="18">
        <v>0.62</v>
      </c>
      <c r="AD261" s="5">
        <v>0</v>
      </c>
      <c r="AE261" s="5">
        <v>0.155</v>
      </c>
      <c r="AF261" s="5">
        <v>0</v>
      </c>
      <c r="AG261" s="5">
        <v>0</v>
      </c>
      <c r="AH261" s="18">
        <v>0.155</v>
      </c>
      <c r="AI261" s="5">
        <v>0.31799999999999995</v>
      </c>
      <c r="AJ261" s="73" t="s">
        <v>751</v>
      </c>
      <c r="AK261" s="6" t="str">
        <f>A261</f>
        <v>22008</v>
      </c>
      <c r="AL261" s="19"/>
    </row>
    <row r="262" spans="1:39" x14ac:dyDescent="0.25">
      <c r="A262" s="6" t="s">
        <v>546</v>
      </c>
      <c r="B262" t="s">
        <v>547</v>
      </c>
      <c r="C262" s="14" t="s">
        <v>39</v>
      </c>
      <c r="D262" s="15">
        <v>0.57700000000000007</v>
      </c>
      <c r="E262" s="15">
        <v>1.4139999999999999</v>
      </c>
      <c r="F262" s="16">
        <v>0.83699999999999997</v>
      </c>
      <c r="G262" s="5">
        <v>0</v>
      </c>
      <c r="H262" s="5">
        <v>0</v>
      </c>
      <c r="I262" s="17">
        <f t="shared" ref="I262:I325" si="10">IFERROR(((AJ262*AC262)/(AC262+AH262)),0)</f>
        <v>0.70721357850070721</v>
      </c>
      <c r="J262" s="17">
        <v>0</v>
      </c>
      <c r="K262" s="5">
        <v>0.34699999999999998</v>
      </c>
      <c r="L262" s="5">
        <v>4.7E-2</v>
      </c>
      <c r="M262" s="5">
        <v>1.6E-2</v>
      </c>
      <c r="N262" s="5">
        <v>0.128</v>
      </c>
      <c r="O262" s="18">
        <v>0.53800000000000003</v>
      </c>
      <c r="P262" s="5">
        <v>2.4E-2</v>
      </c>
      <c r="Q262" s="5">
        <v>1.4999999999999999E-2</v>
      </c>
      <c r="R262" s="18">
        <v>3.9E-2</v>
      </c>
      <c r="S262" s="5">
        <v>0</v>
      </c>
      <c r="T262" s="5">
        <v>1</v>
      </c>
      <c r="U262" s="5">
        <v>0</v>
      </c>
      <c r="V262" s="5">
        <v>0</v>
      </c>
      <c r="W262" s="5">
        <v>0</v>
      </c>
      <c r="X262" s="5">
        <v>0</v>
      </c>
      <c r="Y262" s="5">
        <v>0</v>
      </c>
      <c r="Z262" s="5">
        <v>0</v>
      </c>
      <c r="AA262" s="5">
        <v>0</v>
      </c>
      <c r="AB262" s="5">
        <v>0</v>
      </c>
      <c r="AC262" s="18">
        <v>1</v>
      </c>
      <c r="AD262" s="5">
        <v>0</v>
      </c>
      <c r="AE262" s="5">
        <v>0.41399999999999998</v>
      </c>
      <c r="AF262" s="5">
        <v>0</v>
      </c>
      <c r="AG262" s="5">
        <v>0</v>
      </c>
      <c r="AH262" s="18">
        <v>0.41399999999999998</v>
      </c>
      <c r="AI262" s="5">
        <v>0</v>
      </c>
      <c r="AJ262" s="73" t="s">
        <v>751</v>
      </c>
      <c r="AK262" s="6" t="str">
        <f>A262</f>
        <v>38322</v>
      </c>
      <c r="AL262" s="19"/>
    </row>
    <row r="263" spans="1:39" x14ac:dyDescent="0.25">
      <c r="A263" s="6" t="s">
        <v>548</v>
      </c>
      <c r="B263" t="s">
        <v>549</v>
      </c>
      <c r="C263" s="14" t="s">
        <v>39</v>
      </c>
      <c r="D263" s="15">
        <v>19.405999999999999</v>
      </c>
      <c r="E263" s="15">
        <v>32.293999999999997</v>
      </c>
      <c r="F263" s="16">
        <v>12.888</v>
      </c>
      <c r="G263" s="5">
        <v>0</v>
      </c>
      <c r="H263" s="5">
        <v>0</v>
      </c>
      <c r="I263" s="17">
        <f t="shared" si="10"/>
        <v>0.60386744286864436</v>
      </c>
      <c r="J263" s="17">
        <v>3.2823434693751165E-3</v>
      </c>
      <c r="K263" s="5">
        <v>11.689</v>
      </c>
      <c r="L263" s="5">
        <v>1.5710000000000002</v>
      </c>
      <c r="M263" s="5">
        <v>0.53200000000000003</v>
      </c>
      <c r="N263" s="5">
        <v>4.2839999999999998</v>
      </c>
      <c r="O263" s="18">
        <v>18.076000000000001</v>
      </c>
      <c r="P263" s="5">
        <v>0.82899999999999996</v>
      </c>
      <c r="Q263" s="5">
        <v>0.501</v>
      </c>
      <c r="R263" s="18">
        <v>1.33</v>
      </c>
      <c r="S263" s="5">
        <v>0</v>
      </c>
      <c r="T263" s="5">
        <v>9.6</v>
      </c>
      <c r="U263" s="5">
        <v>0.39800000000000002</v>
      </c>
      <c r="V263" s="5">
        <v>1</v>
      </c>
      <c r="W263" s="5">
        <v>1.2770000000000001</v>
      </c>
      <c r="X263" s="5">
        <v>1.9609999999999999</v>
      </c>
      <c r="Y263" s="5">
        <v>5.75</v>
      </c>
      <c r="Z263" s="5">
        <v>0</v>
      </c>
      <c r="AA263" s="5">
        <v>0</v>
      </c>
      <c r="AB263" s="5">
        <v>0.106</v>
      </c>
      <c r="AC263" s="18">
        <v>20.091999999999999</v>
      </c>
      <c r="AD263" s="5">
        <v>0</v>
      </c>
      <c r="AE263" s="5">
        <v>7.0889999999999995</v>
      </c>
      <c r="AF263" s="5">
        <v>4.47</v>
      </c>
      <c r="AG263" s="5">
        <v>0.64300000000000002</v>
      </c>
      <c r="AH263" s="18">
        <v>12.202</v>
      </c>
      <c r="AI263" s="5">
        <v>0.106</v>
      </c>
      <c r="AJ263" s="73" t="s">
        <v>790</v>
      </c>
      <c r="AK263" s="6" t="str">
        <f>A263</f>
        <v>31401</v>
      </c>
      <c r="AL263" s="19"/>
    </row>
    <row r="264" spans="1:39" x14ac:dyDescent="0.25">
      <c r="A264" s="6" t="s">
        <v>550</v>
      </c>
      <c r="B264" t="s">
        <v>551</v>
      </c>
      <c r="C264" s="14" t="s">
        <v>39</v>
      </c>
      <c r="D264" s="15">
        <v>4.4999999999999998E-2</v>
      </c>
      <c r="E264" s="15">
        <v>0</v>
      </c>
      <c r="F264" s="16">
        <v>-4.4999999999999998E-2</v>
      </c>
      <c r="G264" s="5">
        <v>-4.2999999999999997E-2</v>
      </c>
      <c r="H264" s="5">
        <v>-2E-3</v>
      </c>
      <c r="I264" s="17">
        <f t="shared" si="10"/>
        <v>0</v>
      </c>
      <c r="J264" s="17">
        <v>0</v>
      </c>
      <c r="K264" s="5">
        <v>2.1999999999999999E-2</v>
      </c>
      <c r="L264" s="5">
        <v>6.0000000000000001E-3</v>
      </c>
      <c r="M264" s="5">
        <v>2E-3</v>
      </c>
      <c r="N264" s="5">
        <v>1.0999999999999999E-2</v>
      </c>
      <c r="O264" s="18">
        <v>4.0999999999999995E-2</v>
      </c>
      <c r="P264" s="5">
        <v>2E-3</v>
      </c>
      <c r="Q264" s="5">
        <v>2E-3</v>
      </c>
      <c r="R264" s="18">
        <v>4.0000000000000001E-3</v>
      </c>
      <c r="S264" s="5">
        <v>0</v>
      </c>
      <c r="T264" s="5">
        <v>0</v>
      </c>
      <c r="U264" s="5">
        <v>0</v>
      </c>
      <c r="V264" s="5">
        <v>0</v>
      </c>
      <c r="W264" s="5">
        <v>0</v>
      </c>
      <c r="X264" s="5">
        <v>0</v>
      </c>
      <c r="Y264" s="5">
        <v>0</v>
      </c>
      <c r="Z264" s="5">
        <v>0</v>
      </c>
      <c r="AA264" s="5">
        <v>0</v>
      </c>
      <c r="AB264" s="5">
        <v>0</v>
      </c>
      <c r="AC264" s="18">
        <v>0</v>
      </c>
      <c r="AD264" s="5">
        <v>0</v>
      </c>
      <c r="AE264" s="5">
        <v>0</v>
      </c>
      <c r="AF264" s="5">
        <v>0</v>
      </c>
      <c r="AG264" s="5">
        <v>0</v>
      </c>
      <c r="AH264" s="18">
        <v>0</v>
      </c>
      <c r="AI264" s="5">
        <v>0</v>
      </c>
      <c r="AJ264" s="73">
        <v>0</v>
      </c>
      <c r="AK264" s="6" t="str">
        <f>A264</f>
        <v>11054</v>
      </c>
      <c r="AL264" s="19"/>
    </row>
    <row r="265" spans="1:39" x14ac:dyDescent="0.25">
      <c r="A265" s="6" t="s">
        <v>552</v>
      </c>
      <c r="B265" t="s">
        <v>553</v>
      </c>
      <c r="C265" s="14" t="s">
        <v>39</v>
      </c>
      <c r="D265" s="15">
        <v>0.107</v>
      </c>
      <c r="E265" s="15">
        <v>0</v>
      </c>
      <c r="F265" s="16">
        <v>-0.107</v>
      </c>
      <c r="G265" s="5">
        <v>-0.10199999999999999</v>
      </c>
      <c r="H265" s="5">
        <v>-5.0000000000000001E-3</v>
      </c>
      <c r="I265" s="17">
        <f t="shared" si="10"/>
        <v>0</v>
      </c>
      <c r="J265" s="17">
        <v>0</v>
      </c>
      <c r="K265" s="5">
        <v>5.5E-2</v>
      </c>
      <c r="L265" s="5">
        <v>1.2E-2</v>
      </c>
      <c r="M265" s="5">
        <v>4.0000000000000001E-3</v>
      </c>
      <c r="N265" s="5">
        <v>2.5999999999999999E-2</v>
      </c>
      <c r="O265" s="18">
        <v>9.7000000000000003E-2</v>
      </c>
      <c r="P265" s="5">
        <v>5.0000000000000001E-3</v>
      </c>
      <c r="Q265" s="5">
        <v>5.0000000000000001E-3</v>
      </c>
      <c r="R265" s="18">
        <v>0.01</v>
      </c>
      <c r="S265" s="5">
        <v>0</v>
      </c>
      <c r="T265" s="5">
        <v>0</v>
      </c>
      <c r="U265" s="5">
        <v>0</v>
      </c>
      <c r="V265" s="5">
        <v>0</v>
      </c>
      <c r="W265" s="5">
        <v>0</v>
      </c>
      <c r="X265" s="5">
        <v>0</v>
      </c>
      <c r="Y265" s="5">
        <v>0</v>
      </c>
      <c r="Z265" s="5">
        <v>0</v>
      </c>
      <c r="AA265" s="5">
        <v>0</v>
      </c>
      <c r="AB265" s="5">
        <v>0</v>
      </c>
      <c r="AC265" s="18">
        <v>0</v>
      </c>
      <c r="AD265" s="5">
        <v>0</v>
      </c>
      <c r="AE265" s="5">
        <v>0</v>
      </c>
      <c r="AF265" s="5">
        <v>0</v>
      </c>
      <c r="AG265" s="5">
        <v>0</v>
      </c>
      <c r="AH265" s="18">
        <v>0</v>
      </c>
      <c r="AI265" s="5">
        <v>0</v>
      </c>
      <c r="AJ265" s="73">
        <v>0</v>
      </c>
      <c r="AK265" s="6" t="str">
        <f>A265</f>
        <v>07035</v>
      </c>
      <c r="AL265" s="19"/>
    </row>
    <row r="266" spans="1:39" x14ac:dyDescent="0.25">
      <c r="A266" s="6" t="s">
        <v>554</v>
      </c>
      <c r="B266" t="s">
        <v>555</v>
      </c>
      <c r="C266" s="14" t="s">
        <v>39</v>
      </c>
      <c r="D266" s="15">
        <v>4.9000000000000002E-2</v>
      </c>
      <c r="E266" s="15">
        <v>0</v>
      </c>
      <c r="F266" s="16">
        <v>-4.9000000000000002E-2</v>
      </c>
      <c r="G266" s="5">
        <v>-4.7E-2</v>
      </c>
      <c r="H266" s="5">
        <v>-2E-3</v>
      </c>
      <c r="I266" s="17">
        <f t="shared" si="10"/>
        <v>0</v>
      </c>
      <c r="J266" s="17">
        <v>0</v>
      </c>
      <c r="K266" s="5">
        <v>2.7E-2</v>
      </c>
      <c r="L266" s="5">
        <v>5.0000000000000001E-3</v>
      </c>
      <c r="M266" s="5">
        <v>1E-3</v>
      </c>
      <c r="N266" s="5">
        <v>1.3000000000000001E-2</v>
      </c>
      <c r="O266" s="18">
        <v>4.5999999999999999E-2</v>
      </c>
      <c r="P266" s="5">
        <v>2E-3</v>
      </c>
      <c r="Q266" s="5">
        <v>1E-3</v>
      </c>
      <c r="R266" s="18">
        <v>3.0000000000000001E-3</v>
      </c>
      <c r="S266" s="5">
        <v>0</v>
      </c>
      <c r="T266" s="5">
        <v>0</v>
      </c>
      <c r="U266" s="5">
        <v>0</v>
      </c>
      <c r="V266" s="5">
        <v>0</v>
      </c>
      <c r="W266" s="5">
        <v>0</v>
      </c>
      <c r="X266" s="5">
        <v>0</v>
      </c>
      <c r="Y266" s="5">
        <v>0</v>
      </c>
      <c r="Z266" s="5">
        <v>0</v>
      </c>
      <c r="AA266" s="5">
        <v>0</v>
      </c>
      <c r="AB266" s="5">
        <v>0</v>
      </c>
      <c r="AC266" s="18">
        <v>0</v>
      </c>
      <c r="AD266" s="5">
        <v>0</v>
      </c>
      <c r="AE266" s="5">
        <v>0</v>
      </c>
      <c r="AF266" s="5">
        <v>0</v>
      </c>
      <c r="AG266" s="5">
        <v>0</v>
      </c>
      <c r="AH266" s="18">
        <v>0</v>
      </c>
      <c r="AI266" s="5">
        <v>0</v>
      </c>
      <c r="AJ266" s="73">
        <v>0</v>
      </c>
      <c r="AK266" s="6" t="str">
        <f>A266</f>
        <v>04069</v>
      </c>
      <c r="AL266" s="19"/>
    </row>
    <row r="267" spans="1:39" x14ac:dyDescent="0.25">
      <c r="A267" s="6" t="s">
        <v>556</v>
      </c>
      <c r="B267" t="s">
        <v>557</v>
      </c>
      <c r="C267" s="14" t="s">
        <v>39</v>
      </c>
      <c r="D267" s="15">
        <v>12.463000000000001</v>
      </c>
      <c r="E267" s="15">
        <v>16.478999999999999</v>
      </c>
      <c r="F267" s="16">
        <v>4.016</v>
      </c>
      <c r="G267" s="5">
        <v>0</v>
      </c>
      <c r="H267" s="5">
        <v>0</v>
      </c>
      <c r="I267" s="17">
        <f t="shared" si="10"/>
        <v>0.68644942047454349</v>
      </c>
      <c r="J267" s="17">
        <v>1.4078524182292615E-2</v>
      </c>
      <c r="K267" s="5">
        <v>7.476</v>
      </c>
      <c r="L267" s="5">
        <v>1.002</v>
      </c>
      <c r="M267" s="5">
        <v>0.33699999999999997</v>
      </c>
      <c r="N267" s="5">
        <v>2.7970000000000002</v>
      </c>
      <c r="O267" s="18">
        <v>11.612</v>
      </c>
      <c r="P267" s="5">
        <v>0.53300000000000003</v>
      </c>
      <c r="Q267" s="5">
        <v>0.318</v>
      </c>
      <c r="R267" s="18">
        <v>0.85099999999999998</v>
      </c>
      <c r="S267" s="5">
        <v>0</v>
      </c>
      <c r="T267" s="5">
        <v>7</v>
      </c>
      <c r="U267" s="5">
        <v>0.46299999999999997</v>
      </c>
      <c r="V267" s="5">
        <v>1</v>
      </c>
      <c r="W267" s="5">
        <v>0.97299999999999998</v>
      </c>
      <c r="X267" s="5">
        <v>0.56300000000000006</v>
      </c>
      <c r="Y267" s="5">
        <v>0.96500000000000008</v>
      </c>
      <c r="Z267" s="5">
        <v>0.11600000000000001</v>
      </c>
      <c r="AA267" s="5">
        <v>0</v>
      </c>
      <c r="AB267" s="5">
        <v>0.23199999999999998</v>
      </c>
      <c r="AC267" s="18">
        <v>11.312000000000001</v>
      </c>
      <c r="AD267" s="5">
        <v>0</v>
      </c>
      <c r="AE267" s="5">
        <v>0.193</v>
      </c>
      <c r="AF267" s="5">
        <v>3.512</v>
      </c>
      <c r="AG267" s="5">
        <v>1.462</v>
      </c>
      <c r="AH267" s="18">
        <v>5.1669999999999998</v>
      </c>
      <c r="AI267" s="5">
        <v>0.23199999999999998</v>
      </c>
      <c r="AJ267" s="73" t="s">
        <v>751</v>
      </c>
      <c r="AK267" s="6" t="str">
        <f>A267</f>
        <v>27001</v>
      </c>
      <c r="AL267" s="19"/>
    </row>
    <row r="268" spans="1:39" x14ac:dyDescent="0.25">
      <c r="A268" s="6" t="s">
        <v>558</v>
      </c>
      <c r="B268" t="s">
        <v>559</v>
      </c>
      <c r="C268" s="14" t="s">
        <v>39</v>
      </c>
      <c r="D268" s="15">
        <v>0.13600000000000001</v>
      </c>
      <c r="E268" s="15">
        <v>0.13600000000000001</v>
      </c>
      <c r="F268" s="16">
        <v>0</v>
      </c>
      <c r="G268" s="5">
        <v>0</v>
      </c>
      <c r="H268" s="5">
        <v>0</v>
      </c>
      <c r="I268" s="17">
        <f t="shared" si="10"/>
        <v>0</v>
      </c>
      <c r="J268" s="17">
        <v>0</v>
      </c>
      <c r="K268" s="5">
        <v>7.3000000000000009E-2</v>
      </c>
      <c r="L268" s="5">
        <v>1.3999999999999999E-2</v>
      </c>
      <c r="M268" s="5">
        <v>4.0000000000000001E-3</v>
      </c>
      <c r="N268" s="5">
        <v>3.4000000000000002E-2</v>
      </c>
      <c r="O268" s="18">
        <v>0.125</v>
      </c>
      <c r="P268" s="5">
        <v>6.0000000000000001E-3</v>
      </c>
      <c r="Q268" s="5">
        <v>5.0000000000000001E-3</v>
      </c>
      <c r="R268" s="18">
        <v>1.0999999999999999E-2</v>
      </c>
      <c r="S268" s="5">
        <v>0</v>
      </c>
      <c r="T268" s="5">
        <v>0</v>
      </c>
      <c r="U268" s="5">
        <v>0</v>
      </c>
      <c r="V268" s="5">
        <v>0</v>
      </c>
      <c r="W268" s="5">
        <v>0</v>
      </c>
      <c r="X268" s="5">
        <v>0</v>
      </c>
      <c r="Y268" s="5">
        <v>0</v>
      </c>
      <c r="Z268" s="5">
        <v>0</v>
      </c>
      <c r="AA268" s="5">
        <v>0</v>
      </c>
      <c r="AB268" s="5">
        <v>0</v>
      </c>
      <c r="AC268" s="18">
        <v>0</v>
      </c>
      <c r="AD268" s="5">
        <v>0</v>
      </c>
      <c r="AE268" s="5">
        <v>0</v>
      </c>
      <c r="AF268" s="5">
        <v>0.13600000000000001</v>
      </c>
      <c r="AG268" s="5">
        <v>0</v>
      </c>
      <c r="AH268" s="18">
        <v>0.13600000000000001</v>
      </c>
      <c r="AI268" s="5">
        <v>0</v>
      </c>
      <c r="AJ268" s="73">
        <v>0</v>
      </c>
      <c r="AK268" s="6" t="str">
        <f>A268</f>
        <v>38304</v>
      </c>
      <c r="AL268" s="19"/>
    </row>
    <row r="269" spans="1:39" x14ac:dyDescent="0.25">
      <c r="A269" s="6" t="s">
        <v>560</v>
      </c>
      <c r="B269" t="s">
        <v>561</v>
      </c>
      <c r="C269" s="14" t="s">
        <v>39</v>
      </c>
      <c r="D269" s="15">
        <v>3.7049999999999996</v>
      </c>
      <c r="E269" s="15">
        <v>5.048</v>
      </c>
      <c r="F269" s="16">
        <v>1.343</v>
      </c>
      <c r="G269" s="5">
        <v>0</v>
      </c>
      <c r="H269" s="5">
        <v>0</v>
      </c>
      <c r="I269" s="17">
        <f t="shared" si="10"/>
        <v>0.70285261489698891</v>
      </c>
      <c r="J269" s="17">
        <v>0.64381933438985739</v>
      </c>
      <c r="K269" s="5">
        <v>2.3099999999999996</v>
      </c>
      <c r="L269" s="5">
        <v>0.27100000000000002</v>
      </c>
      <c r="M269" s="5">
        <v>9.1999999999999998E-2</v>
      </c>
      <c r="N269" s="5">
        <v>0.79399999999999993</v>
      </c>
      <c r="O269" s="18">
        <v>3.4669999999999996</v>
      </c>
      <c r="P269" s="5">
        <v>0.155</v>
      </c>
      <c r="Q269" s="5">
        <v>8.3000000000000004E-2</v>
      </c>
      <c r="R269" s="18">
        <v>0.23799999999999999</v>
      </c>
      <c r="S269" s="5">
        <v>0</v>
      </c>
      <c r="T269" s="5">
        <v>2.8780000000000001</v>
      </c>
      <c r="U269" s="5">
        <v>0.14399999999999999</v>
      </c>
      <c r="V269" s="5">
        <v>0</v>
      </c>
      <c r="W269" s="5">
        <v>0.20599999999999999</v>
      </c>
      <c r="X269" s="5">
        <v>0.20599999999999999</v>
      </c>
      <c r="Y269" s="5">
        <v>0</v>
      </c>
      <c r="Z269" s="5">
        <v>0.10400000000000001</v>
      </c>
      <c r="AA269" s="5">
        <v>0.01</v>
      </c>
      <c r="AB269" s="5">
        <v>0</v>
      </c>
      <c r="AC269" s="18">
        <v>3.548</v>
      </c>
      <c r="AD269" s="5">
        <v>0</v>
      </c>
      <c r="AE269" s="5">
        <v>1.5</v>
      </c>
      <c r="AF269" s="5">
        <v>0</v>
      </c>
      <c r="AG269" s="5">
        <v>0</v>
      </c>
      <c r="AH269" s="18">
        <v>1.5</v>
      </c>
      <c r="AI269" s="5">
        <v>3.25</v>
      </c>
      <c r="AJ269" s="73" t="s">
        <v>751</v>
      </c>
      <c r="AK269" s="6" t="str">
        <f>A269</f>
        <v>30303</v>
      </c>
      <c r="AL269" s="19"/>
    </row>
    <row r="270" spans="1:39" x14ac:dyDescent="0.25">
      <c r="A270" s="6" t="s">
        <v>562</v>
      </c>
      <c r="B270" t="s">
        <v>563</v>
      </c>
      <c r="C270" s="14" t="s">
        <v>39</v>
      </c>
      <c r="D270" s="15">
        <v>8.3849999999999998</v>
      </c>
      <c r="E270" s="15">
        <v>9.3619999999999983</v>
      </c>
      <c r="F270" s="16">
        <v>0.97699999999999998</v>
      </c>
      <c r="G270" s="5">
        <v>0</v>
      </c>
      <c r="H270" s="5">
        <v>0</v>
      </c>
      <c r="I270" s="17">
        <f t="shared" si="10"/>
        <v>0.52277291177098917</v>
      </c>
      <c r="J270" s="17">
        <v>0</v>
      </c>
      <c r="K270" s="5">
        <v>4.9639999999999995</v>
      </c>
      <c r="L270" s="5">
        <v>0.71300000000000008</v>
      </c>
      <c r="M270" s="5">
        <v>0.24099999999999999</v>
      </c>
      <c r="N270" s="5">
        <v>1.875</v>
      </c>
      <c r="O270" s="18">
        <v>7.7929999999999993</v>
      </c>
      <c r="P270" s="5">
        <v>0.36000000000000004</v>
      </c>
      <c r="Q270" s="5">
        <v>0.23200000000000001</v>
      </c>
      <c r="R270" s="18">
        <v>0.59200000000000008</v>
      </c>
      <c r="S270" s="5">
        <v>0</v>
      </c>
      <c r="T270" s="5">
        <v>3.9</v>
      </c>
      <c r="U270" s="5">
        <v>0.29899999999999999</v>
      </c>
      <c r="V270" s="5">
        <v>0</v>
      </c>
      <c r="W270" s="5">
        <v>1.0149999999999999</v>
      </c>
      <c r="X270" s="5">
        <v>0.224</v>
      </c>
      <c r="Y270" s="5">
        <v>0</v>
      </c>
      <c r="Z270" s="5">
        <v>0</v>
      </c>
      <c r="AA270" s="5">
        <v>0</v>
      </c>
      <c r="AB270" s="5">
        <v>0</v>
      </c>
      <c r="AC270" s="18">
        <v>5.4379999999999997</v>
      </c>
      <c r="AD270" s="5">
        <v>2.4449999999999998</v>
      </c>
      <c r="AE270" s="5">
        <v>0.32300000000000001</v>
      </c>
      <c r="AF270" s="5">
        <v>1.1559999999999999</v>
      </c>
      <c r="AG270" s="5">
        <v>0</v>
      </c>
      <c r="AH270" s="18">
        <v>3.9239999999999995</v>
      </c>
      <c r="AI270" s="5">
        <v>0</v>
      </c>
      <c r="AJ270" s="73" t="s">
        <v>758</v>
      </c>
      <c r="AK270" s="6" t="str">
        <f>A270</f>
        <v>31311</v>
      </c>
      <c r="AL270" s="19"/>
    </row>
    <row r="271" spans="1:39" x14ac:dyDescent="0.25">
      <c r="A271" s="6" t="s">
        <v>564</v>
      </c>
      <c r="B271" t="s">
        <v>719</v>
      </c>
      <c r="C271" s="14" t="s">
        <v>39</v>
      </c>
      <c r="D271" s="15">
        <v>2.907</v>
      </c>
      <c r="E271" s="15">
        <v>0.48</v>
      </c>
      <c r="F271" s="16">
        <v>-2.427</v>
      </c>
      <c r="G271" s="5">
        <v>-2.306</v>
      </c>
      <c r="H271" s="5">
        <v>-0.121</v>
      </c>
      <c r="I271" s="17">
        <f t="shared" si="10"/>
        <v>1</v>
      </c>
      <c r="J271" s="17">
        <v>6.0874999999999995</v>
      </c>
      <c r="K271" s="5">
        <v>2.0339999999999998</v>
      </c>
      <c r="L271" s="5">
        <v>0.11399999999999999</v>
      </c>
      <c r="M271" s="5">
        <v>3.9E-2</v>
      </c>
      <c r="N271" s="5">
        <v>0.58499999999999996</v>
      </c>
      <c r="O271" s="18">
        <v>2.7719999999999998</v>
      </c>
      <c r="P271" s="5">
        <v>0.115</v>
      </c>
      <c r="Q271" s="5">
        <v>0.02</v>
      </c>
      <c r="R271" s="18">
        <v>0.13500000000000001</v>
      </c>
      <c r="S271" s="5">
        <v>3.0000000000000001E-3</v>
      </c>
      <c r="T271" s="5">
        <v>0</v>
      </c>
      <c r="U271" s="5">
        <v>5.2000000000000005E-2</v>
      </c>
      <c r="V271" s="5">
        <v>0</v>
      </c>
      <c r="W271" s="5">
        <v>0.10400000000000001</v>
      </c>
      <c r="X271" s="5">
        <v>9.0999999999999998E-2</v>
      </c>
      <c r="Y271" s="5">
        <v>0.23</v>
      </c>
      <c r="Z271" s="5">
        <v>0</v>
      </c>
      <c r="AA271" s="5">
        <v>0</v>
      </c>
      <c r="AB271" s="5">
        <v>0</v>
      </c>
      <c r="AC271" s="18">
        <v>0.48</v>
      </c>
      <c r="AD271" s="5">
        <v>0</v>
      </c>
      <c r="AE271" s="5">
        <v>0</v>
      </c>
      <c r="AF271" s="5">
        <v>0</v>
      </c>
      <c r="AG271" s="5">
        <v>0</v>
      </c>
      <c r="AH271" s="18">
        <v>0</v>
      </c>
      <c r="AI271" s="5">
        <v>2.9219999999999997</v>
      </c>
      <c r="AJ271" s="73" t="s">
        <v>751</v>
      </c>
      <c r="AK271" s="6" t="str">
        <f>A271</f>
        <v>17905</v>
      </c>
      <c r="AL271" s="19"/>
      <c r="AM271" s="19"/>
    </row>
    <row r="272" spans="1:39" x14ac:dyDescent="0.25">
      <c r="A272" s="6" t="s">
        <v>566</v>
      </c>
      <c r="B272" t="s">
        <v>720</v>
      </c>
      <c r="C272" s="14" t="s">
        <v>39</v>
      </c>
      <c r="D272" s="15">
        <v>0.95300000000000007</v>
      </c>
      <c r="E272" s="15">
        <v>1.1219999999999999</v>
      </c>
      <c r="F272" s="16">
        <v>0.16900000000000001</v>
      </c>
      <c r="G272" s="5">
        <v>0</v>
      </c>
      <c r="H272" s="5">
        <v>0</v>
      </c>
      <c r="I272" s="17">
        <f t="shared" si="10"/>
        <v>1</v>
      </c>
      <c r="J272" s="17">
        <v>0.71301247771836018</v>
      </c>
      <c r="K272" s="5">
        <v>0.73599999999999999</v>
      </c>
      <c r="L272" s="5">
        <v>2.3E-2</v>
      </c>
      <c r="M272" s="5">
        <v>8.9999999999999993E-3</v>
      </c>
      <c r="N272" s="5">
        <v>0.14899999999999999</v>
      </c>
      <c r="O272" s="18">
        <v>0.91700000000000004</v>
      </c>
      <c r="P272" s="5">
        <v>3.5999999999999997E-2</v>
      </c>
      <c r="Q272" s="5">
        <v>0</v>
      </c>
      <c r="R272" s="18">
        <v>3.5999999999999997E-2</v>
      </c>
      <c r="S272" s="5">
        <v>0</v>
      </c>
      <c r="T272" s="5">
        <v>0</v>
      </c>
      <c r="U272" s="5">
        <v>0.03</v>
      </c>
      <c r="V272" s="5">
        <v>0</v>
      </c>
      <c r="W272" s="5">
        <v>4.5999999999999999E-2</v>
      </c>
      <c r="X272" s="5">
        <v>4.5999999999999999E-2</v>
      </c>
      <c r="Y272" s="5">
        <v>1</v>
      </c>
      <c r="Z272" s="5">
        <v>0</v>
      </c>
      <c r="AA272" s="5">
        <v>0</v>
      </c>
      <c r="AB272" s="5">
        <v>0</v>
      </c>
      <c r="AC272" s="18">
        <v>1.1219999999999999</v>
      </c>
      <c r="AD272" s="5">
        <v>0</v>
      </c>
      <c r="AE272" s="5">
        <v>0</v>
      </c>
      <c r="AF272" s="5">
        <v>0</v>
      </c>
      <c r="AG272" s="5">
        <v>0</v>
      </c>
      <c r="AH272" s="18">
        <v>0</v>
      </c>
      <c r="AI272" s="5">
        <v>0.8</v>
      </c>
      <c r="AJ272" s="73" t="s">
        <v>751</v>
      </c>
      <c r="AK272" s="6" t="str">
        <f>A272</f>
        <v>27905</v>
      </c>
      <c r="AL272" s="19"/>
    </row>
    <row r="273" spans="1:38" x14ac:dyDescent="0.25">
      <c r="A273" s="6" t="s">
        <v>568</v>
      </c>
      <c r="B273" t="s">
        <v>721</v>
      </c>
      <c r="C273" s="14" t="s">
        <v>39</v>
      </c>
      <c r="D273" s="15">
        <v>1.3499999999999999</v>
      </c>
      <c r="E273" s="15">
        <v>0.53</v>
      </c>
      <c r="F273" s="16">
        <v>-0.82</v>
      </c>
      <c r="G273" s="5">
        <v>-0.77900000000000003</v>
      </c>
      <c r="H273" s="5">
        <v>-4.1000000000000002E-2</v>
      </c>
      <c r="I273" s="17">
        <f t="shared" si="10"/>
        <v>1</v>
      </c>
      <c r="J273" s="17">
        <v>1.8867924528301885</v>
      </c>
      <c r="K273" s="5">
        <v>1.0429999999999999</v>
      </c>
      <c r="L273" s="5">
        <v>3.2000000000000001E-2</v>
      </c>
      <c r="M273" s="5">
        <v>1.2999999999999999E-2</v>
      </c>
      <c r="N273" s="5">
        <v>0.21099999999999999</v>
      </c>
      <c r="O273" s="18">
        <v>1.2989999999999999</v>
      </c>
      <c r="P273" s="5">
        <v>5.0999999999999997E-2</v>
      </c>
      <c r="Q273" s="5">
        <v>0</v>
      </c>
      <c r="R273" s="18">
        <v>5.0999999999999997E-2</v>
      </c>
      <c r="S273" s="5">
        <v>1.2E-2</v>
      </c>
      <c r="T273" s="5">
        <v>0</v>
      </c>
      <c r="U273" s="5">
        <v>2.5999999999999999E-2</v>
      </c>
      <c r="V273" s="5">
        <v>0</v>
      </c>
      <c r="W273" s="5">
        <v>3.9E-2</v>
      </c>
      <c r="X273" s="5">
        <v>5.1999999999999998E-2</v>
      </c>
      <c r="Y273" s="5">
        <v>0.4</v>
      </c>
      <c r="Z273" s="5">
        <v>1E-3</v>
      </c>
      <c r="AA273" s="5">
        <v>0</v>
      </c>
      <c r="AB273" s="5">
        <v>0</v>
      </c>
      <c r="AC273" s="18">
        <v>0.53</v>
      </c>
      <c r="AD273" s="5">
        <v>0</v>
      </c>
      <c r="AE273" s="5">
        <v>0</v>
      </c>
      <c r="AF273" s="5">
        <v>0</v>
      </c>
      <c r="AG273" s="5">
        <v>0</v>
      </c>
      <c r="AH273" s="18">
        <v>0</v>
      </c>
      <c r="AI273" s="5">
        <v>1</v>
      </c>
      <c r="AJ273" s="73" t="s">
        <v>751</v>
      </c>
      <c r="AK273" s="6" t="str">
        <f>A273</f>
        <v>17902</v>
      </c>
      <c r="AL273" s="19"/>
    </row>
    <row r="274" spans="1:38" x14ac:dyDescent="0.25">
      <c r="A274" s="6" t="s">
        <v>570</v>
      </c>
      <c r="B274" t="s">
        <v>571</v>
      </c>
      <c r="C274" s="14" t="s">
        <v>39</v>
      </c>
      <c r="D274" s="15">
        <v>0.35899999999999999</v>
      </c>
      <c r="E274" s="15">
        <v>0.65400000000000003</v>
      </c>
      <c r="F274" s="16">
        <v>0.29499999999999998</v>
      </c>
      <c r="G274" s="5">
        <v>0</v>
      </c>
      <c r="H274" s="5">
        <v>0</v>
      </c>
      <c r="I274" s="17">
        <f t="shared" si="10"/>
        <v>0</v>
      </c>
      <c r="J274" s="17">
        <v>0.54740061162079501</v>
      </c>
      <c r="K274" s="5">
        <v>0.183</v>
      </c>
      <c r="L274" s="5">
        <v>4.2000000000000003E-2</v>
      </c>
      <c r="M274" s="5">
        <v>1.4E-2</v>
      </c>
      <c r="N274" s="5">
        <v>8.8999999999999996E-2</v>
      </c>
      <c r="O274" s="18">
        <v>0.32800000000000001</v>
      </c>
      <c r="P274" s="5">
        <v>1.6E-2</v>
      </c>
      <c r="Q274" s="5">
        <v>1.4999999999999999E-2</v>
      </c>
      <c r="R274" s="18">
        <v>3.1E-2</v>
      </c>
      <c r="S274" s="5">
        <v>0</v>
      </c>
      <c r="T274" s="5">
        <v>0.38600000000000001</v>
      </c>
      <c r="U274" s="5">
        <v>9.9999999999999985E-3</v>
      </c>
      <c r="V274" s="5">
        <v>0</v>
      </c>
      <c r="W274" s="5">
        <v>0.19999999999999998</v>
      </c>
      <c r="X274" s="5">
        <v>1.7000000000000001E-2</v>
      </c>
      <c r="Y274" s="5">
        <v>4.0999999999999995E-2</v>
      </c>
      <c r="Z274" s="5">
        <v>0</v>
      </c>
      <c r="AA274" s="5">
        <v>0</v>
      </c>
      <c r="AB274" s="5">
        <v>0</v>
      </c>
      <c r="AC274" s="18">
        <v>0.65400000000000003</v>
      </c>
      <c r="AD274" s="5">
        <v>0</v>
      </c>
      <c r="AE274" s="5">
        <v>0</v>
      </c>
      <c r="AF274" s="5">
        <v>0</v>
      </c>
      <c r="AG274" s="5">
        <v>0</v>
      </c>
      <c r="AH274" s="18">
        <v>0</v>
      </c>
      <c r="AI274" s="5">
        <v>0.35799999999999998</v>
      </c>
      <c r="AJ274" s="73" t="s">
        <v>762</v>
      </c>
      <c r="AK274" s="6" t="str">
        <f>A274</f>
        <v>33202</v>
      </c>
      <c r="AL274" s="19"/>
    </row>
    <row r="275" spans="1:38" x14ac:dyDescent="0.25">
      <c r="A275" s="6" t="s">
        <v>572</v>
      </c>
      <c r="B275" t="s">
        <v>573</v>
      </c>
      <c r="C275" s="14" t="s">
        <v>39</v>
      </c>
      <c r="D275" s="15">
        <v>45.287999999999997</v>
      </c>
      <c r="E275" s="15">
        <v>63.34</v>
      </c>
      <c r="F275" s="16">
        <v>18.052</v>
      </c>
      <c r="G275" s="5">
        <v>0</v>
      </c>
      <c r="H275" s="5">
        <v>0</v>
      </c>
      <c r="I275" s="17">
        <f t="shared" si="10"/>
        <v>0.61479830754657405</v>
      </c>
      <c r="J275" s="17">
        <v>0</v>
      </c>
      <c r="K275" s="5">
        <v>27.783999999999999</v>
      </c>
      <c r="L275" s="5">
        <v>3.476</v>
      </c>
      <c r="M275" s="5">
        <v>1.1819999999999999</v>
      </c>
      <c r="N275" s="5">
        <v>9.8460000000000001</v>
      </c>
      <c r="O275" s="18">
        <v>42.287999999999997</v>
      </c>
      <c r="P275" s="5">
        <v>1.9169999999999998</v>
      </c>
      <c r="Q275" s="5">
        <v>1.083</v>
      </c>
      <c r="R275" s="18">
        <v>3</v>
      </c>
      <c r="S275" s="5">
        <v>0.26200000000000001</v>
      </c>
      <c r="T275" s="5">
        <v>25.869</v>
      </c>
      <c r="U275" s="5">
        <v>1.52</v>
      </c>
      <c r="V275" s="5">
        <v>4.7129999999999992</v>
      </c>
      <c r="W275" s="5">
        <v>4.7429999999999994</v>
      </c>
      <c r="X275" s="5">
        <v>2.7770000000000001</v>
      </c>
      <c r="Y275" s="5">
        <v>3</v>
      </c>
      <c r="Z275" s="5">
        <v>0.52400000000000002</v>
      </c>
      <c r="AA275" s="5">
        <v>0.52400000000000002</v>
      </c>
      <c r="AB275" s="5">
        <v>0</v>
      </c>
      <c r="AC275" s="18">
        <v>43.932000000000002</v>
      </c>
      <c r="AD275" s="5">
        <v>0</v>
      </c>
      <c r="AE275" s="5">
        <v>0</v>
      </c>
      <c r="AF275" s="5">
        <v>11.948</v>
      </c>
      <c r="AG275" s="5">
        <v>7.46</v>
      </c>
      <c r="AH275" s="18">
        <v>19.408000000000001</v>
      </c>
      <c r="AI275" s="5">
        <v>0</v>
      </c>
      <c r="AJ275" s="73" t="s">
        <v>791</v>
      </c>
      <c r="AK275" s="6" t="str">
        <f>A275</f>
        <v>27320</v>
      </c>
      <c r="AL275" s="19"/>
    </row>
    <row r="276" spans="1:38" x14ac:dyDescent="0.25">
      <c r="A276" s="6" t="s">
        <v>574</v>
      </c>
      <c r="B276" t="s">
        <v>575</v>
      </c>
      <c r="C276" s="14" t="s">
        <v>39</v>
      </c>
      <c r="D276" s="15">
        <v>28.085999999999999</v>
      </c>
      <c r="E276" s="15">
        <v>40.564999999999998</v>
      </c>
      <c r="F276" s="16">
        <v>12.478999999999999</v>
      </c>
      <c r="G276" s="5">
        <v>0</v>
      </c>
      <c r="H276" s="5">
        <v>0</v>
      </c>
      <c r="I276" s="17">
        <f t="shared" si="10"/>
        <v>0.70198446937014669</v>
      </c>
      <c r="J276" s="17">
        <v>0</v>
      </c>
      <c r="K276" s="5">
        <v>17.428000000000001</v>
      </c>
      <c r="L276" s="5">
        <v>2.0779999999999998</v>
      </c>
      <c r="M276" s="5">
        <v>0.70599999999999996</v>
      </c>
      <c r="N276" s="5">
        <v>6.0549999999999997</v>
      </c>
      <c r="O276" s="18">
        <v>26.266999999999999</v>
      </c>
      <c r="P276" s="5">
        <v>1.1830000000000001</v>
      </c>
      <c r="Q276" s="5">
        <v>0.63600000000000001</v>
      </c>
      <c r="R276" s="18">
        <v>1.819</v>
      </c>
      <c r="S276" s="5">
        <v>0</v>
      </c>
      <c r="T276" s="5">
        <v>18.899999999999999</v>
      </c>
      <c r="U276" s="5">
        <v>0</v>
      </c>
      <c r="V276" s="5">
        <v>0</v>
      </c>
      <c r="W276" s="5">
        <v>1.161</v>
      </c>
      <c r="X276" s="5">
        <v>1.2150000000000001</v>
      </c>
      <c r="Y276" s="5">
        <v>7.2</v>
      </c>
      <c r="Z276" s="5">
        <v>0</v>
      </c>
      <c r="AA276" s="5">
        <v>0</v>
      </c>
      <c r="AB276" s="5">
        <v>0</v>
      </c>
      <c r="AC276" s="18">
        <v>28.475999999999999</v>
      </c>
      <c r="AD276" s="5">
        <v>0</v>
      </c>
      <c r="AE276" s="5">
        <v>9.036999999999999</v>
      </c>
      <c r="AF276" s="5">
        <v>3.0519999999999996</v>
      </c>
      <c r="AG276" s="5">
        <v>0</v>
      </c>
      <c r="AH276" s="18">
        <v>12.088999999999999</v>
      </c>
      <c r="AI276" s="5">
        <v>0</v>
      </c>
      <c r="AJ276" s="73" t="s">
        <v>751</v>
      </c>
      <c r="AK276" s="6" t="str">
        <f>A276</f>
        <v>39201</v>
      </c>
      <c r="AL276" s="19"/>
    </row>
    <row r="277" spans="1:38" x14ac:dyDescent="0.25">
      <c r="A277" s="6" t="s">
        <v>576</v>
      </c>
      <c r="B277" t="s">
        <v>577</v>
      </c>
      <c r="C277" s="14" t="s">
        <v>39</v>
      </c>
      <c r="D277" s="15">
        <v>0.39700000000000008</v>
      </c>
      <c r="E277" s="15">
        <v>1</v>
      </c>
      <c r="F277" s="16">
        <v>0.60299999999999998</v>
      </c>
      <c r="G277" s="5">
        <v>0</v>
      </c>
      <c r="H277" s="5">
        <v>0</v>
      </c>
      <c r="I277" s="17">
        <f t="shared" si="10"/>
        <v>1</v>
      </c>
      <c r="J277" s="17">
        <v>0</v>
      </c>
      <c r="K277" s="5">
        <v>0.28400000000000003</v>
      </c>
      <c r="L277" s="5">
        <v>1.5000000000000001E-2</v>
      </c>
      <c r="M277" s="5">
        <v>5.0000000000000001E-3</v>
      </c>
      <c r="N277" s="5">
        <v>7.6000000000000012E-2</v>
      </c>
      <c r="O277" s="18">
        <v>0.38000000000000006</v>
      </c>
      <c r="P277" s="5">
        <v>1.4999999999999999E-2</v>
      </c>
      <c r="Q277" s="5">
        <v>2E-3</v>
      </c>
      <c r="R277" s="18">
        <v>1.7000000000000001E-2</v>
      </c>
      <c r="S277" s="5">
        <v>0</v>
      </c>
      <c r="T277" s="5">
        <v>1</v>
      </c>
      <c r="U277" s="5">
        <v>0</v>
      </c>
      <c r="V277" s="5">
        <v>0</v>
      </c>
      <c r="W277" s="5">
        <v>0</v>
      </c>
      <c r="X277" s="5">
        <v>0</v>
      </c>
      <c r="Y277" s="5">
        <v>0</v>
      </c>
      <c r="Z277" s="5">
        <v>0</v>
      </c>
      <c r="AA277" s="5">
        <v>0</v>
      </c>
      <c r="AB277" s="5">
        <v>0</v>
      </c>
      <c r="AC277" s="18">
        <v>1</v>
      </c>
      <c r="AD277" s="5">
        <v>0</v>
      </c>
      <c r="AE277" s="5">
        <v>0</v>
      </c>
      <c r="AF277" s="5">
        <v>0</v>
      </c>
      <c r="AG277" s="5">
        <v>0</v>
      </c>
      <c r="AH277" s="18">
        <v>0</v>
      </c>
      <c r="AI277" s="5">
        <v>0</v>
      </c>
      <c r="AJ277" s="73" t="s">
        <v>751</v>
      </c>
      <c r="AK277" s="6" t="str">
        <f>A277</f>
        <v>18902</v>
      </c>
      <c r="AL277" s="19"/>
    </row>
    <row r="278" spans="1:38" x14ac:dyDescent="0.25">
      <c r="A278" s="6" t="s">
        <v>578</v>
      </c>
      <c r="B278" t="s">
        <v>579</v>
      </c>
      <c r="C278" s="14" t="s">
        <v>39</v>
      </c>
      <c r="D278" s="15">
        <v>115.33000000000001</v>
      </c>
      <c r="E278" s="15">
        <v>178.21299999999999</v>
      </c>
      <c r="F278" s="16">
        <v>62.883000000000003</v>
      </c>
      <c r="G278" s="5">
        <v>0</v>
      </c>
      <c r="H278" s="5">
        <v>0</v>
      </c>
      <c r="I278" s="17">
        <f t="shared" si="10"/>
        <v>0.80679747829844073</v>
      </c>
      <c r="J278" s="17">
        <v>0</v>
      </c>
      <c r="K278" s="5">
        <v>69.793000000000006</v>
      </c>
      <c r="L278" s="5">
        <v>9.2259999999999991</v>
      </c>
      <c r="M278" s="5">
        <v>3.13</v>
      </c>
      <c r="N278" s="5">
        <v>25.341000000000001</v>
      </c>
      <c r="O278" s="18">
        <v>107.49000000000001</v>
      </c>
      <c r="P278" s="5">
        <v>4.9119999999999999</v>
      </c>
      <c r="Q278" s="5">
        <v>2.9279999999999999</v>
      </c>
      <c r="R278" s="18">
        <v>7.84</v>
      </c>
      <c r="S278" s="5">
        <v>0</v>
      </c>
      <c r="T278" s="5">
        <v>83.754000000000005</v>
      </c>
      <c r="U278" s="5">
        <v>5.4389999999999992</v>
      </c>
      <c r="V278" s="5">
        <v>5.5010000000000003</v>
      </c>
      <c r="W278" s="5">
        <v>14.067</v>
      </c>
      <c r="X278" s="5">
        <v>9.7349999999999994</v>
      </c>
      <c r="Y278" s="5">
        <v>24.774999999999999</v>
      </c>
      <c r="Z278" s="5">
        <v>2.9229999999999996</v>
      </c>
      <c r="AA278" s="5">
        <v>0</v>
      </c>
      <c r="AB278" s="5">
        <v>0</v>
      </c>
      <c r="AC278" s="18">
        <v>146.19399999999999</v>
      </c>
      <c r="AD278" s="5">
        <v>0</v>
      </c>
      <c r="AE278" s="5">
        <v>19.935000000000002</v>
      </c>
      <c r="AF278" s="5">
        <v>12.084</v>
      </c>
      <c r="AG278" s="5">
        <v>0</v>
      </c>
      <c r="AH278" s="18">
        <v>32.019000000000005</v>
      </c>
      <c r="AI278" s="5">
        <v>0</v>
      </c>
      <c r="AJ278" s="73" t="s">
        <v>792</v>
      </c>
      <c r="AK278" s="6" t="str">
        <f>A278</f>
        <v>27010</v>
      </c>
      <c r="AL278" s="19"/>
    </row>
    <row r="279" spans="1:38" x14ac:dyDescent="0.25">
      <c r="A279" s="6" t="s">
        <v>580</v>
      </c>
      <c r="B279" t="s">
        <v>581</v>
      </c>
      <c r="C279" s="14" t="s">
        <v>39</v>
      </c>
      <c r="D279" s="15">
        <v>0.88600000000000012</v>
      </c>
      <c r="E279" s="15">
        <v>0.14599999999999999</v>
      </c>
      <c r="F279" s="16">
        <v>-0.74</v>
      </c>
      <c r="G279" s="5">
        <v>-0.70299999999999996</v>
      </c>
      <c r="H279" s="5">
        <v>-3.6999999999999998E-2</v>
      </c>
      <c r="I279" s="17">
        <f t="shared" si="10"/>
        <v>0</v>
      </c>
      <c r="J279" s="17">
        <v>0</v>
      </c>
      <c r="K279" s="5">
        <v>0.55800000000000005</v>
      </c>
      <c r="L279" s="5">
        <v>6.2000000000000006E-2</v>
      </c>
      <c r="M279" s="5">
        <v>2.1000000000000001E-2</v>
      </c>
      <c r="N279" s="5">
        <v>0.19</v>
      </c>
      <c r="O279" s="18">
        <v>0.83100000000000018</v>
      </c>
      <c r="P279" s="5">
        <v>3.6999999999999998E-2</v>
      </c>
      <c r="Q279" s="5">
        <v>1.7999999999999999E-2</v>
      </c>
      <c r="R279" s="18">
        <v>5.4999999999999993E-2</v>
      </c>
      <c r="S279" s="5">
        <v>0</v>
      </c>
      <c r="T279" s="5">
        <v>0</v>
      </c>
      <c r="U279" s="5">
        <v>0</v>
      </c>
      <c r="V279" s="5">
        <v>0</v>
      </c>
      <c r="W279" s="5">
        <v>0</v>
      </c>
      <c r="X279" s="5">
        <v>0</v>
      </c>
      <c r="Y279" s="5">
        <v>0</v>
      </c>
      <c r="Z279" s="5">
        <v>0</v>
      </c>
      <c r="AA279" s="5">
        <v>0</v>
      </c>
      <c r="AB279" s="5">
        <v>0</v>
      </c>
      <c r="AC279" s="18">
        <v>0</v>
      </c>
      <c r="AD279" s="5">
        <v>0</v>
      </c>
      <c r="AE279" s="5">
        <v>0</v>
      </c>
      <c r="AF279" s="5">
        <v>0.14599999999999999</v>
      </c>
      <c r="AG279" s="5">
        <v>0</v>
      </c>
      <c r="AH279" s="18">
        <v>0.14599999999999999</v>
      </c>
      <c r="AI279" s="5">
        <v>0</v>
      </c>
      <c r="AJ279" s="73">
        <v>0</v>
      </c>
      <c r="AK279" s="6" t="str">
        <f>A279</f>
        <v>14077</v>
      </c>
      <c r="AL279" s="19"/>
    </row>
    <row r="280" spans="1:38" x14ac:dyDescent="0.25">
      <c r="A280" s="6" t="s">
        <v>582</v>
      </c>
      <c r="B280" t="s">
        <v>583</v>
      </c>
      <c r="C280" s="14" t="s">
        <v>39</v>
      </c>
      <c r="D280" s="15">
        <v>39.712000000000003</v>
      </c>
      <c r="E280" s="15">
        <v>39.962000000000003</v>
      </c>
      <c r="F280" s="16">
        <v>0.25</v>
      </c>
      <c r="G280" s="5">
        <v>0</v>
      </c>
      <c r="H280" s="5">
        <v>0</v>
      </c>
      <c r="I280" s="17">
        <f t="shared" si="10"/>
        <v>0.68936138331414842</v>
      </c>
      <c r="J280" s="17">
        <v>2.2070967419048095E-2</v>
      </c>
      <c r="K280" s="5">
        <v>24.154</v>
      </c>
      <c r="L280" s="5">
        <v>3.0960000000000001</v>
      </c>
      <c r="M280" s="5">
        <v>1.0490000000000002</v>
      </c>
      <c r="N280" s="5">
        <v>8.754999999999999</v>
      </c>
      <c r="O280" s="18">
        <v>37.054000000000002</v>
      </c>
      <c r="P280" s="5">
        <v>1.6870000000000001</v>
      </c>
      <c r="Q280" s="5">
        <v>0.97099999999999997</v>
      </c>
      <c r="R280" s="18">
        <v>2.6579999999999999</v>
      </c>
      <c r="S280" s="5">
        <v>0</v>
      </c>
      <c r="T280" s="5">
        <v>20.745000000000001</v>
      </c>
      <c r="U280" s="5">
        <v>0.28299999999999997</v>
      </c>
      <c r="V280" s="5">
        <v>0</v>
      </c>
      <c r="W280" s="5">
        <v>2.383</v>
      </c>
      <c r="X280" s="5">
        <v>1.5739999999999998</v>
      </c>
      <c r="Y280" s="5">
        <v>2</v>
      </c>
      <c r="Z280" s="5">
        <v>0.23199999999999998</v>
      </c>
      <c r="AA280" s="5">
        <v>0</v>
      </c>
      <c r="AB280" s="5">
        <v>0.88200000000000012</v>
      </c>
      <c r="AC280" s="18">
        <v>28.099</v>
      </c>
      <c r="AD280" s="5">
        <v>0</v>
      </c>
      <c r="AE280" s="5">
        <v>4.7780000000000005</v>
      </c>
      <c r="AF280" s="5">
        <v>7.085</v>
      </c>
      <c r="AG280" s="5">
        <v>0</v>
      </c>
      <c r="AH280" s="18">
        <v>11.863</v>
      </c>
      <c r="AI280" s="5">
        <v>0.88200000000000012</v>
      </c>
      <c r="AJ280" s="73" t="s">
        <v>793</v>
      </c>
      <c r="AK280" s="6" t="str">
        <f>A280</f>
        <v>17409</v>
      </c>
      <c r="AL280" s="19"/>
    </row>
    <row r="281" spans="1:38" x14ac:dyDescent="0.25">
      <c r="A281" s="6" t="s">
        <v>584</v>
      </c>
      <c r="B281" t="s">
        <v>585</v>
      </c>
      <c r="C281" s="14" t="s">
        <v>39</v>
      </c>
      <c r="D281" s="15">
        <v>0.68800000000000006</v>
      </c>
      <c r="E281" s="15">
        <v>2.4779999999999998</v>
      </c>
      <c r="F281" s="16">
        <v>1.79</v>
      </c>
      <c r="G281" s="5">
        <v>0</v>
      </c>
      <c r="H281" s="5">
        <v>0</v>
      </c>
      <c r="I281" s="17">
        <f t="shared" si="10"/>
        <v>0.80225988700564976</v>
      </c>
      <c r="J281" s="17">
        <v>0.40072639225181605</v>
      </c>
      <c r="K281" s="5">
        <v>0.39</v>
      </c>
      <c r="L281" s="5">
        <v>6.3E-2</v>
      </c>
      <c r="M281" s="5">
        <v>2.1000000000000001E-2</v>
      </c>
      <c r="N281" s="5">
        <v>0.16299999999999998</v>
      </c>
      <c r="O281" s="18">
        <v>0.63700000000000001</v>
      </c>
      <c r="P281" s="5">
        <v>3.0000000000000002E-2</v>
      </c>
      <c r="Q281" s="5">
        <v>2.1000000000000001E-2</v>
      </c>
      <c r="R281" s="18">
        <v>5.1000000000000004E-2</v>
      </c>
      <c r="S281" s="5">
        <v>2.1999999999999999E-2</v>
      </c>
      <c r="T281" s="5">
        <v>1.5</v>
      </c>
      <c r="U281" s="5">
        <v>0</v>
      </c>
      <c r="V281" s="5">
        <v>0</v>
      </c>
      <c r="W281" s="5">
        <v>4.1000000000000002E-2</v>
      </c>
      <c r="X281" s="5">
        <v>2.5000000000000001E-2</v>
      </c>
      <c r="Y281" s="5">
        <v>0.4</v>
      </c>
      <c r="Z281" s="5">
        <v>0</v>
      </c>
      <c r="AA281" s="5">
        <v>0</v>
      </c>
      <c r="AB281" s="5">
        <v>0</v>
      </c>
      <c r="AC281" s="18">
        <v>1.988</v>
      </c>
      <c r="AD281" s="5">
        <v>0</v>
      </c>
      <c r="AE281" s="5">
        <v>0.49</v>
      </c>
      <c r="AF281" s="5">
        <v>0</v>
      </c>
      <c r="AG281" s="5">
        <v>0</v>
      </c>
      <c r="AH281" s="18">
        <v>0.49</v>
      </c>
      <c r="AI281" s="5">
        <v>0.9930000000000001</v>
      </c>
      <c r="AJ281" s="73" t="s">
        <v>751</v>
      </c>
      <c r="AK281" s="6" t="str">
        <f>A281</f>
        <v>38265</v>
      </c>
      <c r="AL281" s="19"/>
    </row>
    <row r="282" spans="1:38" x14ac:dyDescent="0.25">
      <c r="A282" s="6" t="s">
        <v>586</v>
      </c>
      <c r="B282" t="s">
        <v>587</v>
      </c>
      <c r="C282" s="14" t="s">
        <v>39</v>
      </c>
      <c r="D282" s="15">
        <v>5.3650000000000002</v>
      </c>
      <c r="E282" s="15">
        <v>6.8970000000000002</v>
      </c>
      <c r="F282" s="16">
        <v>1.532</v>
      </c>
      <c r="G282" s="5">
        <v>0</v>
      </c>
      <c r="H282" s="5">
        <v>0</v>
      </c>
      <c r="I282" s="17">
        <f t="shared" si="10"/>
        <v>0.78251413658112223</v>
      </c>
      <c r="J282" s="17">
        <v>1.0410323328983615</v>
      </c>
      <c r="K282" s="5">
        <v>3.2309999999999999</v>
      </c>
      <c r="L282" s="5">
        <v>0.434</v>
      </c>
      <c r="M282" s="5">
        <v>0.14700000000000002</v>
      </c>
      <c r="N282" s="5">
        <v>1.1859999999999999</v>
      </c>
      <c r="O282" s="18">
        <v>4.9980000000000002</v>
      </c>
      <c r="P282" s="5">
        <v>0.22900000000000001</v>
      </c>
      <c r="Q282" s="5">
        <v>0.13800000000000001</v>
      </c>
      <c r="R282" s="18">
        <v>0.36699999999999999</v>
      </c>
      <c r="S282" s="5">
        <v>0</v>
      </c>
      <c r="T282" s="5">
        <v>3</v>
      </c>
      <c r="U282" s="5">
        <v>0.29399999999999998</v>
      </c>
      <c r="V282" s="5">
        <v>0</v>
      </c>
      <c r="W282" s="5">
        <v>1.008</v>
      </c>
      <c r="X282" s="5">
        <v>0.58599999999999997</v>
      </c>
      <c r="Y282" s="5">
        <v>0</v>
      </c>
      <c r="Z282" s="5">
        <v>0</v>
      </c>
      <c r="AA282" s="5">
        <v>0.50900000000000001</v>
      </c>
      <c r="AB282" s="5">
        <v>0</v>
      </c>
      <c r="AC282" s="18">
        <v>5.3970000000000002</v>
      </c>
      <c r="AD282" s="5">
        <v>0</v>
      </c>
      <c r="AE282" s="5">
        <v>0</v>
      </c>
      <c r="AF282" s="5">
        <v>1.5</v>
      </c>
      <c r="AG282" s="5">
        <v>0</v>
      </c>
      <c r="AH282" s="18">
        <v>1.5</v>
      </c>
      <c r="AI282" s="5">
        <v>7.18</v>
      </c>
      <c r="AJ282" s="73" t="s">
        <v>751</v>
      </c>
      <c r="AK282" s="6" t="str">
        <f>A282</f>
        <v>34402</v>
      </c>
      <c r="AL282" s="19"/>
    </row>
    <row r="283" spans="1:38" x14ac:dyDescent="0.25">
      <c r="A283" s="6" t="s">
        <v>588</v>
      </c>
      <c r="B283" t="s">
        <v>589</v>
      </c>
      <c r="C283" s="14" t="s">
        <v>39</v>
      </c>
      <c r="D283" s="15">
        <v>1.119</v>
      </c>
      <c r="E283" s="15">
        <v>1.135</v>
      </c>
      <c r="F283" s="16">
        <v>1.6E-2</v>
      </c>
      <c r="G283" s="5">
        <v>0</v>
      </c>
      <c r="H283" s="5">
        <v>0</v>
      </c>
      <c r="I283" s="17">
        <f t="shared" si="10"/>
        <v>0.88105726872246692</v>
      </c>
      <c r="J283" s="17">
        <v>0</v>
      </c>
      <c r="K283" s="5">
        <v>0.63</v>
      </c>
      <c r="L283" s="5">
        <v>0.10700000000000001</v>
      </c>
      <c r="M283" s="5">
        <v>3.6000000000000004E-2</v>
      </c>
      <c r="N283" s="5">
        <v>0.26100000000000001</v>
      </c>
      <c r="O283" s="18">
        <v>1.034</v>
      </c>
      <c r="P283" s="5">
        <v>4.9000000000000002E-2</v>
      </c>
      <c r="Q283" s="5">
        <v>3.5999999999999997E-2</v>
      </c>
      <c r="R283" s="18">
        <v>8.4999999999999992E-2</v>
      </c>
      <c r="S283" s="5">
        <v>0</v>
      </c>
      <c r="T283" s="5">
        <v>1</v>
      </c>
      <c r="U283" s="5">
        <v>0</v>
      </c>
      <c r="V283" s="5">
        <v>0</v>
      </c>
      <c r="W283" s="5">
        <v>0</v>
      </c>
      <c r="X283" s="5">
        <v>0</v>
      </c>
      <c r="Y283" s="5">
        <v>0</v>
      </c>
      <c r="Z283" s="5">
        <v>0</v>
      </c>
      <c r="AA283" s="5">
        <v>0</v>
      </c>
      <c r="AB283" s="5">
        <v>0</v>
      </c>
      <c r="AC283" s="18">
        <v>1</v>
      </c>
      <c r="AD283" s="5">
        <v>0</v>
      </c>
      <c r="AE283" s="5">
        <v>0</v>
      </c>
      <c r="AF283" s="5">
        <v>0.13500000000000001</v>
      </c>
      <c r="AG283" s="5">
        <v>0</v>
      </c>
      <c r="AH283" s="18">
        <v>0.13500000000000001</v>
      </c>
      <c r="AI283" s="5">
        <v>0</v>
      </c>
      <c r="AJ283" s="73" t="s">
        <v>751</v>
      </c>
      <c r="AK283" s="6" t="str">
        <f>A283</f>
        <v>19400</v>
      </c>
      <c r="AL283" s="19"/>
    </row>
    <row r="284" spans="1:38" x14ac:dyDescent="0.25">
      <c r="A284" s="6" t="s">
        <v>590</v>
      </c>
      <c r="B284" t="s">
        <v>591</v>
      </c>
      <c r="C284" s="14" t="s">
        <v>39</v>
      </c>
      <c r="D284" s="15">
        <v>3.2069999999999999</v>
      </c>
      <c r="E284" s="15">
        <v>3.7860000000000005</v>
      </c>
      <c r="F284" s="16">
        <v>0.57899999999999996</v>
      </c>
      <c r="G284" s="5">
        <v>0</v>
      </c>
      <c r="H284" s="5">
        <v>0</v>
      </c>
      <c r="I284" s="17">
        <f t="shared" si="10"/>
        <v>0.47913365029054406</v>
      </c>
      <c r="J284" s="17">
        <v>0</v>
      </c>
      <c r="K284" s="5">
        <v>1.8800000000000001</v>
      </c>
      <c r="L284" s="5">
        <v>0.28200000000000003</v>
      </c>
      <c r="M284" s="5">
        <v>9.5000000000000001E-2</v>
      </c>
      <c r="N284" s="5">
        <v>0.71900000000000008</v>
      </c>
      <c r="O284" s="18">
        <v>2.976</v>
      </c>
      <c r="P284" s="5">
        <v>0.13800000000000001</v>
      </c>
      <c r="Q284" s="5">
        <v>9.2999999999999999E-2</v>
      </c>
      <c r="R284" s="18">
        <v>0.23100000000000001</v>
      </c>
      <c r="S284" s="5">
        <v>0</v>
      </c>
      <c r="T284" s="5">
        <v>1.8140000000000001</v>
      </c>
      <c r="U284" s="5">
        <v>0</v>
      </c>
      <c r="V284" s="5">
        <v>0</v>
      </c>
      <c r="W284" s="5">
        <v>0</v>
      </c>
      <c r="X284" s="5">
        <v>0</v>
      </c>
      <c r="Y284" s="5">
        <v>0</v>
      </c>
      <c r="Z284" s="5">
        <v>0</v>
      </c>
      <c r="AA284" s="5">
        <v>0</v>
      </c>
      <c r="AB284" s="5">
        <v>0</v>
      </c>
      <c r="AC284" s="18">
        <v>1.8140000000000001</v>
      </c>
      <c r="AD284" s="5">
        <v>0</v>
      </c>
      <c r="AE284" s="5">
        <v>1.4540000000000002</v>
      </c>
      <c r="AF284" s="5">
        <v>0.51800000000000002</v>
      </c>
      <c r="AG284" s="5">
        <v>0</v>
      </c>
      <c r="AH284" s="18">
        <v>1.9720000000000002</v>
      </c>
      <c r="AI284" s="5">
        <v>0</v>
      </c>
      <c r="AJ284" s="73" t="s">
        <v>751</v>
      </c>
      <c r="AK284" s="6" t="str">
        <f>A284</f>
        <v>21237</v>
      </c>
      <c r="AL284" s="19"/>
    </row>
    <row r="285" spans="1:38" x14ac:dyDescent="0.25">
      <c r="A285" s="6" t="s">
        <v>592</v>
      </c>
      <c r="B285" t="s">
        <v>593</v>
      </c>
      <c r="C285" s="14" t="s">
        <v>39</v>
      </c>
      <c r="D285" s="15">
        <v>4.5569999999999995</v>
      </c>
      <c r="E285" s="15">
        <v>5.1269999999999998</v>
      </c>
      <c r="F285" s="16">
        <v>0.56999999999999995</v>
      </c>
      <c r="G285" s="5">
        <v>0</v>
      </c>
      <c r="H285" s="5">
        <v>0</v>
      </c>
      <c r="I285" s="17">
        <f t="shared" si="10"/>
        <v>0.60269163253364544</v>
      </c>
      <c r="J285" s="17">
        <v>0.23405500292568754</v>
      </c>
      <c r="K285" s="5">
        <v>2.8099999999999996</v>
      </c>
      <c r="L285" s="5">
        <v>0.34599999999999997</v>
      </c>
      <c r="M285" s="5">
        <v>0.11700000000000001</v>
      </c>
      <c r="N285" s="5">
        <v>0.9840000000000001</v>
      </c>
      <c r="O285" s="18">
        <v>4.2569999999999997</v>
      </c>
      <c r="P285" s="5">
        <v>0.193</v>
      </c>
      <c r="Q285" s="5">
        <v>0.107</v>
      </c>
      <c r="R285" s="18">
        <v>0.3</v>
      </c>
      <c r="S285" s="5">
        <v>0</v>
      </c>
      <c r="T285" s="5">
        <v>2.8499999999999996</v>
      </c>
      <c r="U285" s="5">
        <v>0</v>
      </c>
      <c r="V285" s="5">
        <v>0</v>
      </c>
      <c r="W285" s="5">
        <v>0.1</v>
      </c>
      <c r="X285" s="5">
        <v>0.14000000000000001</v>
      </c>
      <c r="Y285" s="5">
        <v>0</v>
      </c>
      <c r="Z285" s="5">
        <v>0</v>
      </c>
      <c r="AA285" s="5">
        <v>0</v>
      </c>
      <c r="AB285" s="5">
        <v>0</v>
      </c>
      <c r="AC285" s="18">
        <v>3.09</v>
      </c>
      <c r="AD285" s="5">
        <v>6.5000000000000002E-2</v>
      </c>
      <c r="AE285" s="5">
        <v>0.2</v>
      </c>
      <c r="AF285" s="5">
        <v>1.772</v>
      </c>
      <c r="AG285" s="5">
        <v>0</v>
      </c>
      <c r="AH285" s="18">
        <v>2.0369999999999999</v>
      </c>
      <c r="AI285" s="5">
        <v>1.2</v>
      </c>
      <c r="AJ285" s="73" t="s">
        <v>751</v>
      </c>
      <c r="AK285" s="6" t="str">
        <f>A285</f>
        <v>24404</v>
      </c>
      <c r="AL285" s="19"/>
    </row>
    <row r="286" spans="1:38" x14ac:dyDescent="0.25">
      <c r="A286" s="6" t="s">
        <v>594</v>
      </c>
      <c r="B286" t="s">
        <v>595</v>
      </c>
      <c r="C286" s="14" t="s">
        <v>39</v>
      </c>
      <c r="D286" s="15">
        <v>12.212999999999999</v>
      </c>
      <c r="E286" s="15">
        <v>17.628999999999998</v>
      </c>
      <c r="F286" s="16">
        <v>5.4160000000000004</v>
      </c>
      <c r="G286" s="5">
        <v>0</v>
      </c>
      <c r="H286" s="5">
        <v>0</v>
      </c>
      <c r="I286" s="17">
        <f t="shared" si="10"/>
        <v>0.51431450450961491</v>
      </c>
      <c r="J286" s="17">
        <v>0</v>
      </c>
      <c r="K286" s="5">
        <v>7.1290000000000004</v>
      </c>
      <c r="L286" s="5">
        <v>1.07</v>
      </c>
      <c r="M286" s="5">
        <v>0.36100000000000004</v>
      </c>
      <c r="N286" s="5">
        <v>2.774</v>
      </c>
      <c r="O286" s="18">
        <v>11.334</v>
      </c>
      <c r="P286" s="5">
        <v>0.52700000000000002</v>
      </c>
      <c r="Q286" s="5">
        <v>0.35199999999999998</v>
      </c>
      <c r="R286" s="18">
        <v>0.879</v>
      </c>
      <c r="S286" s="5">
        <v>0</v>
      </c>
      <c r="T286" s="5">
        <v>7</v>
      </c>
      <c r="U286" s="5">
        <v>0</v>
      </c>
      <c r="V286" s="5">
        <v>0</v>
      </c>
      <c r="W286" s="5">
        <v>1.3149999999999999</v>
      </c>
      <c r="X286" s="5">
        <v>1.4489999999999998</v>
      </c>
      <c r="Y286" s="5">
        <v>0</v>
      </c>
      <c r="Z286" s="5">
        <v>0</v>
      </c>
      <c r="AA286" s="5">
        <v>0</v>
      </c>
      <c r="AB286" s="5">
        <v>0</v>
      </c>
      <c r="AC286" s="18">
        <v>9.7639999999999993</v>
      </c>
      <c r="AD286" s="5">
        <v>2.1890000000000001</v>
      </c>
      <c r="AE286" s="5">
        <v>0</v>
      </c>
      <c r="AF286" s="5">
        <v>5.6759999999999993</v>
      </c>
      <c r="AG286" s="5">
        <v>0</v>
      </c>
      <c r="AH286" s="18">
        <v>7.8649999999999993</v>
      </c>
      <c r="AI286" s="5">
        <v>0</v>
      </c>
      <c r="AJ286" s="73" t="s">
        <v>763</v>
      </c>
      <c r="AK286" s="6" t="str">
        <f>A286</f>
        <v>39202</v>
      </c>
      <c r="AL286" s="19"/>
    </row>
    <row r="287" spans="1:38" x14ac:dyDescent="0.25">
      <c r="A287" s="6" t="s">
        <v>596</v>
      </c>
      <c r="B287" t="s">
        <v>597</v>
      </c>
      <c r="C287" s="14" t="s">
        <v>39</v>
      </c>
      <c r="D287" s="15">
        <v>0.90700000000000003</v>
      </c>
      <c r="E287" s="15">
        <v>0</v>
      </c>
      <c r="F287" s="16">
        <v>-0.90700000000000003</v>
      </c>
      <c r="G287" s="5">
        <v>-0.86199999999999999</v>
      </c>
      <c r="H287" s="5">
        <v>-4.4999999999999998E-2</v>
      </c>
      <c r="I287" s="17">
        <f t="shared" si="10"/>
        <v>0</v>
      </c>
      <c r="J287" s="17">
        <v>0</v>
      </c>
      <c r="K287" s="5">
        <v>0.53800000000000003</v>
      </c>
      <c r="L287" s="5">
        <v>7.6000000000000012E-2</v>
      </c>
      <c r="M287" s="5">
        <v>2.5000000000000001E-2</v>
      </c>
      <c r="N287" s="5">
        <v>0.20499999999999999</v>
      </c>
      <c r="O287" s="18">
        <v>0.84400000000000008</v>
      </c>
      <c r="P287" s="5">
        <v>3.9E-2</v>
      </c>
      <c r="Q287" s="5">
        <v>2.4E-2</v>
      </c>
      <c r="R287" s="18">
        <v>6.3E-2</v>
      </c>
      <c r="S287" s="5">
        <v>0</v>
      </c>
      <c r="T287" s="5">
        <v>0</v>
      </c>
      <c r="U287" s="5">
        <v>0</v>
      </c>
      <c r="V287" s="5">
        <v>0</v>
      </c>
      <c r="W287" s="5">
        <v>0</v>
      </c>
      <c r="X287" s="5">
        <v>0</v>
      </c>
      <c r="Y287" s="5">
        <v>0</v>
      </c>
      <c r="Z287" s="5">
        <v>0</v>
      </c>
      <c r="AA287" s="5">
        <v>0</v>
      </c>
      <c r="AB287" s="5">
        <v>0</v>
      </c>
      <c r="AC287" s="18">
        <v>0</v>
      </c>
      <c r="AD287" s="5">
        <v>0</v>
      </c>
      <c r="AE287" s="5">
        <v>0</v>
      </c>
      <c r="AF287" s="5">
        <v>0</v>
      </c>
      <c r="AG287" s="5">
        <v>0</v>
      </c>
      <c r="AH287" s="18">
        <v>0</v>
      </c>
      <c r="AI287" s="5">
        <v>0</v>
      </c>
      <c r="AJ287" s="73">
        <v>0</v>
      </c>
      <c r="AK287" s="6" t="str">
        <f>A287</f>
        <v>36300</v>
      </c>
      <c r="AL287" s="19"/>
    </row>
    <row r="288" spans="1:38" x14ac:dyDescent="0.25">
      <c r="A288" s="6" t="s">
        <v>598</v>
      </c>
      <c r="B288" t="s">
        <v>599</v>
      </c>
      <c r="C288" s="14" t="s">
        <v>39</v>
      </c>
      <c r="D288" s="15">
        <v>2.9420000000000002</v>
      </c>
      <c r="E288" s="15">
        <v>2.597</v>
      </c>
      <c r="F288" s="16">
        <v>-0.34499999999999997</v>
      </c>
      <c r="G288" s="5">
        <v>-0.32800000000000001</v>
      </c>
      <c r="H288" s="5">
        <v>-1.7000000000000001E-2</v>
      </c>
      <c r="I288" s="17">
        <f t="shared" si="10"/>
        <v>0.77011936850211782</v>
      </c>
      <c r="J288" s="17">
        <v>0</v>
      </c>
      <c r="K288" s="5">
        <v>1.7530000000000001</v>
      </c>
      <c r="L288" s="5">
        <v>0.24299999999999999</v>
      </c>
      <c r="M288" s="5">
        <v>8.2000000000000003E-2</v>
      </c>
      <c r="N288" s="5">
        <v>0.65900000000000003</v>
      </c>
      <c r="O288" s="18">
        <v>2.7370000000000001</v>
      </c>
      <c r="P288" s="5">
        <v>0.127</v>
      </c>
      <c r="Q288" s="5">
        <v>7.8E-2</v>
      </c>
      <c r="R288" s="18">
        <v>0.20500000000000002</v>
      </c>
      <c r="S288" s="5">
        <v>0</v>
      </c>
      <c r="T288" s="5">
        <v>2</v>
      </c>
      <c r="U288" s="5">
        <v>0</v>
      </c>
      <c r="V288" s="5">
        <v>0</v>
      </c>
      <c r="W288" s="5">
        <v>0</v>
      </c>
      <c r="X288" s="5">
        <v>0</v>
      </c>
      <c r="Y288" s="5">
        <v>0</v>
      </c>
      <c r="Z288" s="5">
        <v>0</v>
      </c>
      <c r="AA288" s="5">
        <v>0</v>
      </c>
      <c r="AB288" s="5">
        <v>0</v>
      </c>
      <c r="AC288" s="18">
        <v>2</v>
      </c>
      <c r="AD288" s="5">
        <v>0</v>
      </c>
      <c r="AE288" s="5">
        <v>0</v>
      </c>
      <c r="AF288" s="5">
        <v>0.59699999999999998</v>
      </c>
      <c r="AG288" s="5">
        <v>0</v>
      </c>
      <c r="AH288" s="18">
        <v>0.59699999999999998</v>
      </c>
      <c r="AI288" s="5">
        <v>0</v>
      </c>
      <c r="AJ288" s="73" t="s">
        <v>751</v>
      </c>
      <c r="AK288" s="6" t="str">
        <f>A288</f>
        <v>08130</v>
      </c>
      <c r="AL288" s="19"/>
    </row>
    <row r="289" spans="1:38" x14ac:dyDescent="0.25">
      <c r="A289" s="6" t="s">
        <v>600</v>
      </c>
      <c r="B289" t="s">
        <v>601</v>
      </c>
      <c r="C289" s="14" t="s">
        <v>39</v>
      </c>
      <c r="D289" s="15">
        <v>1.03</v>
      </c>
      <c r="E289" s="15">
        <v>1.494</v>
      </c>
      <c r="F289" s="16">
        <v>0.46400000000000002</v>
      </c>
      <c r="G289" s="5">
        <v>0</v>
      </c>
      <c r="H289" s="5">
        <v>0</v>
      </c>
      <c r="I289" s="17">
        <f t="shared" si="10"/>
        <v>0.4464524765729585</v>
      </c>
      <c r="J289" s="17">
        <v>0</v>
      </c>
      <c r="K289" s="5">
        <v>0.65500000000000003</v>
      </c>
      <c r="L289" s="5">
        <v>6.8999999999999992E-2</v>
      </c>
      <c r="M289" s="5">
        <v>2.3E-2</v>
      </c>
      <c r="N289" s="5">
        <v>0.22</v>
      </c>
      <c r="O289" s="18">
        <v>0.96699999999999997</v>
      </c>
      <c r="P289" s="5">
        <v>4.2999999999999997E-2</v>
      </c>
      <c r="Q289" s="5">
        <v>0.02</v>
      </c>
      <c r="R289" s="18">
        <v>6.3E-2</v>
      </c>
      <c r="S289" s="5">
        <v>0</v>
      </c>
      <c r="T289" s="5">
        <v>0.66700000000000004</v>
      </c>
      <c r="U289" s="5">
        <v>0</v>
      </c>
      <c r="V289" s="5">
        <v>0</v>
      </c>
      <c r="W289" s="5">
        <v>0</v>
      </c>
      <c r="X289" s="5">
        <v>0</v>
      </c>
      <c r="Y289" s="5">
        <v>0</v>
      </c>
      <c r="Z289" s="5">
        <v>0</v>
      </c>
      <c r="AA289" s="5">
        <v>0</v>
      </c>
      <c r="AB289" s="5">
        <v>0</v>
      </c>
      <c r="AC289" s="18">
        <v>0.66700000000000004</v>
      </c>
      <c r="AD289" s="5">
        <v>0</v>
      </c>
      <c r="AE289" s="5">
        <v>0.82699999999999996</v>
      </c>
      <c r="AF289" s="5">
        <v>0</v>
      </c>
      <c r="AG289" s="5">
        <v>0</v>
      </c>
      <c r="AH289" s="18">
        <v>0.82699999999999996</v>
      </c>
      <c r="AI289" s="5">
        <v>0</v>
      </c>
      <c r="AJ289" s="73" t="s">
        <v>751</v>
      </c>
      <c r="AK289" s="6" t="str">
        <f>A289</f>
        <v>20400</v>
      </c>
      <c r="AL289" s="19"/>
    </row>
    <row r="290" spans="1:38" x14ac:dyDescent="0.25">
      <c r="A290" s="6" t="s">
        <v>602</v>
      </c>
      <c r="B290" t="s">
        <v>603</v>
      </c>
      <c r="C290" s="14" t="s">
        <v>39</v>
      </c>
      <c r="D290" s="15">
        <v>12.224999999999998</v>
      </c>
      <c r="E290" s="15">
        <v>17.673999999999999</v>
      </c>
      <c r="F290" s="16">
        <v>5.4489999999999998</v>
      </c>
      <c r="G290" s="5">
        <v>0</v>
      </c>
      <c r="H290" s="5">
        <v>0</v>
      </c>
      <c r="I290" s="17">
        <f t="shared" si="10"/>
        <v>0.6588208668100034</v>
      </c>
      <c r="J290" s="17">
        <v>0</v>
      </c>
      <c r="K290" s="5">
        <v>7.4420000000000002</v>
      </c>
      <c r="L290" s="5">
        <v>0.95500000000000007</v>
      </c>
      <c r="M290" s="5">
        <v>0.32500000000000001</v>
      </c>
      <c r="N290" s="5">
        <v>2.6839999999999997</v>
      </c>
      <c r="O290" s="18">
        <v>11.405999999999999</v>
      </c>
      <c r="P290" s="5">
        <v>0.51900000000000002</v>
      </c>
      <c r="Q290" s="5">
        <v>0.3</v>
      </c>
      <c r="R290" s="18">
        <v>0.81899999999999995</v>
      </c>
      <c r="S290" s="5">
        <v>0</v>
      </c>
      <c r="T290" s="5">
        <v>5.6</v>
      </c>
      <c r="U290" s="5">
        <v>0.56400000000000006</v>
      </c>
      <c r="V290" s="5">
        <v>2</v>
      </c>
      <c r="W290" s="5">
        <v>1.3520000000000001</v>
      </c>
      <c r="X290" s="5">
        <v>0.84599999999999997</v>
      </c>
      <c r="Y290" s="5">
        <v>1</v>
      </c>
      <c r="Z290" s="5">
        <v>0.28199999999999997</v>
      </c>
      <c r="AA290" s="5">
        <v>0</v>
      </c>
      <c r="AB290" s="5">
        <v>0</v>
      </c>
      <c r="AC290" s="18">
        <v>11.644</v>
      </c>
      <c r="AD290" s="5">
        <v>1.161</v>
      </c>
      <c r="AE290" s="5">
        <v>2.94</v>
      </c>
      <c r="AF290" s="5">
        <v>1.929</v>
      </c>
      <c r="AG290" s="5">
        <v>0</v>
      </c>
      <c r="AH290" s="18">
        <v>6.03</v>
      </c>
      <c r="AI290" s="5">
        <v>0</v>
      </c>
      <c r="AJ290" s="73" t="s">
        <v>751</v>
      </c>
      <c r="AK290" s="6" t="str">
        <f>A290</f>
        <v>17406</v>
      </c>
      <c r="AL290" s="19"/>
    </row>
    <row r="291" spans="1:38" x14ac:dyDescent="0.25">
      <c r="A291" s="6" t="s">
        <v>604</v>
      </c>
      <c r="B291" t="s">
        <v>605</v>
      </c>
      <c r="C291" s="14" t="s">
        <v>39</v>
      </c>
      <c r="D291" s="15">
        <v>25.302</v>
      </c>
      <c r="E291" s="15">
        <v>52.352999999999994</v>
      </c>
      <c r="F291" s="16">
        <v>27.050999999999998</v>
      </c>
      <c r="G291" s="5">
        <v>0</v>
      </c>
      <c r="H291" s="5">
        <v>0</v>
      </c>
      <c r="I291" s="17">
        <f t="shared" si="10"/>
        <v>0.49936077015643809</v>
      </c>
      <c r="J291" s="17">
        <v>0.14213130097606633</v>
      </c>
      <c r="K291" s="5">
        <v>15.242000000000001</v>
      </c>
      <c r="L291" s="5">
        <v>2.0459999999999998</v>
      </c>
      <c r="M291" s="5">
        <v>0.69399999999999995</v>
      </c>
      <c r="N291" s="5">
        <v>5.5879999999999992</v>
      </c>
      <c r="O291" s="18">
        <v>23.57</v>
      </c>
      <c r="P291" s="5">
        <v>1.08</v>
      </c>
      <c r="Q291" s="5">
        <v>0.65200000000000002</v>
      </c>
      <c r="R291" s="18">
        <v>1.7320000000000002</v>
      </c>
      <c r="S291" s="5">
        <v>0</v>
      </c>
      <c r="T291" s="5">
        <v>17.571999999999999</v>
      </c>
      <c r="U291" s="5">
        <v>0</v>
      </c>
      <c r="V291" s="5">
        <v>0</v>
      </c>
      <c r="W291" s="5">
        <v>2.3810000000000002</v>
      </c>
      <c r="X291" s="5">
        <v>2.14</v>
      </c>
      <c r="Y291" s="5">
        <v>4.351</v>
      </c>
      <c r="Z291" s="5">
        <v>0</v>
      </c>
      <c r="AA291" s="5">
        <v>0.26799999999999996</v>
      </c>
      <c r="AB291" s="5">
        <v>0</v>
      </c>
      <c r="AC291" s="18">
        <v>26.712</v>
      </c>
      <c r="AD291" s="5">
        <v>0.71</v>
      </c>
      <c r="AE291" s="5">
        <v>13.908999999999999</v>
      </c>
      <c r="AF291" s="5">
        <v>9.0220000000000002</v>
      </c>
      <c r="AG291" s="5">
        <v>2</v>
      </c>
      <c r="AH291" s="18">
        <v>25.640999999999998</v>
      </c>
      <c r="AI291" s="5">
        <v>7.4409999999999998</v>
      </c>
      <c r="AJ291" s="73" t="s">
        <v>794</v>
      </c>
      <c r="AK291" s="6" t="str">
        <f>A291</f>
        <v>34033</v>
      </c>
      <c r="AL291" s="19"/>
    </row>
    <row r="292" spans="1:38" x14ac:dyDescent="0.25">
      <c r="A292" s="6" t="s">
        <v>606</v>
      </c>
      <c r="B292" t="s">
        <v>607</v>
      </c>
      <c r="C292" s="14" t="s">
        <v>39</v>
      </c>
      <c r="D292" s="15">
        <v>2.5270000000000001</v>
      </c>
      <c r="E292" s="15">
        <v>5.38</v>
      </c>
      <c r="F292" s="16">
        <v>2.8530000000000002</v>
      </c>
      <c r="G292" s="5">
        <v>0</v>
      </c>
      <c r="H292" s="5">
        <v>0</v>
      </c>
      <c r="I292" s="17">
        <f t="shared" si="10"/>
        <v>9.5539033457249081E-2</v>
      </c>
      <c r="J292" s="17">
        <v>0</v>
      </c>
      <c r="K292" s="5">
        <v>1.3480000000000001</v>
      </c>
      <c r="L292" s="5">
        <v>0.25900000000000001</v>
      </c>
      <c r="M292" s="5">
        <v>8.7000000000000008E-2</v>
      </c>
      <c r="N292" s="5">
        <v>0.63</v>
      </c>
      <c r="O292" s="18">
        <v>2.3240000000000003</v>
      </c>
      <c r="P292" s="5">
        <v>0.11299999999999999</v>
      </c>
      <c r="Q292" s="5">
        <v>0.09</v>
      </c>
      <c r="R292" s="18">
        <v>0.20299999999999999</v>
      </c>
      <c r="S292" s="5">
        <v>0</v>
      </c>
      <c r="T292" s="5">
        <v>0.5</v>
      </c>
      <c r="U292" s="5">
        <v>1.4E-2</v>
      </c>
      <c r="V292" s="5">
        <v>0</v>
      </c>
      <c r="W292" s="5">
        <v>0</v>
      </c>
      <c r="X292" s="5">
        <v>0</v>
      </c>
      <c r="Y292" s="5">
        <v>0</v>
      </c>
      <c r="Z292" s="5">
        <v>0</v>
      </c>
      <c r="AA292" s="5">
        <v>0</v>
      </c>
      <c r="AB292" s="5">
        <v>0</v>
      </c>
      <c r="AC292" s="18">
        <v>0.51400000000000001</v>
      </c>
      <c r="AD292" s="5">
        <v>0</v>
      </c>
      <c r="AE292" s="5">
        <v>3.7570000000000001</v>
      </c>
      <c r="AF292" s="5">
        <v>1.109</v>
      </c>
      <c r="AG292" s="5">
        <v>0</v>
      </c>
      <c r="AH292" s="18">
        <v>4.8659999999999997</v>
      </c>
      <c r="AI292" s="5">
        <v>0</v>
      </c>
      <c r="AJ292" s="73" t="s">
        <v>751</v>
      </c>
      <c r="AK292" s="6" t="str">
        <f>A292</f>
        <v>39002</v>
      </c>
      <c r="AL292" s="19"/>
    </row>
    <row r="293" spans="1:38" x14ac:dyDescent="0.25">
      <c r="A293" s="6" t="s">
        <v>608</v>
      </c>
      <c r="B293" t="s">
        <v>609</v>
      </c>
      <c r="C293" s="14" t="s">
        <v>39</v>
      </c>
      <c r="D293" s="15">
        <v>24.372999999999998</v>
      </c>
      <c r="E293" s="15">
        <v>37.620000000000005</v>
      </c>
      <c r="F293" s="16">
        <v>13.247</v>
      </c>
      <c r="G293" s="5">
        <v>0</v>
      </c>
      <c r="H293" s="5">
        <v>0</v>
      </c>
      <c r="I293" s="17">
        <f t="shared" si="10"/>
        <v>0.48753322700691121</v>
      </c>
      <c r="J293" s="17">
        <v>0</v>
      </c>
      <c r="K293" s="5">
        <v>14.849999999999998</v>
      </c>
      <c r="L293" s="5">
        <v>1.8829999999999998</v>
      </c>
      <c r="M293" s="5">
        <v>0.63700000000000001</v>
      </c>
      <c r="N293" s="5">
        <v>5.38</v>
      </c>
      <c r="O293" s="18">
        <v>22.749999999999996</v>
      </c>
      <c r="P293" s="5">
        <v>1.0349999999999999</v>
      </c>
      <c r="Q293" s="5">
        <v>0.58799999999999997</v>
      </c>
      <c r="R293" s="18">
        <v>1.6229999999999998</v>
      </c>
      <c r="S293" s="5">
        <v>0</v>
      </c>
      <c r="T293" s="5">
        <v>14</v>
      </c>
      <c r="U293" s="5">
        <v>0.86899999999999999</v>
      </c>
      <c r="V293" s="5">
        <v>0</v>
      </c>
      <c r="W293" s="5">
        <v>2.8660000000000001</v>
      </c>
      <c r="X293" s="5">
        <v>0.16300000000000001</v>
      </c>
      <c r="Y293" s="5">
        <v>0</v>
      </c>
      <c r="Z293" s="5">
        <v>0.443</v>
      </c>
      <c r="AA293" s="5">
        <v>0</v>
      </c>
      <c r="AB293" s="5">
        <v>0</v>
      </c>
      <c r="AC293" s="18">
        <v>18.341000000000001</v>
      </c>
      <c r="AD293" s="5">
        <v>0.35599999999999998</v>
      </c>
      <c r="AE293" s="5">
        <v>9.9369999999999994</v>
      </c>
      <c r="AF293" s="5">
        <v>7.6520000000000001</v>
      </c>
      <c r="AG293" s="5">
        <v>1.3340000000000001</v>
      </c>
      <c r="AH293" s="18">
        <v>19.279</v>
      </c>
      <c r="AI293" s="5">
        <v>0</v>
      </c>
      <c r="AJ293" s="73" t="s">
        <v>751</v>
      </c>
      <c r="AK293" s="6" t="str">
        <f>A293</f>
        <v>27083</v>
      </c>
      <c r="AL293" s="19"/>
    </row>
    <row r="294" spans="1:38" x14ac:dyDescent="0.25">
      <c r="A294" s="6" t="s">
        <v>610</v>
      </c>
      <c r="B294" t="s">
        <v>611</v>
      </c>
      <c r="C294" s="14" t="s">
        <v>39</v>
      </c>
      <c r="D294" s="15">
        <v>0.93300000000000005</v>
      </c>
      <c r="E294" s="15">
        <v>2.8319999999999999</v>
      </c>
      <c r="F294" s="16">
        <v>1.899</v>
      </c>
      <c r="G294" s="5">
        <v>0</v>
      </c>
      <c r="H294" s="5">
        <v>0</v>
      </c>
      <c r="I294" s="17">
        <f t="shared" si="10"/>
        <v>0.54060734463276838</v>
      </c>
      <c r="J294" s="17">
        <v>0.2143361581920904</v>
      </c>
      <c r="K294" s="5">
        <v>0.52600000000000002</v>
      </c>
      <c r="L294" s="5">
        <v>8.900000000000001E-2</v>
      </c>
      <c r="M294" s="5">
        <v>0.03</v>
      </c>
      <c r="N294" s="5">
        <v>0.217</v>
      </c>
      <c r="O294" s="18">
        <v>0.86199999999999999</v>
      </c>
      <c r="P294" s="5">
        <v>4.1000000000000002E-2</v>
      </c>
      <c r="Q294" s="5">
        <v>0.03</v>
      </c>
      <c r="R294" s="18">
        <v>7.1000000000000008E-2</v>
      </c>
      <c r="S294" s="5">
        <v>0</v>
      </c>
      <c r="T294" s="5">
        <v>1</v>
      </c>
      <c r="U294" s="5">
        <v>8.0000000000000002E-3</v>
      </c>
      <c r="V294" s="5">
        <v>0</v>
      </c>
      <c r="W294" s="5">
        <v>1.2999999999999999E-2</v>
      </c>
      <c r="X294" s="5">
        <v>0.10200000000000001</v>
      </c>
      <c r="Y294" s="5">
        <v>0.39999999999999997</v>
      </c>
      <c r="Z294" s="5">
        <v>8.0000000000000002E-3</v>
      </c>
      <c r="AA294" s="5">
        <v>0</v>
      </c>
      <c r="AB294" s="5">
        <v>0</v>
      </c>
      <c r="AC294" s="18">
        <v>1.5309999999999999</v>
      </c>
      <c r="AD294" s="5">
        <v>0</v>
      </c>
      <c r="AE294" s="5">
        <v>1.3009999999999999</v>
      </c>
      <c r="AF294" s="5">
        <v>0</v>
      </c>
      <c r="AG294" s="5">
        <v>0</v>
      </c>
      <c r="AH294" s="18">
        <v>1.3009999999999999</v>
      </c>
      <c r="AI294" s="5">
        <v>0.60699999999999998</v>
      </c>
      <c r="AJ294" s="73" t="s">
        <v>751</v>
      </c>
      <c r="AK294" s="6" t="str">
        <f>A294</f>
        <v>33070</v>
      </c>
      <c r="AL294" s="19"/>
    </row>
    <row r="295" spans="1:38" x14ac:dyDescent="0.25">
      <c r="A295" s="6" t="s">
        <v>612</v>
      </c>
      <c r="B295" t="s">
        <v>613</v>
      </c>
      <c r="C295" s="14" t="s">
        <v>39</v>
      </c>
      <c r="D295" s="15">
        <v>90.872000000000014</v>
      </c>
      <c r="E295" s="15">
        <v>205.68700000000001</v>
      </c>
      <c r="F295" s="16">
        <v>114.815</v>
      </c>
      <c r="G295" s="5">
        <v>0</v>
      </c>
      <c r="H295" s="5">
        <v>0</v>
      </c>
      <c r="I295" s="17">
        <f t="shared" si="10"/>
        <v>0.55823715451146649</v>
      </c>
      <c r="J295" s="22">
        <v>1.7828059138399605E-2</v>
      </c>
      <c r="K295" s="5">
        <v>55.099000000000004</v>
      </c>
      <c r="L295" s="5">
        <v>7.2250000000000005</v>
      </c>
      <c r="M295" s="5">
        <v>2.4510000000000001</v>
      </c>
      <c r="N295" s="5">
        <v>19.942</v>
      </c>
      <c r="O295" s="5">
        <v>84.717000000000013</v>
      </c>
      <c r="P295" s="5">
        <v>3.8679999999999999</v>
      </c>
      <c r="Q295" s="5">
        <v>2.2869999999999999</v>
      </c>
      <c r="R295" s="5">
        <v>6.1549999999999994</v>
      </c>
      <c r="S295" s="5">
        <v>0</v>
      </c>
      <c r="T295" s="5">
        <v>73.59</v>
      </c>
      <c r="U295" s="5">
        <v>4.6119999999999992</v>
      </c>
      <c r="V295" s="5">
        <v>0</v>
      </c>
      <c r="W295" s="5">
        <v>11.668000000000001</v>
      </c>
      <c r="X295" s="5">
        <v>6.71</v>
      </c>
      <c r="Y295" s="5">
        <v>17.797999999999998</v>
      </c>
      <c r="Z295" s="5">
        <v>0.99099999999999988</v>
      </c>
      <c r="AA295" s="5">
        <v>0</v>
      </c>
      <c r="AB295" s="5">
        <v>3.6669999999999998</v>
      </c>
      <c r="AC295" s="5">
        <v>119.036</v>
      </c>
      <c r="AD295" s="5">
        <v>22.896000000000001</v>
      </c>
      <c r="AE295" s="5">
        <v>61.988</v>
      </c>
      <c r="AF295" s="5">
        <v>1.7670000000000001</v>
      </c>
      <c r="AG295" s="5">
        <v>0</v>
      </c>
      <c r="AH295" s="5">
        <v>86.650999999999996</v>
      </c>
      <c r="AI295" s="5">
        <v>3.6669999999999998</v>
      </c>
      <c r="AJ295" s="73" t="s">
        <v>795</v>
      </c>
      <c r="AK295" s="6" t="str">
        <f>A295</f>
        <v>06037</v>
      </c>
      <c r="AL295" s="19"/>
    </row>
    <row r="296" spans="1:38" x14ac:dyDescent="0.25">
      <c r="A296" s="6" t="s">
        <v>614</v>
      </c>
      <c r="B296" t="s">
        <v>615</v>
      </c>
      <c r="C296" s="14" t="s">
        <v>39</v>
      </c>
      <c r="D296" s="15">
        <v>5.9529999999999994</v>
      </c>
      <c r="E296" s="15">
        <v>8.7959999999999994</v>
      </c>
      <c r="F296" s="16">
        <v>2.843</v>
      </c>
      <c r="G296" s="5">
        <v>0</v>
      </c>
      <c r="H296" s="5">
        <v>0</v>
      </c>
      <c r="I296" s="17">
        <f t="shared" si="10"/>
        <v>0.70907230559345158</v>
      </c>
      <c r="J296" s="17">
        <v>0</v>
      </c>
      <c r="K296" s="5">
        <v>3.7970000000000002</v>
      </c>
      <c r="L296" s="5">
        <v>0.40200000000000002</v>
      </c>
      <c r="M296" s="5">
        <v>0.13800000000000001</v>
      </c>
      <c r="N296" s="5">
        <v>1.252</v>
      </c>
      <c r="O296" s="18">
        <v>5.5889999999999995</v>
      </c>
      <c r="P296" s="5">
        <v>0.247</v>
      </c>
      <c r="Q296" s="5">
        <v>0.11700000000000001</v>
      </c>
      <c r="R296" s="18">
        <v>0.36399999999999999</v>
      </c>
      <c r="S296" s="5">
        <v>0</v>
      </c>
      <c r="T296" s="5">
        <v>3.8479999999999999</v>
      </c>
      <c r="U296" s="5">
        <v>0.19700000000000001</v>
      </c>
      <c r="V296" s="5">
        <v>0</v>
      </c>
      <c r="W296" s="5">
        <v>0.19700000000000001</v>
      </c>
      <c r="X296" s="5">
        <v>0.39500000000000002</v>
      </c>
      <c r="Y296" s="5">
        <v>1.6</v>
      </c>
      <c r="Z296" s="5">
        <v>0</v>
      </c>
      <c r="AA296" s="5">
        <v>0</v>
      </c>
      <c r="AB296" s="5">
        <v>0</v>
      </c>
      <c r="AC296" s="18">
        <v>6.2370000000000001</v>
      </c>
      <c r="AD296" s="5">
        <v>0.73499999999999999</v>
      </c>
      <c r="AE296" s="5">
        <v>1.335</v>
      </c>
      <c r="AF296" s="5">
        <v>0.48899999999999999</v>
      </c>
      <c r="AG296" s="5">
        <v>0</v>
      </c>
      <c r="AH296" s="18">
        <v>2.5589999999999997</v>
      </c>
      <c r="AI296" s="5">
        <v>0</v>
      </c>
      <c r="AJ296" s="73" t="s">
        <v>751</v>
      </c>
      <c r="AK296" s="6" t="str">
        <f>A296</f>
        <v>17402</v>
      </c>
      <c r="AL296" s="19"/>
    </row>
    <row r="297" spans="1:38" x14ac:dyDescent="0.25">
      <c r="A297" s="6" t="s">
        <v>616</v>
      </c>
      <c r="B297" t="s">
        <v>722</v>
      </c>
      <c r="C297" s="14" t="s">
        <v>39</v>
      </c>
      <c r="D297" s="15">
        <v>0.59200000000000008</v>
      </c>
      <c r="E297" s="15">
        <v>1</v>
      </c>
      <c r="F297" s="16">
        <v>0.40799999999999997</v>
      </c>
      <c r="G297" s="5">
        <v>0</v>
      </c>
      <c r="H297" s="5">
        <v>0</v>
      </c>
      <c r="I297" s="17">
        <f t="shared" si="10"/>
        <v>1</v>
      </c>
      <c r="J297" s="17">
        <v>0</v>
      </c>
      <c r="K297" s="5">
        <v>0.313</v>
      </c>
      <c r="L297" s="5">
        <v>6.2E-2</v>
      </c>
      <c r="M297" s="5">
        <v>2.1000000000000001E-2</v>
      </c>
      <c r="N297" s="5">
        <v>0.14699999999999999</v>
      </c>
      <c r="O297" s="18">
        <v>0.54300000000000004</v>
      </c>
      <c r="P297" s="5">
        <v>2.7000000000000003E-2</v>
      </c>
      <c r="Q297" s="5">
        <v>2.1999999999999999E-2</v>
      </c>
      <c r="R297" s="18">
        <v>4.9000000000000002E-2</v>
      </c>
      <c r="S297" s="5">
        <v>0</v>
      </c>
      <c r="T297" s="5">
        <v>1</v>
      </c>
      <c r="U297" s="5">
        <v>0</v>
      </c>
      <c r="V297" s="5">
        <v>0</v>
      </c>
      <c r="W297" s="5">
        <v>0</v>
      </c>
      <c r="X297" s="5">
        <v>0</v>
      </c>
      <c r="Y297" s="5">
        <v>0</v>
      </c>
      <c r="Z297" s="5">
        <v>0</v>
      </c>
      <c r="AA297" s="5">
        <v>0</v>
      </c>
      <c r="AB297" s="5">
        <v>0</v>
      </c>
      <c r="AC297" s="18">
        <v>1</v>
      </c>
      <c r="AD297" s="5">
        <v>0</v>
      </c>
      <c r="AE297" s="5">
        <v>0</v>
      </c>
      <c r="AF297" s="5">
        <v>0</v>
      </c>
      <c r="AG297" s="5">
        <v>0</v>
      </c>
      <c r="AH297" s="18">
        <v>0</v>
      </c>
      <c r="AI297" s="5">
        <v>0</v>
      </c>
      <c r="AJ297" s="73" t="s">
        <v>751</v>
      </c>
      <c r="AK297" s="6" t="str">
        <f>A297</f>
        <v>34901</v>
      </c>
      <c r="AL297" s="19"/>
    </row>
    <row r="298" spans="1:38" x14ac:dyDescent="0.25">
      <c r="A298" s="6" t="s">
        <v>618</v>
      </c>
      <c r="B298" t="s">
        <v>619</v>
      </c>
      <c r="C298" s="14" t="s">
        <v>39</v>
      </c>
      <c r="D298" s="15">
        <v>1.7800000000000002</v>
      </c>
      <c r="E298" s="15">
        <v>2.1470000000000002</v>
      </c>
      <c r="F298" s="16">
        <v>0.36699999999999999</v>
      </c>
      <c r="G298" s="5">
        <v>0</v>
      </c>
      <c r="H298" s="5">
        <v>0</v>
      </c>
      <c r="I298" s="17">
        <f t="shared" si="10"/>
        <v>0</v>
      </c>
      <c r="J298" s="17">
        <v>0.27480204937121566</v>
      </c>
      <c r="K298" s="5">
        <v>1.0880000000000001</v>
      </c>
      <c r="L298" s="5">
        <v>0.13800000000000001</v>
      </c>
      <c r="M298" s="5">
        <v>4.8000000000000001E-2</v>
      </c>
      <c r="N298" s="5">
        <v>0.38600000000000001</v>
      </c>
      <c r="O298" s="18">
        <v>1.6600000000000001</v>
      </c>
      <c r="P298" s="5">
        <v>7.6000000000000012E-2</v>
      </c>
      <c r="Q298" s="5">
        <v>4.3999999999999997E-2</v>
      </c>
      <c r="R298" s="18">
        <v>0.12000000000000001</v>
      </c>
      <c r="S298" s="5">
        <v>0</v>
      </c>
      <c r="T298" s="5">
        <v>0.6</v>
      </c>
      <c r="U298" s="5">
        <v>0</v>
      </c>
      <c r="V298" s="5">
        <v>0.59</v>
      </c>
      <c r="W298" s="5">
        <v>0</v>
      </c>
      <c r="X298" s="5">
        <v>0</v>
      </c>
      <c r="Y298" s="5">
        <v>0</v>
      </c>
      <c r="Z298" s="5">
        <v>0</v>
      </c>
      <c r="AA298" s="5">
        <v>0</v>
      </c>
      <c r="AB298" s="5">
        <v>0</v>
      </c>
      <c r="AC298" s="18">
        <v>1.19</v>
      </c>
      <c r="AD298" s="5">
        <v>0</v>
      </c>
      <c r="AE298" s="5">
        <v>0.95700000000000007</v>
      </c>
      <c r="AF298" s="5">
        <v>0</v>
      </c>
      <c r="AG298" s="5">
        <v>0</v>
      </c>
      <c r="AH298" s="18">
        <v>0.95700000000000007</v>
      </c>
      <c r="AI298" s="5">
        <v>0.59000000000000008</v>
      </c>
      <c r="AJ298" s="73" t="s">
        <v>762</v>
      </c>
      <c r="AK298" s="6" t="str">
        <f>A298</f>
        <v>35200</v>
      </c>
      <c r="AL298" s="19"/>
    </row>
    <row r="299" spans="1:38" x14ac:dyDescent="0.25">
      <c r="A299" s="6" t="s">
        <v>620</v>
      </c>
      <c r="B299" t="s">
        <v>621</v>
      </c>
      <c r="C299" s="14" t="s">
        <v>39</v>
      </c>
      <c r="D299" s="15">
        <v>10.076000000000001</v>
      </c>
      <c r="E299" s="15">
        <v>13.219999999999999</v>
      </c>
      <c r="F299" s="16">
        <v>3.1440000000000001</v>
      </c>
      <c r="G299" s="5">
        <v>0</v>
      </c>
      <c r="H299" s="5">
        <v>0</v>
      </c>
      <c r="I299" s="17">
        <f t="shared" si="10"/>
        <v>0.89326777609682306</v>
      </c>
      <c r="J299" s="17">
        <v>0</v>
      </c>
      <c r="K299" s="5">
        <v>6.1749999999999998</v>
      </c>
      <c r="L299" s="5">
        <v>0.77</v>
      </c>
      <c r="M299" s="5">
        <v>0.26200000000000001</v>
      </c>
      <c r="N299" s="5">
        <v>2.2039999999999997</v>
      </c>
      <c r="O299" s="18">
        <v>9.4110000000000014</v>
      </c>
      <c r="P299" s="5">
        <v>0.42599999999999999</v>
      </c>
      <c r="Q299" s="5">
        <v>0.23899999999999999</v>
      </c>
      <c r="R299" s="18">
        <v>0.66500000000000004</v>
      </c>
      <c r="S299" s="5">
        <v>0</v>
      </c>
      <c r="T299" s="5">
        <v>11</v>
      </c>
      <c r="U299" s="5">
        <v>0.26999999999999996</v>
      </c>
      <c r="V299" s="5">
        <v>0</v>
      </c>
      <c r="W299" s="5">
        <v>0</v>
      </c>
      <c r="X299" s="5">
        <v>0.53900000000000003</v>
      </c>
      <c r="Y299" s="5">
        <v>0</v>
      </c>
      <c r="Z299" s="5">
        <v>0</v>
      </c>
      <c r="AA299" s="5">
        <v>0</v>
      </c>
      <c r="AB299" s="5">
        <v>0</v>
      </c>
      <c r="AC299" s="18">
        <v>11.808999999999999</v>
      </c>
      <c r="AD299" s="5">
        <v>0</v>
      </c>
      <c r="AE299" s="5">
        <v>0.71899999999999997</v>
      </c>
      <c r="AF299" s="5">
        <v>0.69199999999999995</v>
      </c>
      <c r="AG299" s="5">
        <v>0</v>
      </c>
      <c r="AH299" s="18">
        <v>1.411</v>
      </c>
      <c r="AI299" s="5">
        <v>0</v>
      </c>
      <c r="AJ299" s="73" t="s">
        <v>751</v>
      </c>
      <c r="AK299" s="6" t="str">
        <f>A299</f>
        <v>13073</v>
      </c>
      <c r="AL299" s="19"/>
    </row>
    <row r="300" spans="1:38" x14ac:dyDescent="0.25">
      <c r="A300" s="6" t="s">
        <v>622</v>
      </c>
      <c r="B300" t="s">
        <v>623</v>
      </c>
      <c r="C300" s="14" t="s">
        <v>39</v>
      </c>
      <c r="D300" s="15">
        <v>1.2149999999999999</v>
      </c>
      <c r="E300" s="15">
        <v>0.45100000000000001</v>
      </c>
      <c r="F300" s="16">
        <v>-0.76400000000000001</v>
      </c>
      <c r="G300" s="5">
        <v>-0.72599999999999998</v>
      </c>
      <c r="H300" s="5">
        <v>-3.7999999999999999E-2</v>
      </c>
      <c r="I300" s="17">
        <f t="shared" si="10"/>
        <v>0</v>
      </c>
      <c r="J300" s="17">
        <v>0</v>
      </c>
      <c r="K300" s="5">
        <v>0.73799999999999999</v>
      </c>
      <c r="L300" s="5">
        <v>9.6000000000000002E-2</v>
      </c>
      <c r="M300" s="5">
        <v>3.3000000000000002E-2</v>
      </c>
      <c r="N300" s="5">
        <v>0.26700000000000002</v>
      </c>
      <c r="O300" s="18">
        <v>1.1339999999999999</v>
      </c>
      <c r="P300" s="5">
        <v>5.1000000000000004E-2</v>
      </c>
      <c r="Q300" s="5">
        <v>0.03</v>
      </c>
      <c r="R300" s="18">
        <v>8.1000000000000003E-2</v>
      </c>
      <c r="S300" s="5">
        <v>0</v>
      </c>
      <c r="T300" s="5">
        <v>0</v>
      </c>
      <c r="U300" s="5">
        <v>0</v>
      </c>
      <c r="V300" s="5">
        <v>0</v>
      </c>
      <c r="W300" s="5">
        <v>0</v>
      </c>
      <c r="X300" s="5">
        <v>0</v>
      </c>
      <c r="Y300" s="5">
        <v>0</v>
      </c>
      <c r="Z300" s="5">
        <v>0</v>
      </c>
      <c r="AA300" s="5">
        <v>0</v>
      </c>
      <c r="AB300" s="5">
        <v>0</v>
      </c>
      <c r="AC300" s="18">
        <v>0</v>
      </c>
      <c r="AD300" s="5">
        <v>0.45100000000000001</v>
      </c>
      <c r="AE300" s="5">
        <v>0</v>
      </c>
      <c r="AF300" s="5">
        <v>0</v>
      </c>
      <c r="AG300" s="5">
        <v>0</v>
      </c>
      <c r="AH300" s="18">
        <v>0.45100000000000001</v>
      </c>
      <c r="AI300" s="5">
        <v>0</v>
      </c>
      <c r="AJ300" s="73">
        <v>0</v>
      </c>
      <c r="AK300" s="6" t="str">
        <f>A300</f>
        <v>36401</v>
      </c>
      <c r="AL300" s="19"/>
    </row>
    <row r="301" spans="1:38" x14ac:dyDescent="0.25">
      <c r="A301" s="6" t="s">
        <v>624</v>
      </c>
      <c r="B301" t="s">
        <v>625</v>
      </c>
      <c r="C301" s="14" t="s">
        <v>39</v>
      </c>
      <c r="D301" s="15">
        <v>21.285999999999998</v>
      </c>
      <c r="E301" s="15">
        <v>28.172999999999998</v>
      </c>
      <c r="F301" s="16">
        <v>6.8869999999999996</v>
      </c>
      <c r="G301" s="5">
        <v>0</v>
      </c>
      <c r="H301" s="5">
        <v>0</v>
      </c>
      <c r="I301" s="17">
        <f t="shared" si="10"/>
        <v>0.48614650906896673</v>
      </c>
      <c r="J301" s="17">
        <v>6.300358499272353E-2</v>
      </c>
      <c r="K301" s="5">
        <v>12.888</v>
      </c>
      <c r="L301" s="5">
        <v>1.6919999999999999</v>
      </c>
      <c r="M301" s="5">
        <v>0.57400000000000007</v>
      </c>
      <c r="N301" s="5">
        <v>4.6909999999999998</v>
      </c>
      <c r="O301" s="18">
        <v>19.844999999999999</v>
      </c>
      <c r="P301" s="5">
        <v>0.90600000000000003</v>
      </c>
      <c r="Q301" s="5">
        <v>0.53500000000000003</v>
      </c>
      <c r="R301" s="18">
        <v>1.4410000000000001</v>
      </c>
      <c r="S301" s="5">
        <v>0</v>
      </c>
      <c r="T301" s="5">
        <v>8</v>
      </c>
      <c r="U301" s="5">
        <v>0.25</v>
      </c>
      <c r="V301" s="5">
        <v>0</v>
      </c>
      <c r="W301" s="5">
        <v>2.2000000000000002</v>
      </c>
      <c r="X301" s="5">
        <v>1.4430000000000001</v>
      </c>
      <c r="Y301" s="5">
        <v>1</v>
      </c>
      <c r="Z301" s="5">
        <v>0.5</v>
      </c>
      <c r="AA301" s="5">
        <v>0</v>
      </c>
      <c r="AB301" s="5">
        <v>0.77499999999999991</v>
      </c>
      <c r="AC301" s="18">
        <v>14.167999999999999</v>
      </c>
      <c r="AD301" s="5">
        <v>0</v>
      </c>
      <c r="AE301" s="5">
        <v>1.6890000000000001</v>
      </c>
      <c r="AF301" s="5">
        <v>7.6809999999999992</v>
      </c>
      <c r="AG301" s="5">
        <v>4.6349999999999998</v>
      </c>
      <c r="AH301" s="18">
        <v>14.004999999999999</v>
      </c>
      <c r="AI301" s="5">
        <v>1.7749999999999999</v>
      </c>
      <c r="AJ301" s="73" t="s">
        <v>796</v>
      </c>
      <c r="AK301" s="6" t="str">
        <f>A301</f>
        <v>36140</v>
      </c>
      <c r="AL301" s="19"/>
    </row>
    <row r="302" spans="1:38" x14ac:dyDescent="0.25">
      <c r="A302" s="6" t="s">
        <v>626</v>
      </c>
      <c r="B302" t="s">
        <v>627</v>
      </c>
      <c r="C302" s="14" t="s">
        <v>39</v>
      </c>
      <c r="D302" s="15">
        <v>13.326000000000001</v>
      </c>
      <c r="E302" s="15">
        <v>15.743</v>
      </c>
      <c r="F302" s="16">
        <v>2.4169999999999998</v>
      </c>
      <c r="G302" s="5">
        <v>0</v>
      </c>
      <c r="H302" s="5">
        <v>0</v>
      </c>
      <c r="I302" s="17">
        <f t="shared" si="10"/>
        <v>0.5528171250714603</v>
      </c>
      <c r="J302" s="17">
        <v>0</v>
      </c>
      <c r="K302" s="5">
        <v>8.0090000000000003</v>
      </c>
      <c r="L302" s="5">
        <v>1.0880000000000001</v>
      </c>
      <c r="M302" s="5">
        <v>0.37</v>
      </c>
      <c r="N302" s="5">
        <v>2.9430000000000001</v>
      </c>
      <c r="O302" s="18">
        <v>12.41</v>
      </c>
      <c r="P302" s="5">
        <v>0.56800000000000006</v>
      </c>
      <c r="Q302" s="5">
        <v>0.34799999999999998</v>
      </c>
      <c r="R302" s="18">
        <v>0.91600000000000004</v>
      </c>
      <c r="S302" s="5">
        <v>0</v>
      </c>
      <c r="T302" s="5">
        <v>6.4450000000000003</v>
      </c>
      <c r="U302" s="5">
        <v>0</v>
      </c>
      <c r="V302" s="5">
        <v>0</v>
      </c>
      <c r="W302" s="5">
        <v>0.25800000000000001</v>
      </c>
      <c r="X302" s="5">
        <v>0</v>
      </c>
      <c r="Y302" s="5">
        <v>2</v>
      </c>
      <c r="Z302" s="5">
        <v>0</v>
      </c>
      <c r="AA302" s="5">
        <v>0</v>
      </c>
      <c r="AB302" s="5">
        <v>0</v>
      </c>
      <c r="AC302" s="18">
        <v>8.7029999999999994</v>
      </c>
      <c r="AD302" s="5">
        <v>0.73499999999999999</v>
      </c>
      <c r="AE302" s="5">
        <v>4.1230000000000002</v>
      </c>
      <c r="AF302" s="5">
        <v>2.1819999999999999</v>
      </c>
      <c r="AG302" s="5">
        <v>0</v>
      </c>
      <c r="AH302" s="18">
        <v>7.0400000000000009</v>
      </c>
      <c r="AI302" s="5">
        <v>0</v>
      </c>
      <c r="AJ302" s="73" t="s">
        <v>751</v>
      </c>
      <c r="AK302" s="6" t="str">
        <f>A302</f>
        <v>39207</v>
      </c>
      <c r="AL302" s="19"/>
    </row>
    <row r="303" spans="1:38" x14ac:dyDescent="0.25">
      <c r="A303" s="6" t="s">
        <v>628</v>
      </c>
      <c r="B303" t="s">
        <v>629</v>
      </c>
      <c r="C303" s="14" t="s">
        <v>39</v>
      </c>
      <c r="D303" s="15">
        <v>4.0310000000000006</v>
      </c>
      <c r="E303" s="15">
        <v>3.0250000000000004</v>
      </c>
      <c r="F303" s="16">
        <v>-1.006</v>
      </c>
      <c r="G303" s="5">
        <v>-0.95599999999999996</v>
      </c>
      <c r="H303" s="5">
        <v>-0.05</v>
      </c>
      <c r="I303" s="17">
        <f t="shared" si="10"/>
        <v>0.67933884297520664</v>
      </c>
      <c r="J303" s="17">
        <v>0</v>
      </c>
      <c r="K303" s="5">
        <v>2.4700000000000002</v>
      </c>
      <c r="L303" s="5">
        <v>0.30600000000000005</v>
      </c>
      <c r="M303" s="5">
        <v>0.10299999999999999</v>
      </c>
      <c r="N303" s="5">
        <v>0.8859999999999999</v>
      </c>
      <c r="O303" s="18">
        <v>3.7650000000000006</v>
      </c>
      <c r="P303" s="5">
        <v>0.17099999999999999</v>
      </c>
      <c r="Q303" s="5">
        <v>9.5000000000000001E-2</v>
      </c>
      <c r="R303" s="18">
        <v>0.26600000000000001</v>
      </c>
      <c r="S303" s="5">
        <v>0</v>
      </c>
      <c r="T303" s="5">
        <v>2.5</v>
      </c>
      <c r="U303" s="5">
        <v>0</v>
      </c>
      <c r="V303" s="5">
        <v>0</v>
      </c>
      <c r="W303" s="5">
        <v>0.24</v>
      </c>
      <c r="X303" s="5">
        <v>0</v>
      </c>
      <c r="Y303" s="5">
        <v>0</v>
      </c>
      <c r="Z303" s="5">
        <v>0</v>
      </c>
      <c r="AA303" s="5">
        <v>0</v>
      </c>
      <c r="AB303" s="5">
        <v>0</v>
      </c>
      <c r="AC303" s="18">
        <v>2.74</v>
      </c>
      <c r="AD303" s="5">
        <v>0.161</v>
      </c>
      <c r="AE303" s="5">
        <v>0</v>
      </c>
      <c r="AF303" s="5">
        <v>0.124</v>
      </c>
      <c r="AG303" s="5">
        <v>0</v>
      </c>
      <c r="AH303" s="18">
        <v>0.28500000000000003</v>
      </c>
      <c r="AI303" s="5">
        <v>0</v>
      </c>
      <c r="AJ303" s="73" t="s">
        <v>771</v>
      </c>
      <c r="AK303" s="6" t="str">
        <f>A303</f>
        <v>13146</v>
      </c>
      <c r="AL303" s="19"/>
    </row>
    <row r="304" spans="1:38" x14ac:dyDescent="0.25">
      <c r="A304" s="6" t="s">
        <v>630</v>
      </c>
      <c r="B304" t="s">
        <v>631</v>
      </c>
      <c r="C304" s="14" t="s">
        <v>39</v>
      </c>
      <c r="D304" s="15">
        <v>11.910000000000002</v>
      </c>
      <c r="E304" s="15">
        <v>16.527999999999999</v>
      </c>
      <c r="F304" s="16">
        <v>4.6180000000000003</v>
      </c>
      <c r="G304" s="5">
        <v>0</v>
      </c>
      <c r="H304" s="5">
        <v>0</v>
      </c>
      <c r="I304" s="17">
        <f t="shared" si="10"/>
        <v>0.53267182962245885</v>
      </c>
      <c r="J304" s="17">
        <v>0</v>
      </c>
      <c r="K304" s="5">
        <v>7.3460000000000001</v>
      </c>
      <c r="L304" s="5">
        <v>0.89900000000000002</v>
      </c>
      <c r="M304" s="5">
        <v>0.30499999999999999</v>
      </c>
      <c r="N304" s="5">
        <v>2.5790000000000002</v>
      </c>
      <c r="O304" s="18">
        <v>11.129000000000001</v>
      </c>
      <c r="P304" s="5">
        <v>0.503</v>
      </c>
      <c r="Q304" s="5">
        <v>0.27800000000000002</v>
      </c>
      <c r="R304" s="18">
        <v>0.78100000000000003</v>
      </c>
      <c r="S304" s="5">
        <v>0</v>
      </c>
      <c r="T304" s="5">
        <v>6.9079999999999995</v>
      </c>
      <c r="U304" s="5">
        <v>0.374</v>
      </c>
      <c r="V304" s="5">
        <v>0</v>
      </c>
      <c r="W304" s="5">
        <v>1.4080000000000001</v>
      </c>
      <c r="X304" s="5">
        <v>6.5000000000000002E-2</v>
      </c>
      <c r="Y304" s="5">
        <v>0</v>
      </c>
      <c r="Z304" s="5">
        <v>4.9000000000000002E-2</v>
      </c>
      <c r="AA304" s="5">
        <v>0</v>
      </c>
      <c r="AB304" s="5">
        <v>0</v>
      </c>
      <c r="AC304" s="18">
        <v>8.8039999999999985</v>
      </c>
      <c r="AD304" s="5">
        <v>1.2930000000000001</v>
      </c>
      <c r="AE304" s="5">
        <v>3.8980000000000001</v>
      </c>
      <c r="AF304" s="5">
        <v>0.54100000000000004</v>
      </c>
      <c r="AG304" s="5">
        <v>1.992</v>
      </c>
      <c r="AH304" s="18">
        <v>7.7240000000000011</v>
      </c>
      <c r="AI304" s="5">
        <v>0</v>
      </c>
      <c r="AJ304" s="73" t="s">
        <v>751</v>
      </c>
      <c r="AK304" s="6" t="str">
        <f>A304</f>
        <v>06112</v>
      </c>
      <c r="AL304" s="19"/>
    </row>
    <row r="305" spans="1:38" x14ac:dyDescent="0.25">
      <c r="A305" s="6" t="s">
        <v>632</v>
      </c>
      <c r="B305" t="s">
        <v>633</v>
      </c>
      <c r="C305" s="14" t="s">
        <v>39</v>
      </c>
      <c r="D305" s="15">
        <v>0.30000000000000004</v>
      </c>
      <c r="E305" s="15">
        <v>0.28000000000000003</v>
      </c>
      <c r="F305" s="16">
        <v>-0.02</v>
      </c>
      <c r="G305" s="5">
        <v>-1.9E-2</v>
      </c>
      <c r="H305" s="5">
        <v>-1E-3</v>
      </c>
      <c r="I305" s="17">
        <f t="shared" si="10"/>
        <v>0</v>
      </c>
      <c r="J305" s="17">
        <v>1.5249999999999999</v>
      </c>
      <c r="K305" s="5">
        <v>0.192</v>
      </c>
      <c r="L305" s="5">
        <v>0.02</v>
      </c>
      <c r="M305" s="5">
        <v>6.0000000000000001E-3</v>
      </c>
      <c r="N305" s="5">
        <v>6.3E-2</v>
      </c>
      <c r="O305" s="18">
        <v>0.28100000000000003</v>
      </c>
      <c r="P305" s="5">
        <v>1.3000000000000001E-2</v>
      </c>
      <c r="Q305" s="5">
        <v>6.0000000000000001E-3</v>
      </c>
      <c r="R305" s="18">
        <v>1.9000000000000003E-2</v>
      </c>
      <c r="S305" s="5">
        <v>0</v>
      </c>
      <c r="T305" s="5">
        <v>0.11699999999999999</v>
      </c>
      <c r="U305" s="5">
        <v>4.0000000000000001E-3</v>
      </c>
      <c r="V305" s="5">
        <v>0</v>
      </c>
      <c r="W305" s="5">
        <v>9.0000000000000011E-3</v>
      </c>
      <c r="X305" s="5">
        <v>6.0000000000000001E-3</v>
      </c>
      <c r="Y305" s="5">
        <v>0</v>
      </c>
      <c r="Z305" s="5">
        <v>0</v>
      </c>
      <c r="AA305" s="5">
        <v>0</v>
      </c>
      <c r="AB305" s="5">
        <v>0</v>
      </c>
      <c r="AC305" s="18">
        <v>0.13600000000000001</v>
      </c>
      <c r="AD305" s="5">
        <v>0</v>
      </c>
      <c r="AE305" s="5">
        <v>0</v>
      </c>
      <c r="AF305" s="5">
        <v>0.14400000000000002</v>
      </c>
      <c r="AG305" s="5">
        <v>0</v>
      </c>
      <c r="AH305" s="18">
        <v>0.14400000000000002</v>
      </c>
      <c r="AI305" s="5">
        <v>0.42699999999999999</v>
      </c>
      <c r="AJ305" s="73">
        <v>0</v>
      </c>
      <c r="AK305" s="6" t="str">
        <f>A305</f>
        <v>01109</v>
      </c>
      <c r="AL305" s="19"/>
    </row>
    <row r="306" spans="1:38" x14ac:dyDescent="0.25">
      <c r="A306" s="6" t="s">
        <v>634</v>
      </c>
      <c r="B306" t="s">
        <v>635</v>
      </c>
      <c r="C306" s="14" t="s">
        <v>39</v>
      </c>
      <c r="D306" s="15">
        <v>1.1729999999999998</v>
      </c>
      <c r="E306" s="15">
        <v>1.77</v>
      </c>
      <c r="F306" s="16">
        <v>0.59699999999999998</v>
      </c>
      <c r="G306" s="5">
        <v>0</v>
      </c>
      <c r="H306" s="5">
        <v>0</v>
      </c>
      <c r="I306" s="17">
        <f t="shared" si="10"/>
        <v>0.47740112994350281</v>
      </c>
      <c r="J306" s="17">
        <v>0.22598870056497175</v>
      </c>
      <c r="K306" s="5">
        <v>0.71499999999999986</v>
      </c>
      <c r="L306" s="5">
        <v>9.0999999999999998E-2</v>
      </c>
      <c r="M306" s="5">
        <v>3.0999999999999996E-2</v>
      </c>
      <c r="N306" s="5">
        <v>0.25800000000000001</v>
      </c>
      <c r="O306" s="18">
        <v>1.0949999999999998</v>
      </c>
      <c r="P306" s="5">
        <v>4.9999999999999996E-2</v>
      </c>
      <c r="Q306" s="5">
        <v>2.8000000000000001E-2</v>
      </c>
      <c r="R306" s="18">
        <v>7.8E-2</v>
      </c>
      <c r="S306" s="5">
        <v>0</v>
      </c>
      <c r="T306" s="5">
        <v>0.44499999999999995</v>
      </c>
      <c r="U306" s="5">
        <v>0.2</v>
      </c>
      <c r="V306" s="5">
        <v>0</v>
      </c>
      <c r="W306" s="5">
        <v>0.2</v>
      </c>
      <c r="X306" s="5">
        <v>0</v>
      </c>
      <c r="Y306" s="5">
        <v>0</v>
      </c>
      <c r="Z306" s="5">
        <v>0</v>
      </c>
      <c r="AA306" s="5">
        <v>0</v>
      </c>
      <c r="AB306" s="5">
        <v>0</v>
      </c>
      <c r="AC306" s="18">
        <v>0.84499999999999997</v>
      </c>
      <c r="AD306" s="5">
        <v>0</v>
      </c>
      <c r="AE306" s="5">
        <v>0</v>
      </c>
      <c r="AF306" s="5">
        <v>0.92500000000000004</v>
      </c>
      <c r="AG306" s="5">
        <v>0</v>
      </c>
      <c r="AH306" s="18">
        <v>0.92500000000000004</v>
      </c>
      <c r="AI306" s="5">
        <v>0.4</v>
      </c>
      <c r="AJ306" s="73" t="s">
        <v>751</v>
      </c>
      <c r="AK306" s="6" t="str">
        <f>A306</f>
        <v>09209</v>
      </c>
      <c r="AL306" s="19"/>
    </row>
    <row r="307" spans="1:38" x14ac:dyDescent="0.25">
      <c r="A307" s="6" t="s">
        <v>636</v>
      </c>
      <c r="B307" t="s">
        <v>637</v>
      </c>
      <c r="C307" s="14" t="s">
        <v>39</v>
      </c>
      <c r="D307" s="15">
        <v>1.5210000000000001</v>
      </c>
      <c r="E307" s="15">
        <v>2</v>
      </c>
      <c r="F307" s="16">
        <v>0.47899999999999998</v>
      </c>
      <c r="G307" s="5">
        <v>0</v>
      </c>
      <c r="H307" s="5">
        <v>0</v>
      </c>
      <c r="I307" s="17">
        <f t="shared" si="10"/>
        <v>1</v>
      </c>
      <c r="J307" s="17">
        <v>0</v>
      </c>
      <c r="K307" s="5">
        <v>0.92300000000000004</v>
      </c>
      <c r="L307" s="5">
        <v>0.11800000000000001</v>
      </c>
      <c r="M307" s="5">
        <v>3.9000000000000007E-2</v>
      </c>
      <c r="N307" s="5">
        <v>0.33900000000000002</v>
      </c>
      <c r="O307" s="18">
        <v>1.419</v>
      </c>
      <c r="P307" s="5">
        <v>6.5000000000000002E-2</v>
      </c>
      <c r="Q307" s="5">
        <v>3.6999999999999998E-2</v>
      </c>
      <c r="R307" s="18">
        <v>0.10200000000000001</v>
      </c>
      <c r="S307" s="5">
        <v>0</v>
      </c>
      <c r="T307" s="5">
        <v>2</v>
      </c>
      <c r="U307" s="5">
        <v>0</v>
      </c>
      <c r="V307" s="5">
        <v>0</v>
      </c>
      <c r="W307" s="5">
        <v>0</v>
      </c>
      <c r="X307" s="5">
        <v>0</v>
      </c>
      <c r="Y307" s="5">
        <v>0</v>
      </c>
      <c r="Z307" s="5">
        <v>0</v>
      </c>
      <c r="AA307" s="5">
        <v>0</v>
      </c>
      <c r="AB307" s="5">
        <v>0</v>
      </c>
      <c r="AC307" s="18">
        <v>2</v>
      </c>
      <c r="AD307" s="5">
        <v>0</v>
      </c>
      <c r="AE307" s="5">
        <v>0</v>
      </c>
      <c r="AF307" s="5">
        <v>0</v>
      </c>
      <c r="AG307" s="5">
        <v>0</v>
      </c>
      <c r="AH307" s="18">
        <v>0</v>
      </c>
      <c r="AI307" s="5">
        <v>0</v>
      </c>
      <c r="AJ307" s="73" t="s">
        <v>751</v>
      </c>
      <c r="AK307" s="6" t="str">
        <f>A307</f>
        <v>33049</v>
      </c>
      <c r="AL307" s="19"/>
    </row>
    <row r="308" spans="1:38" x14ac:dyDescent="0.25">
      <c r="A308" s="6" t="s">
        <v>638</v>
      </c>
      <c r="B308" t="s">
        <v>639</v>
      </c>
      <c r="C308" s="14" t="s">
        <v>39</v>
      </c>
      <c r="D308" s="15">
        <v>25.921000000000003</v>
      </c>
      <c r="E308" s="15">
        <v>29.791000000000004</v>
      </c>
      <c r="F308" s="16">
        <v>3.87</v>
      </c>
      <c r="G308" s="5">
        <v>0</v>
      </c>
      <c r="H308" s="5">
        <v>0</v>
      </c>
      <c r="I308" s="17">
        <f t="shared" si="10"/>
        <v>0.91624987412305725</v>
      </c>
      <c r="J308" s="17">
        <v>0</v>
      </c>
      <c r="K308" s="5">
        <v>15.557</v>
      </c>
      <c r="L308" s="5">
        <v>2.1280000000000001</v>
      </c>
      <c r="M308" s="5">
        <v>0.72199999999999998</v>
      </c>
      <c r="N308" s="5">
        <v>5.7230000000000008</v>
      </c>
      <c r="O308" s="18">
        <v>24.130000000000003</v>
      </c>
      <c r="P308" s="5">
        <v>1.1080000000000001</v>
      </c>
      <c r="Q308" s="5">
        <v>0.68300000000000005</v>
      </c>
      <c r="R308" s="18">
        <v>1.7910000000000001</v>
      </c>
      <c r="S308" s="5">
        <v>0</v>
      </c>
      <c r="T308" s="5">
        <v>16.875</v>
      </c>
      <c r="U308" s="5">
        <v>0.43400000000000005</v>
      </c>
      <c r="V308" s="5">
        <v>0</v>
      </c>
      <c r="W308" s="5">
        <v>1.4490000000000001</v>
      </c>
      <c r="X308" s="5">
        <v>1.1400000000000001</v>
      </c>
      <c r="Y308" s="5">
        <v>6.5299999999999994</v>
      </c>
      <c r="Z308" s="5">
        <v>0.50600000000000001</v>
      </c>
      <c r="AA308" s="5">
        <v>0.36199999999999999</v>
      </c>
      <c r="AB308" s="5">
        <v>0</v>
      </c>
      <c r="AC308" s="18">
        <v>27.296000000000003</v>
      </c>
      <c r="AD308" s="5">
        <v>0.51</v>
      </c>
      <c r="AE308" s="5">
        <v>1.4159999999999999</v>
      </c>
      <c r="AF308" s="5">
        <v>0.56899999999999995</v>
      </c>
      <c r="AG308" s="5">
        <v>0</v>
      </c>
      <c r="AH308" s="18">
        <v>2.4950000000000001</v>
      </c>
      <c r="AI308" s="5">
        <v>0</v>
      </c>
      <c r="AJ308" s="73" t="s">
        <v>751</v>
      </c>
      <c r="AK308" s="6" t="str">
        <f>A308</f>
        <v>04246</v>
      </c>
      <c r="AL308" s="19"/>
    </row>
    <row r="309" spans="1:38" x14ac:dyDescent="0.25">
      <c r="A309" s="6" t="s">
        <v>640</v>
      </c>
      <c r="B309" t="s">
        <v>641</v>
      </c>
      <c r="C309" s="14" t="s">
        <v>39</v>
      </c>
      <c r="D309" s="15">
        <v>11.084000000000001</v>
      </c>
      <c r="E309" s="15">
        <v>15.555</v>
      </c>
      <c r="F309" s="16">
        <v>4.4710000000000001</v>
      </c>
      <c r="G309" s="5">
        <v>0</v>
      </c>
      <c r="H309" s="5">
        <v>0</v>
      </c>
      <c r="I309" s="17">
        <f t="shared" si="10"/>
        <v>0.77351333976213443</v>
      </c>
      <c r="J309" s="17">
        <v>0</v>
      </c>
      <c r="K309" s="5">
        <v>6.6690000000000005</v>
      </c>
      <c r="L309" s="5">
        <v>0.91300000000000003</v>
      </c>
      <c r="M309" s="5">
        <v>0.31000000000000005</v>
      </c>
      <c r="N309" s="5">
        <v>2.4239999999999999</v>
      </c>
      <c r="O309" s="18">
        <v>10.316000000000001</v>
      </c>
      <c r="P309" s="5">
        <v>0.47400000000000003</v>
      </c>
      <c r="Q309" s="5">
        <v>0.29399999999999998</v>
      </c>
      <c r="R309" s="18">
        <v>0.76800000000000002</v>
      </c>
      <c r="S309" s="5">
        <v>0</v>
      </c>
      <c r="T309" s="5">
        <v>7.5890000000000004</v>
      </c>
      <c r="U309" s="5">
        <v>0.28800000000000003</v>
      </c>
      <c r="V309" s="5">
        <v>0</v>
      </c>
      <c r="W309" s="5">
        <v>0.51200000000000001</v>
      </c>
      <c r="X309" s="5">
        <v>0.89500000000000002</v>
      </c>
      <c r="Y309" s="5">
        <v>2.6389999999999998</v>
      </c>
      <c r="Z309" s="5">
        <v>0.109</v>
      </c>
      <c r="AA309" s="5">
        <v>0</v>
      </c>
      <c r="AB309" s="5">
        <v>0</v>
      </c>
      <c r="AC309" s="18">
        <v>12.032</v>
      </c>
      <c r="AD309" s="5">
        <v>0</v>
      </c>
      <c r="AE309" s="5">
        <v>9.4E-2</v>
      </c>
      <c r="AF309" s="5">
        <v>1.8139999999999998</v>
      </c>
      <c r="AG309" s="5">
        <v>1.615</v>
      </c>
      <c r="AH309" s="18">
        <v>3.5229999999999997</v>
      </c>
      <c r="AI309" s="5">
        <v>0</v>
      </c>
      <c r="AJ309" s="73" t="s">
        <v>751</v>
      </c>
      <c r="AK309" s="6" t="str">
        <f>A309</f>
        <v>32363</v>
      </c>
      <c r="AL309" s="19"/>
    </row>
    <row r="310" spans="1:38" x14ac:dyDescent="0.25">
      <c r="A310" s="6" t="s">
        <v>642</v>
      </c>
      <c r="B310" t="s">
        <v>643</v>
      </c>
      <c r="C310" s="14" t="s">
        <v>39</v>
      </c>
      <c r="D310" s="15">
        <v>21.544999999999998</v>
      </c>
      <c r="E310" s="15">
        <v>21.48</v>
      </c>
      <c r="F310" s="16">
        <v>-6.5000000000000002E-2</v>
      </c>
      <c r="G310" s="5">
        <v>-6.2E-2</v>
      </c>
      <c r="H310" s="5">
        <v>-3.0000000000000001E-3</v>
      </c>
      <c r="I310" s="17">
        <f t="shared" si="10"/>
        <v>0.80605214152700189</v>
      </c>
      <c r="J310" s="17">
        <v>0.52821229050279328</v>
      </c>
      <c r="K310" s="5">
        <v>12.916</v>
      </c>
      <c r="L310" s="5">
        <v>1.7949999999999999</v>
      </c>
      <c r="M310" s="5">
        <v>0.60899999999999999</v>
      </c>
      <c r="N310" s="5">
        <v>4.7229999999999999</v>
      </c>
      <c r="O310" s="18">
        <v>20.042999999999999</v>
      </c>
      <c r="P310" s="5">
        <v>0.92200000000000004</v>
      </c>
      <c r="Q310" s="5">
        <v>0.57999999999999996</v>
      </c>
      <c r="R310" s="18">
        <v>1.502</v>
      </c>
      <c r="S310" s="5">
        <v>0</v>
      </c>
      <c r="T310" s="5">
        <v>9.8000000000000007</v>
      </c>
      <c r="U310" s="5">
        <v>0</v>
      </c>
      <c r="V310" s="5">
        <v>0</v>
      </c>
      <c r="W310" s="5">
        <v>0.54800000000000004</v>
      </c>
      <c r="X310" s="5">
        <v>1.371</v>
      </c>
      <c r="Y310" s="5">
        <v>0</v>
      </c>
      <c r="Z310" s="5">
        <v>0</v>
      </c>
      <c r="AA310" s="5">
        <v>2.2290000000000001</v>
      </c>
      <c r="AB310" s="5">
        <v>3.3660000000000001</v>
      </c>
      <c r="AC310" s="18">
        <v>17.314</v>
      </c>
      <c r="AD310" s="5">
        <v>0</v>
      </c>
      <c r="AE310" s="5">
        <v>0.50800000000000001</v>
      </c>
      <c r="AF310" s="5">
        <v>3.6579999999999999</v>
      </c>
      <c r="AG310" s="5">
        <v>0</v>
      </c>
      <c r="AH310" s="18">
        <v>4.1660000000000004</v>
      </c>
      <c r="AI310" s="5">
        <v>11.346</v>
      </c>
      <c r="AJ310" s="73" t="s">
        <v>751</v>
      </c>
      <c r="AK310" s="6" t="str">
        <f>A310</f>
        <v>39208</v>
      </c>
      <c r="AL310" s="19"/>
    </row>
    <row r="311" spans="1:38" x14ac:dyDescent="0.25">
      <c r="A311" s="6" t="s">
        <v>644</v>
      </c>
      <c r="B311" t="s">
        <v>742</v>
      </c>
      <c r="C311" s="14" t="s">
        <v>39</v>
      </c>
      <c r="D311" s="15">
        <v>0.39100000000000001</v>
      </c>
      <c r="E311" s="15">
        <v>0.318</v>
      </c>
      <c r="F311" s="16">
        <v>-7.3000000000000009E-2</v>
      </c>
      <c r="G311" s="5">
        <v>-6.9000000000000006E-2</v>
      </c>
      <c r="H311" s="5">
        <v>-4.0000000000000001E-3</v>
      </c>
      <c r="I311" s="17">
        <f t="shared" si="10"/>
        <v>0</v>
      </c>
      <c r="J311" s="17">
        <v>0</v>
      </c>
      <c r="K311" s="5">
        <v>0.30199999999999999</v>
      </c>
      <c r="L311" s="5">
        <v>8.9999999999999993E-3</v>
      </c>
      <c r="M311" s="5">
        <v>4.0000000000000001E-3</v>
      </c>
      <c r="N311" s="5">
        <v>6.0999999999999999E-2</v>
      </c>
      <c r="O311" s="18">
        <v>0.376</v>
      </c>
      <c r="P311" s="5">
        <v>1.4999999999999999E-2</v>
      </c>
      <c r="Q311" s="5">
        <v>0</v>
      </c>
      <c r="R311" s="18">
        <v>1.4999999999999999E-2</v>
      </c>
      <c r="S311" s="5">
        <v>0</v>
      </c>
      <c r="T311" s="5">
        <v>0</v>
      </c>
      <c r="U311" s="5">
        <v>0</v>
      </c>
      <c r="V311" s="5">
        <v>0</v>
      </c>
      <c r="W311" s="5">
        <v>0</v>
      </c>
      <c r="X311" s="5">
        <v>0</v>
      </c>
      <c r="Y311" s="5">
        <v>0</v>
      </c>
      <c r="Z311" s="5">
        <v>0</v>
      </c>
      <c r="AA311" s="5">
        <v>0</v>
      </c>
      <c r="AB311" s="5">
        <v>0</v>
      </c>
      <c r="AC311" s="18">
        <v>0</v>
      </c>
      <c r="AD311" s="5">
        <v>0.318</v>
      </c>
      <c r="AE311" s="5">
        <v>0</v>
      </c>
      <c r="AF311" s="5">
        <v>0</v>
      </c>
      <c r="AG311" s="5">
        <v>0</v>
      </c>
      <c r="AH311" s="18">
        <v>0.318</v>
      </c>
      <c r="AI311" s="5">
        <v>0</v>
      </c>
      <c r="AJ311" s="73">
        <v>0</v>
      </c>
      <c r="AK311" s="6" t="str">
        <f>A311</f>
        <v>37902</v>
      </c>
      <c r="AL311" s="19"/>
    </row>
    <row r="312" spans="1:38" x14ac:dyDescent="0.25">
      <c r="A312" s="6" t="s">
        <v>646</v>
      </c>
      <c r="B312" t="s">
        <v>647</v>
      </c>
      <c r="C312" s="14" t="s">
        <v>39</v>
      </c>
      <c r="D312" s="15">
        <v>1.369</v>
      </c>
      <c r="E312" s="15">
        <v>3.411</v>
      </c>
      <c r="F312" s="16">
        <v>2.0419999999999998</v>
      </c>
      <c r="G312" s="5">
        <v>0</v>
      </c>
      <c r="H312" s="5">
        <v>0</v>
      </c>
      <c r="I312" s="17">
        <f t="shared" si="10"/>
        <v>0.23453532688361187</v>
      </c>
      <c r="J312" s="17">
        <v>0</v>
      </c>
      <c r="K312" s="5">
        <v>0.80100000000000005</v>
      </c>
      <c r="L312" s="5">
        <v>0.121</v>
      </c>
      <c r="M312" s="5">
        <v>4.1000000000000002E-2</v>
      </c>
      <c r="N312" s="5">
        <v>0.307</v>
      </c>
      <c r="O312" s="18">
        <v>1.27</v>
      </c>
      <c r="P312" s="5">
        <v>5.8999999999999997E-2</v>
      </c>
      <c r="Q312" s="5">
        <v>0.04</v>
      </c>
      <c r="R312" s="18">
        <v>9.9000000000000005E-2</v>
      </c>
      <c r="S312" s="5">
        <v>0</v>
      </c>
      <c r="T312" s="5">
        <v>1</v>
      </c>
      <c r="U312" s="5">
        <v>0</v>
      </c>
      <c r="V312" s="5">
        <v>0</v>
      </c>
      <c r="W312" s="5">
        <v>0.111</v>
      </c>
      <c r="X312" s="5">
        <v>8.8999999999999996E-2</v>
      </c>
      <c r="Y312" s="5">
        <v>0.4</v>
      </c>
      <c r="Z312" s="5">
        <v>0</v>
      </c>
      <c r="AA312" s="5">
        <v>0</v>
      </c>
      <c r="AB312" s="5">
        <v>0</v>
      </c>
      <c r="AC312" s="18">
        <v>1.6</v>
      </c>
      <c r="AD312" s="5">
        <v>0</v>
      </c>
      <c r="AE312" s="5">
        <v>1.8109999999999999</v>
      </c>
      <c r="AF312" s="5">
        <v>0</v>
      </c>
      <c r="AG312" s="5">
        <v>0</v>
      </c>
      <c r="AH312" s="18">
        <v>1.8109999999999999</v>
      </c>
      <c r="AI312" s="5">
        <v>0</v>
      </c>
      <c r="AJ312" s="73" t="s">
        <v>757</v>
      </c>
      <c r="AK312" s="6" t="str">
        <f>A312</f>
        <v>21303</v>
      </c>
      <c r="AL312" s="19"/>
    </row>
    <row r="313" spans="1:38" x14ac:dyDescent="0.25">
      <c r="A313" s="6" t="s">
        <v>648</v>
      </c>
      <c r="B313" t="s">
        <v>649</v>
      </c>
      <c r="C313" s="14" t="s">
        <v>39</v>
      </c>
      <c r="D313" s="15">
        <v>18.580000000000002</v>
      </c>
      <c r="E313" s="15">
        <v>26.413</v>
      </c>
      <c r="F313" s="16">
        <v>7.8330000000000002</v>
      </c>
      <c r="G313" s="5">
        <v>0</v>
      </c>
      <c r="H313" s="5">
        <v>0</v>
      </c>
      <c r="I313" s="17">
        <f t="shared" si="10"/>
        <v>0.50581153220005293</v>
      </c>
      <c r="J313" s="17">
        <v>1.8930072312876235E-3</v>
      </c>
      <c r="K313" s="5">
        <v>11.201000000000001</v>
      </c>
      <c r="L313" s="5">
        <v>1.4939999999999998</v>
      </c>
      <c r="M313" s="5">
        <v>0.50600000000000001</v>
      </c>
      <c r="N313" s="5">
        <v>4.1109999999999998</v>
      </c>
      <c r="O313" s="18">
        <v>17.312000000000001</v>
      </c>
      <c r="P313" s="5">
        <v>0.79299999999999993</v>
      </c>
      <c r="Q313" s="5">
        <v>0.47499999999999998</v>
      </c>
      <c r="R313" s="18">
        <v>1.2679999999999998</v>
      </c>
      <c r="S313" s="5">
        <v>0</v>
      </c>
      <c r="T313" s="5">
        <v>9.25</v>
      </c>
      <c r="U313" s="5">
        <v>5.1999999999999998E-2</v>
      </c>
      <c r="V313" s="5">
        <v>1.1579999999999999</v>
      </c>
      <c r="W313" s="5">
        <v>1.5680000000000001</v>
      </c>
      <c r="X313" s="5">
        <v>1.282</v>
      </c>
      <c r="Y313" s="5">
        <v>0</v>
      </c>
      <c r="Z313" s="5">
        <v>0</v>
      </c>
      <c r="AA313" s="5">
        <v>0</v>
      </c>
      <c r="AB313" s="5">
        <v>0.05</v>
      </c>
      <c r="AC313" s="18">
        <v>13.36</v>
      </c>
      <c r="AD313" s="5">
        <v>8.8999999999999996E-2</v>
      </c>
      <c r="AE313" s="5">
        <v>8.9960000000000004</v>
      </c>
      <c r="AF313" s="5">
        <v>3.968</v>
      </c>
      <c r="AG313" s="5">
        <v>0</v>
      </c>
      <c r="AH313" s="18">
        <v>13.053000000000001</v>
      </c>
      <c r="AI313" s="5">
        <v>0.05</v>
      </c>
      <c r="AJ313" s="73" t="s">
        <v>751</v>
      </c>
      <c r="AK313" s="6" t="str">
        <f>A313</f>
        <v>27416</v>
      </c>
      <c r="AL313" s="19"/>
    </row>
    <row r="314" spans="1:38" x14ac:dyDescent="0.25">
      <c r="A314" s="6" t="s">
        <v>650</v>
      </c>
      <c r="B314" t="s">
        <v>651</v>
      </c>
      <c r="C314" s="14" t="s">
        <v>39</v>
      </c>
      <c r="D314" s="15">
        <v>4.9260000000000002</v>
      </c>
      <c r="E314" s="15">
        <v>4.3900000000000006</v>
      </c>
      <c r="F314" s="16">
        <v>-0.53600000000000003</v>
      </c>
      <c r="G314" s="5">
        <v>-0.50900000000000001</v>
      </c>
      <c r="H314" s="5">
        <v>-2.7E-2</v>
      </c>
      <c r="I314" s="17">
        <f t="shared" si="10"/>
        <v>0.48769931662870153</v>
      </c>
      <c r="J314" s="17">
        <v>0.31503416856492023</v>
      </c>
      <c r="K314" s="5">
        <v>3.0540000000000003</v>
      </c>
      <c r="L314" s="5">
        <v>0.36</v>
      </c>
      <c r="M314" s="5">
        <v>0.12300000000000001</v>
      </c>
      <c r="N314" s="5">
        <v>1.0720000000000001</v>
      </c>
      <c r="O314" s="18">
        <v>4.609</v>
      </c>
      <c r="P314" s="5">
        <v>0.20699999999999999</v>
      </c>
      <c r="Q314" s="5">
        <v>0.11</v>
      </c>
      <c r="R314" s="18">
        <v>0.317</v>
      </c>
      <c r="S314" s="5">
        <v>0</v>
      </c>
      <c r="T314" s="5">
        <v>1</v>
      </c>
      <c r="U314" s="5">
        <v>0</v>
      </c>
      <c r="V314" s="5">
        <v>0</v>
      </c>
      <c r="W314" s="5">
        <v>0</v>
      </c>
      <c r="X314" s="5">
        <v>0</v>
      </c>
      <c r="Y314" s="5">
        <v>0.83099999999999996</v>
      </c>
      <c r="Z314" s="5">
        <v>0</v>
      </c>
      <c r="AA314" s="5">
        <v>0.31</v>
      </c>
      <c r="AB314" s="5">
        <v>0</v>
      </c>
      <c r="AC314" s="18">
        <v>2.141</v>
      </c>
      <c r="AD314" s="5">
        <v>1.0980000000000001</v>
      </c>
      <c r="AE314" s="5">
        <v>0.90900000000000003</v>
      </c>
      <c r="AF314" s="5">
        <v>0.24199999999999999</v>
      </c>
      <c r="AG314" s="5">
        <v>0</v>
      </c>
      <c r="AH314" s="18">
        <v>2.2490000000000001</v>
      </c>
      <c r="AI314" s="5">
        <v>1.383</v>
      </c>
      <c r="AJ314" s="73" t="s">
        <v>751</v>
      </c>
      <c r="AK314" s="6" t="str">
        <f>A314</f>
        <v>20405</v>
      </c>
      <c r="AL314" s="19"/>
    </row>
    <row r="315" spans="1:38" x14ac:dyDescent="0.25">
      <c r="A315" s="6" t="s">
        <v>652</v>
      </c>
      <c r="B315" t="s">
        <v>736</v>
      </c>
      <c r="C315" s="14" t="s">
        <v>111</v>
      </c>
      <c r="D315" s="15">
        <v>0.93100000000000005</v>
      </c>
      <c r="E315" s="15">
        <v>2.077</v>
      </c>
      <c r="F315" s="16">
        <v>1.1459999999999999</v>
      </c>
      <c r="G315" s="5">
        <v>0</v>
      </c>
      <c r="H315" s="5">
        <v>0</v>
      </c>
      <c r="I315" s="17">
        <f t="shared" si="10"/>
        <v>0.38517091959557054</v>
      </c>
      <c r="J315" s="17">
        <v>0.96292729898892637</v>
      </c>
      <c r="K315" s="5">
        <v>0.72</v>
      </c>
      <c r="L315" s="5">
        <v>2.1999999999999999E-2</v>
      </c>
      <c r="M315" s="5">
        <v>8.9999999999999993E-3</v>
      </c>
      <c r="N315" s="5">
        <v>0.14499999999999999</v>
      </c>
      <c r="O315" s="18">
        <v>0.89600000000000002</v>
      </c>
      <c r="P315" s="5">
        <v>3.5000000000000003E-2</v>
      </c>
      <c r="Q315" s="5">
        <v>0</v>
      </c>
      <c r="R315" s="18">
        <v>3.5000000000000003E-2</v>
      </c>
      <c r="S315" s="5">
        <v>0</v>
      </c>
      <c r="T315" s="5">
        <v>0</v>
      </c>
      <c r="U315" s="5">
        <v>0</v>
      </c>
      <c r="V315" s="5">
        <v>0</v>
      </c>
      <c r="W315" s="5">
        <v>0</v>
      </c>
      <c r="X315" s="5">
        <v>0</v>
      </c>
      <c r="Y315" s="5">
        <v>0</v>
      </c>
      <c r="Z315" s="5">
        <v>0</v>
      </c>
      <c r="AA315" s="5">
        <v>0</v>
      </c>
      <c r="AB315" s="5">
        <v>2</v>
      </c>
      <c r="AC315" s="18">
        <v>2</v>
      </c>
      <c r="AD315" s="5">
        <v>0</v>
      </c>
      <c r="AE315" s="5">
        <v>0</v>
      </c>
      <c r="AF315" s="5">
        <v>7.6999999999999999E-2</v>
      </c>
      <c r="AG315" s="5">
        <v>0</v>
      </c>
      <c r="AH315" s="18">
        <v>7.6999999999999999E-2</v>
      </c>
      <c r="AI315" s="5">
        <v>2</v>
      </c>
      <c r="AJ315" s="73" t="s">
        <v>797</v>
      </c>
      <c r="AK315" s="6" t="str">
        <f>A315</f>
        <v>17917</v>
      </c>
      <c r="AL315" s="19"/>
    </row>
    <row r="316" spans="1:38" x14ac:dyDescent="0.25">
      <c r="A316" s="6" t="s">
        <v>654</v>
      </c>
      <c r="B316" t="s">
        <v>655</v>
      </c>
      <c r="C316" s="14" t="s">
        <v>39</v>
      </c>
      <c r="D316" s="15">
        <v>1.0409999999999999</v>
      </c>
      <c r="E316" s="15">
        <v>0.629</v>
      </c>
      <c r="F316" s="16">
        <v>-0.41199999999999998</v>
      </c>
      <c r="G316" s="5">
        <v>-0.39100000000000001</v>
      </c>
      <c r="H316" s="5">
        <v>-2.1000000000000001E-2</v>
      </c>
      <c r="I316" s="17">
        <f t="shared" si="10"/>
        <v>0</v>
      </c>
      <c r="J316" s="17">
        <v>0</v>
      </c>
      <c r="K316" s="5">
        <v>0.65600000000000003</v>
      </c>
      <c r="L316" s="5">
        <v>7.3999999999999996E-2</v>
      </c>
      <c r="M316" s="5">
        <v>2.5000000000000001E-2</v>
      </c>
      <c r="N316" s="5">
        <v>0.221</v>
      </c>
      <c r="O316" s="18">
        <v>0.97599999999999998</v>
      </c>
      <c r="P316" s="5">
        <v>4.3000000000000003E-2</v>
      </c>
      <c r="Q316" s="5">
        <v>2.1999999999999999E-2</v>
      </c>
      <c r="R316" s="18">
        <v>6.5000000000000002E-2</v>
      </c>
      <c r="S316" s="5">
        <v>0</v>
      </c>
      <c r="T316" s="5">
        <v>0.14000000000000001</v>
      </c>
      <c r="U316" s="5">
        <v>0</v>
      </c>
      <c r="V316" s="5">
        <v>0</v>
      </c>
      <c r="W316" s="5">
        <v>0</v>
      </c>
      <c r="X316" s="5">
        <v>0</v>
      </c>
      <c r="Y316" s="5">
        <v>0</v>
      </c>
      <c r="Z316" s="5">
        <v>0</v>
      </c>
      <c r="AA316" s="5">
        <v>0</v>
      </c>
      <c r="AB316" s="5">
        <v>0</v>
      </c>
      <c r="AC316" s="18">
        <v>0.14000000000000001</v>
      </c>
      <c r="AD316" s="5">
        <v>0</v>
      </c>
      <c r="AE316" s="5">
        <v>0</v>
      </c>
      <c r="AF316" s="5">
        <v>0.48899999999999999</v>
      </c>
      <c r="AG316" s="5">
        <v>0</v>
      </c>
      <c r="AH316" s="18">
        <v>0.48899999999999999</v>
      </c>
      <c r="AI316" s="5">
        <v>0</v>
      </c>
      <c r="AJ316" s="73" t="s">
        <v>762</v>
      </c>
      <c r="AK316" s="6" t="str">
        <f>A316</f>
        <v>22200</v>
      </c>
      <c r="AL316" s="19"/>
    </row>
    <row r="317" spans="1:38" x14ac:dyDescent="0.25">
      <c r="A317" s="6" t="s">
        <v>656</v>
      </c>
      <c r="B317" t="s">
        <v>657</v>
      </c>
      <c r="C317" s="14" t="s">
        <v>39</v>
      </c>
      <c r="D317" s="15">
        <v>1.4330000000000001</v>
      </c>
      <c r="E317" s="15">
        <v>2.2880000000000003</v>
      </c>
      <c r="F317" s="16">
        <v>0.85499999999999998</v>
      </c>
      <c r="G317" s="5">
        <v>0</v>
      </c>
      <c r="H317" s="5">
        <v>0</v>
      </c>
      <c r="I317" s="17">
        <f t="shared" si="10"/>
        <v>0</v>
      </c>
      <c r="J317" s="17">
        <v>0.26223776223776224</v>
      </c>
      <c r="K317" s="5">
        <v>0.8600000000000001</v>
      </c>
      <c r="L317" s="5">
        <v>0.11600000000000001</v>
      </c>
      <c r="M317" s="5">
        <v>4.0000000000000008E-2</v>
      </c>
      <c r="N317" s="5">
        <v>0.318</v>
      </c>
      <c r="O317" s="18">
        <v>1.3340000000000001</v>
      </c>
      <c r="P317" s="5">
        <v>6.2E-2</v>
      </c>
      <c r="Q317" s="5">
        <v>3.6999999999999998E-2</v>
      </c>
      <c r="R317" s="18">
        <v>9.9000000000000005E-2</v>
      </c>
      <c r="S317" s="5">
        <v>0</v>
      </c>
      <c r="T317" s="5">
        <v>0.98299999999999987</v>
      </c>
      <c r="U317" s="5">
        <v>0</v>
      </c>
      <c r="V317" s="5">
        <v>0</v>
      </c>
      <c r="W317" s="5">
        <v>0.1</v>
      </c>
      <c r="X317" s="5">
        <v>0.1</v>
      </c>
      <c r="Y317" s="5">
        <v>0.4</v>
      </c>
      <c r="Z317" s="5">
        <v>0</v>
      </c>
      <c r="AA317" s="5">
        <v>0</v>
      </c>
      <c r="AB317" s="5">
        <v>0</v>
      </c>
      <c r="AC317" s="18">
        <v>1.5830000000000002</v>
      </c>
      <c r="AD317" s="5">
        <v>0</v>
      </c>
      <c r="AE317" s="5">
        <v>0.70499999999999996</v>
      </c>
      <c r="AF317" s="5">
        <v>0</v>
      </c>
      <c r="AG317" s="5">
        <v>0</v>
      </c>
      <c r="AH317" s="18">
        <v>0.70499999999999996</v>
      </c>
      <c r="AI317" s="5">
        <v>0.60000000000000009</v>
      </c>
      <c r="AJ317" s="73" t="s">
        <v>762</v>
      </c>
      <c r="AK317" s="6" t="str">
        <f>A317</f>
        <v>25160</v>
      </c>
      <c r="AL317" s="19"/>
    </row>
    <row r="318" spans="1:38" x14ac:dyDescent="0.25">
      <c r="A318" s="6" t="s">
        <v>658</v>
      </c>
      <c r="B318" t="s">
        <v>659</v>
      </c>
      <c r="C318" s="14" t="s">
        <v>39</v>
      </c>
      <c r="D318" s="15">
        <v>0.47700000000000009</v>
      </c>
      <c r="E318" s="15">
        <v>0.70099999999999996</v>
      </c>
      <c r="F318" s="16">
        <v>0.224</v>
      </c>
      <c r="G318" s="5">
        <v>0</v>
      </c>
      <c r="H318" s="5">
        <v>0</v>
      </c>
      <c r="I318" s="17">
        <f t="shared" si="10"/>
        <v>0</v>
      </c>
      <c r="J318" s="17">
        <v>0</v>
      </c>
      <c r="K318" s="5">
        <v>0.28800000000000003</v>
      </c>
      <c r="L318" s="5">
        <v>3.9000000000000007E-2</v>
      </c>
      <c r="M318" s="5">
        <v>1.4E-2</v>
      </c>
      <c r="N318" s="5">
        <v>0.10299999999999999</v>
      </c>
      <c r="O318" s="18">
        <v>0.44400000000000006</v>
      </c>
      <c r="P318" s="5">
        <v>0.02</v>
      </c>
      <c r="Q318" s="5">
        <v>1.2999999999999999E-2</v>
      </c>
      <c r="R318" s="18">
        <v>3.3000000000000002E-2</v>
      </c>
      <c r="S318" s="5">
        <v>0</v>
      </c>
      <c r="T318" s="5">
        <v>0</v>
      </c>
      <c r="U318" s="5">
        <v>0</v>
      </c>
      <c r="V318" s="5">
        <v>0</v>
      </c>
      <c r="W318" s="5">
        <v>0</v>
      </c>
      <c r="X318" s="5">
        <v>0</v>
      </c>
      <c r="Y318" s="5">
        <v>0</v>
      </c>
      <c r="Z318" s="5">
        <v>0</v>
      </c>
      <c r="AA318" s="5">
        <v>0</v>
      </c>
      <c r="AB318" s="5">
        <v>0</v>
      </c>
      <c r="AC318" s="18">
        <v>0</v>
      </c>
      <c r="AD318" s="5">
        <v>0</v>
      </c>
      <c r="AE318" s="5">
        <v>0</v>
      </c>
      <c r="AF318" s="5">
        <v>0.70099999999999996</v>
      </c>
      <c r="AG318" s="5">
        <v>0</v>
      </c>
      <c r="AH318" s="18">
        <v>0.70099999999999996</v>
      </c>
      <c r="AI318" s="5">
        <v>0</v>
      </c>
      <c r="AJ318" s="73">
        <v>0</v>
      </c>
      <c r="AK318" s="6" t="str">
        <f>A318</f>
        <v>13167</v>
      </c>
      <c r="AL318" s="19"/>
    </row>
    <row r="319" spans="1:38" x14ac:dyDescent="0.25">
      <c r="A319" s="6" t="s">
        <v>660</v>
      </c>
      <c r="B319" t="s">
        <v>661</v>
      </c>
      <c r="C319" s="14" t="s">
        <v>39</v>
      </c>
      <c r="D319" s="15">
        <v>3.2050000000000005</v>
      </c>
      <c r="E319" s="15">
        <v>8.4879999999999995</v>
      </c>
      <c r="F319" s="16">
        <v>5.2830000000000004</v>
      </c>
      <c r="G319" s="5">
        <v>0</v>
      </c>
      <c r="H319" s="5">
        <v>0</v>
      </c>
      <c r="I319" s="17">
        <f t="shared" si="10"/>
        <v>0.82905278039585295</v>
      </c>
      <c r="J319" s="17">
        <v>0.80702167766258248</v>
      </c>
      <c r="K319" s="5">
        <v>1.8719999999999999</v>
      </c>
      <c r="L319" s="5">
        <v>0.28100000000000003</v>
      </c>
      <c r="M319" s="5">
        <v>9.5000000000000015E-2</v>
      </c>
      <c r="N319" s="5">
        <v>0.72499999999999998</v>
      </c>
      <c r="O319" s="18">
        <v>2.9730000000000003</v>
      </c>
      <c r="P319" s="5">
        <v>0.13900000000000001</v>
      </c>
      <c r="Q319" s="5">
        <v>9.2999999999999999E-2</v>
      </c>
      <c r="R319" s="18">
        <v>0.23200000000000001</v>
      </c>
      <c r="S319" s="5">
        <v>0</v>
      </c>
      <c r="T319" s="5">
        <v>4</v>
      </c>
      <c r="U319" s="5">
        <v>0.13600000000000001</v>
      </c>
      <c r="V319" s="5">
        <v>0</v>
      </c>
      <c r="W319" s="5">
        <v>0.35599999999999998</v>
      </c>
      <c r="X319" s="5">
        <v>1.101</v>
      </c>
      <c r="Y319" s="5">
        <v>0.89999999999999991</v>
      </c>
      <c r="Z319" s="5">
        <v>3.4000000000000002E-2</v>
      </c>
      <c r="AA319" s="5">
        <v>0</v>
      </c>
      <c r="AB319" s="5">
        <v>0.51</v>
      </c>
      <c r="AC319" s="18">
        <v>7.0369999999999999</v>
      </c>
      <c r="AD319" s="5">
        <v>0</v>
      </c>
      <c r="AE319" s="5">
        <v>0.70099999999999996</v>
      </c>
      <c r="AF319" s="5">
        <v>0</v>
      </c>
      <c r="AG319" s="5">
        <v>0.75</v>
      </c>
      <c r="AH319" s="18">
        <v>1.4510000000000001</v>
      </c>
      <c r="AI319" s="5">
        <v>6.85</v>
      </c>
      <c r="AJ319" s="73" t="s">
        <v>751</v>
      </c>
      <c r="AK319" s="6" t="str">
        <f>A319</f>
        <v>21232</v>
      </c>
      <c r="AL319" s="19"/>
    </row>
    <row r="320" spans="1:38" x14ac:dyDescent="0.25">
      <c r="A320" s="6" t="s">
        <v>662</v>
      </c>
      <c r="B320" t="s">
        <v>663</v>
      </c>
      <c r="C320" s="14" t="s">
        <v>94</v>
      </c>
      <c r="D320" s="15">
        <v>0.76300000000000001</v>
      </c>
      <c r="E320" s="15">
        <v>1.2829999999999999</v>
      </c>
      <c r="F320" s="16">
        <v>0.52</v>
      </c>
      <c r="G320" s="5">
        <v>0</v>
      </c>
      <c r="H320" s="5">
        <v>0</v>
      </c>
      <c r="I320" s="17">
        <f t="shared" si="10"/>
        <v>1</v>
      </c>
      <c r="J320" s="17">
        <v>1.1691348402182387</v>
      </c>
      <c r="K320" s="5">
        <v>0.45199999999999996</v>
      </c>
      <c r="L320" s="5">
        <v>6.4000000000000001E-2</v>
      </c>
      <c r="M320" s="5">
        <v>2.1999999999999999E-2</v>
      </c>
      <c r="N320" s="5">
        <v>0.17199999999999999</v>
      </c>
      <c r="O320" s="18">
        <v>0.71</v>
      </c>
      <c r="P320" s="5">
        <v>3.3000000000000002E-2</v>
      </c>
      <c r="Q320" s="5">
        <v>0.02</v>
      </c>
      <c r="R320" s="18">
        <v>5.3000000000000005E-2</v>
      </c>
      <c r="S320" s="5">
        <v>0</v>
      </c>
      <c r="T320" s="5">
        <v>0.53300000000000003</v>
      </c>
      <c r="U320" s="5">
        <v>0</v>
      </c>
      <c r="V320" s="5">
        <v>0</v>
      </c>
      <c r="W320" s="5">
        <v>0</v>
      </c>
      <c r="X320" s="5">
        <v>0</v>
      </c>
      <c r="Y320" s="5">
        <v>0</v>
      </c>
      <c r="Z320" s="5">
        <v>0</v>
      </c>
      <c r="AA320" s="5">
        <v>0</v>
      </c>
      <c r="AB320" s="5">
        <v>0.75</v>
      </c>
      <c r="AC320" s="18">
        <v>1.2829999999999999</v>
      </c>
      <c r="AD320" s="5">
        <v>0</v>
      </c>
      <c r="AE320" s="5">
        <v>0</v>
      </c>
      <c r="AF320" s="5">
        <v>0</v>
      </c>
      <c r="AG320" s="5">
        <v>0</v>
      </c>
      <c r="AH320" s="18">
        <v>0</v>
      </c>
      <c r="AI320" s="5">
        <v>1.5</v>
      </c>
      <c r="AJ320" s="73" t="s">
        <v>751</v>
      </c>
      <c r="AK320" s="6" t="str">
        <f>A320</f>
        <v>14117</v>
      </c>
      <c r="AL320" s="19"/>
    </row>
    <row r="321" spans="1:38" x14ac:dyDescent="0.25">
      <c r="A321" s="6" t="s">
        <v>664</v>
      </c>
      <c r="B321" t="s">
        <v>665</v>
      </c>
      <c r="C321" s="14" t="s">
        <v>39</v>
      </c>
      <c r="D321" s="15">
        <v>0.44800000000000006</v>
      </c>
      <c r="E321" s="15">
        <v>1.254</v>
      </c>
      <c r="F321" s="16">
        <v>0.80600000000000005</v>
      </c>
      <c r="G321" s="5">
        <v>0</v>
      </c>
      <c r="H321" s="5">
        <v>0</v>
      </c>
      <c r="I321" s="17">
        <f t="shared" si="10"/>
        <v>0</v>
      </c>
      <c r="J321" s="17">
        <v>0</v>
      </c>
      <c r="K321" s="5">
        <v>0.26600000000000001</v>
      </c>
      <c r="L321" s="5">
        <v>3.7000000000000005E-2</v>
      </c>
      <c r="M321" s="5">
        <v>1.3000000000000001E-2</v>
      </c>
      <c r="N321" s="5">
        <v>0.10099999999999999</v>
      </c>
      <c r="O321" s="18">
        <v>0.41700000000000004</v>
      </c>
      <c r="P321" s="5">
        <v>1.9E-2</v>
      </c>
      <c r="Q321" s="5">
        <v>1.2E-2</v>
      </c>
      <c r="R321" s="18">
        <v>3.1E-2</v>
      </c>
      <c r="S321" s="5">
        <v>0</v>
      </c>
      <c r="T321" s="5">
        <v>0</v>
      </c>
      <c r="U321" s="5">
        <v>0</v>
      </c>
      <c r="V321" s="5">
        <v>0</v>
      </c>
      <c r="W321" s="5">
        <v>0</v>
      </c>
      <c r="X321" s="5">
        <v>0</v>
      </c>
      <c r="Y321" s="5">
        <v>0</v>
      </c>
      <c r="Z321" s="5">
        <v>0</v>
      </c>
      <c r="AA321" s="5">
        <v>0</v>
      </c>
      <c r="AB321" s="5">
        <v>0</v>
      </c>
      <c r="AC321" s="18">
        <v>0</v>
      </c>
      <c r="AD321" s="5">
        <v>0</v>
      </c>
      <c r="AE321" s="5">
        <v>1.254</v>
      </c>
      <c r="AF321" s="5">
        <v>0</v>
      </c>
      <c r="AG321" s="5">
        <v>0</v>
      </c>
      <c r="AH321" s="18">
        <v>1.254</v>
      </c>
      <c r="AI321" s="5">
        <v>0</v>
      </c>
      <c r="AJ321" s="73" t="s">
        <v>751</v>
      </c>
      <c r="AK321" s="6" t="str">
        <f>A321</f>
        <v>20094</v>
      </c>
      <c r="AL321" s="19"/>
    </row>
    <row r="322" spans="1:38" x14ac:dyDescent="0.25">
      <c r="A322" s="6" t="s">
        <v>666</v>
      </c>
      <c r="B322" t="s">
        <v>667</v>
      </c>
      <c r="C322" s="14" t="s">
        <v>39</v>
      </c>
      <c r="D322" s="15">
        <v>10.151999999999999</v>
      </c>
      <c r="E322" s="15">
        <v>9.8960000000000008</v>
      </c>
      <c r="F322" s="16">
        <v>-0.25600000000000001</v>
      </c>
      <c r="G322" s="5">
        <v>-0.24299999999999999</v>
      </c>
      <c r="H322" s="5">
        <v>-1.2999999999999999E-2</v>
      </c>
      <c r="I322" s="17">
        <f t="shared" si="10"/>
        <v>0.92360481002425221</v>
      </c>
      <c r="J322" s="17">
        <v>6.0630557801131774E-2</v>
      </c>
      <c r="K322" s="5">
        <v>6.1549999999999994</v>
      </c>
      <c r="L322" s="5">
        <v>0.79900000000000004</v>
      </c>
      <c r="M322" s="5">
        <v>0.27100000000000002</v>
      </c>
      <c r="N322" s="5">
        <v>2.2429999999999999</v>
      </c>
      <c r="O322" s="18">
        <v>9.468</v>
      </c>
      <c r="P322" s="5">
        <v>0.432</v>
      </c>
      <c r="Q322" s="5">
        <v>0.252</v>
      </c>
      <c r="R322" s="18">
        <v>0.68399999999999994</v>
      </c>
      <c r="S322" s="5">
        <v>0</v>
      </c>
      <c r="T322" s="5">
        <v>5.5280000000000005</v>
      </c>
      <c r="U322" s="5">
        <v>0.254</v>
      </c>
      <c r="V322" s="5">
        <v>0</v>
      </c>
      <c r="W322" s="5">
        <v>1.0150000000000001</v>
      </c>
      <c r="X322" s="5">
        <v>1.7609999999999999</v>
      </c>
      <c r="Y322" s="5">
        <v>1</v>
      </c>
      <c r="Z322" s="5">
        <v>0.153</v>
      </c>
      <c r="AA322" s="5">
        <v>0</v>
      </c>
      <c r="AB322" s="5">
        <v>0</v>
      </c>
      <c r="AC322" s="18">
        <v>9.7110000000000003</v>
      </c>
      <c r="AD322" s="5">
        <v>0</v>
      </c>
      <c r="AE322" s="5">
        <v>0</v>
      </c>
      <c r="AF322" s="5">
        <v>0.185</v>
      </c>
      <c r="AG322" s="5">
        <v>0</v>
      </c>
      <c r="AH322" s="18">
        <v>0.185</v>
      </c>
      <c r="AI322" s="5">
        <v>0.60000000000000009</v>
      </c>
      <c r="AJ322" s="73" t="s">
        <v>798</v>
      </c>
      <c r="AK322" s="6" t="str">
        <f>A322</f>
        <v>08404</v>
      </c>
      <c r="AL322" s="19"/>
    </row>
    <row r="323" spans="1:38" x14ac:dyDescent="0.25">
      <c r="A323" s="6" t="s">
        <v>668</v>
      </c>
      <c r="B323" t="s">
        <v>723</v>
      </c>
      <c r="C323" s="14" t="s">
        <v>39</v>
      </c>
      <c r="D323" s="15">
        <v>0.84899999999999998</v>
      </c>
      <c r="E323" s="15">
        <v>2</v>
      </c>
      <c r="F323" s="16">
        <v>1.151</v>
      </c>
      <c r="G323" s="5">
        <v>0</v>
      </c>
      <c r="H323" s="5">
        <v>0</v>
      </c>
      <c r="I323" s="17">
        <f t="shared" si="10"/>
        <v>0</v>
      </c>
      <c r="J323" s="17">
        <v>0</v>
      </c>
      <c r="K323" s="5">
        <v>0.64599999999999991</v>
      </c>
      <c r="L323" s="5">
        <v>1.9999999999999997E-2</v>
      </c>
      <c r="M323" s="5">
        <v>8.0000000000000002E-3</v>
      </c>
      <c r="N323" s="5">
        <v>0.14199999999999999</v>
      </c>
      <c r="O323" s="18">
        <v>0.81599999999999995</v>
      </c>
      <c r="P323" s="5">
        <v>3.3000000000000002E-2</v>
      </c>
      <c r="Q323" s="5">
        <v>0</v>
      </c>
      <c r="R323" s="18">
        <v>3.3000000000000002E-2</v>
      </c>
      <c r="S323" s="5">
        <v>0</v>
      </c>
      <c r="T323" s="5">
        <v>0</v>
      </c>
      <c r="U323" s="5">
        <v>0</v>
      </c>
      <c r="V323" s="5">
        <v>0</v>
      </c>
      <c r="W323" s="5">
        <v>0</v>
      </c>
      <c r="X323" s="5">
        <v>0</v>
      </c>
      <c r="Y323" s="5">
        <v>0</v>
      </c>
      <c r="Z323" s="5">
        <v>0</v>
      </c>
      <c r="AA323" s="5">
        <v>0</v>
      </c>
      <c r="AB323" s="5">
        <v>0</v>
      </c>
      <c r="AC323" s="18">
        <v>0</v>
      </c>
      <c r="AD323" s="5">
        <v>0</v>
      </c>
      <c r="AE323" s="5">
        <v>0</v>
      </c>
      <c r="AF323" s="5">
        <v>0</v>
      </c>
      <c r="AG323" s="5">
        <v>2</v>
      </c>
      <c r="AH323" s="18">
        <v>2</v>
      </c>
      <c r="AI323" s="5">
        <v>0</v>
      </c>
      <c r="AJ323" s="73" t="s">
        <v>762</v>
      </c>
      <c r="AK323" s="6" t="str">
        <f>A323</f>
        <v>39901</v>
      </c>
      <c r="AL323" s="19"/>
    </row>
    <row r="324" spans="1:38" x14ac:dyDescent="0.25">
      <c r="A324" s="6" t="s">
        <v>670</v>
      </c>
      <c r="B324" t="s">
        <v>671</v>
      </c>
      <c r="C324" s="14" t="s">
        <v>39</v>
      </c>
      <c r="D324" s="15">
        <v>62.792000000000002</v>
      </c>
      <c r="E324" s="15">
        <v>99.134</v>
      </c>
      <c r="F324" s="16">
        <v>36.341999999999999</v>
      </c>
      <c r="G324" s="5">
        <v>0</v>
      </c>
      <c r="H324" s="5">
        <v>0</v>
      </c>
      <c r="I324" s="17">
        <f t="shared" si="10"/>
        <v>0.64880628240563287</v>
      </c>
      <c r="J324" s="17">
        <v>0</v>
      </c>
      <c r="K324" s="5">
        <v>38.219000000000001</v>
      </c>
      <c r="L324" s="5">
        <v>4.93</v>
      </c>
      <c r="M324" s="5">
        <v>1.673</v>
      </c>
      <c r="N324" s="5">
        <v>13.75</v>
      </c>
      <c r="O324" s="18">
        <v>58.572000000000003</v>
      </c>
      <c r="P324" s="5">
        <v>2.6680000000000001</v>
      </c>
      <c r="Q324" s="5">
        <v>1.552</v>
      </c>
      <c r="R324" s="18">
        <v>4.2200000000000006</v>
      </c>
      <c r="S324" s="5">
        <v>0</v>
      </c>
      <c r="T324" s="5">
        <v>37</v>
      </c>
      <c r="U324" s="5">
        <v>1.331</v>
      </c>
      <c r="V324" s="5">
        <v>0</v>
      </c>
      <c r="W324" s="5">
        <v>3.5939999999999999</v>
      </c>
      <c r="X324" s="5">
        <v>6.0570000000000004</v>
      </c>
      <c r="Y324" s="5">
        <v>17.75</v>
      </c>
      <c r="Z324" s="5">
        <v>0</v>
      </c>
      <c r="AA324" s="5">
        <v>0</v>
      </c>
      <c r="AB324" s="5">
        <v>0</v>
      </c>
      <c r="AC324" s="18">
        <v>65.731999999999999</v>
      </c>
      <c r="AD324" s="5">
        <v>0</v>
      </c>
      <c r="AE324" s="5">
        <v>5.3330000000000002</v>
      </c>
      <c r="AF324" s="5">
        <v>14.106999999999999</v>
      </c>
      <c r="AG324" s="5">
        <v>13.962</v>
      </c>
      <c r="AH324" s="18">
        <v>33.402000000000001</v>
      </c>
      <c r="AI324" s="5">
        <v>0</v>
      </c>
      <c r="AJ324" s="73" t="s">
        <v>799</v>
      </c>
      <c r="AK324" s="6" t="str">
        <f>A324</f>
        <v>39007</v>
      </c>
      <c r="AL324" s="19"/>
    </row>
    <row r="325" spans="1:38" x14ac:dyDescent="0.25">
      <c r="A325" s="6" t="s">
        <v>672</v>
      </c>
      <c r="B325" t="s">
        <v>673</v>
      </c>
      <c r="C325" s="14" t="s">
        <v>39</v>
      </c>
      <c r="D325" s="15">
        <v>23.93</v>
      </c>
      <c r="E325" s="15">
        <v>37.811</v>
      </c>
      <c r="F325" s="16">
        <v>13.881</v>
      </c>
      <c r="G325" s="5">
        <v>0</v>
      </c>
      <c r="H325" s="5">
        <v>0</v>
      </c>
      <c r="I325" s="17">
        <f t="shared" si="10"/>
        <v>0.55859405992965006</v>
      </c>
      <c r="J325" s="17">
        <v>0</v>
      </c>
      <c r="K325" s="5">
        <v>14.297000000000001</v>
      </c>
      <c r="L325" s="5">
        <v>1.9650000000000001</v>
      </c>
      <c r="M325" s="5">
        <v>0.66500000000000004</v>
      </c>
      <c r="N325" s="5">
        <v>5.3479999999999999</v>
      </c>
      <c r="O325" s="18">
        <v>22.274999999999999</v>
      </c>
      <c r="P325" s="5">
        <v>1.0249999999999999</v>
      </c>
      <c r="Q325" s="5">
        <v>0.63</v>
      </c>
      <c r="R325" s="18">
        <v>1.6549999999999998</v>
      </c>
      <c r="S325" s="5">
        <v>0</v>
      </c>
      <c r="T325" s="5">
        <v>14.478999999999999</v>
      </c>
      <c r="U325" s="5">
        <v>0.249</v>
      </c>
      <c r="V325" s="5">
        <v>0</v>
      </c>
      <c r="W325" s="5">
        <v>0.997</v>
      </c>
      <c r="X325" s="5">
        <v>1.2470000000000001</v>
      </c>
      <c r="Y325" s="5">
        <v>3.9</v>
      </c>
      <c r="Z325" s="5">
        <v>0.249</v>
      </c>
      <c r="AA325" s="5">
        <v>0</v>
      </c>
      <c r="AB325" s="5">
        <v>0</v>
      </c>
      <c r="AC325" s="18">
        <v>21.120999999999999</v>
      </c>
      <c r="AD325" s="5">
        <v>0</v>
      </c>
      <c r="AE325" s="5">
        <v>10.694000000000001</v>
      </c>
      <c r="AF325" s="5">
        <v>3.8029999999999999</v>
      </c>
      <c r="AG325" s="5">
        <v>2.1930000000000001</v>
      </c>
      <c r="AH325" s="18">
        <v>16.690000000000001</v>
      </c>
      <c r="AI325" s="5">
        <v>0</v>
      </c>
      <c r="AJ325" s="73" t="s">
        <v>751</v>
      </c>
      <c r="AK325" s="6" t="str">
        <f>A325</f>
        <v>34002</v>
      </c>
      <c r="AL325" s="19"/>
    </row>
    <row r="326" spans="1:38" x14ac:dyDescent="0.25">
      <c r="A326" s="6" t="s">
        <v>674</v>
      </c>
      <c r="B326" t="s">
        <v>675</v>
      </c>
      <c r="C326" s="14" t="s">
        <v>94</v>
      </c>
      <c r="D326" s="15">
        <v>6.2350000000000003</v>
      </c>
      <c r="E326" s="15">
        <v>5.6099999999999994</v>
      </c>
      <c r="F326" s="16">
        <v>-0.625</v>
      </c>
      <c r="G326" s="5">
        <v>-0.59399999999999997</v>
      </c>
      <c r="H326" s="5">
        <v>-3.1E-2</v>
      </c>
      <c r="I326" s="17">
        <f t="shared" ref="I326" si="11">IFERROR(((AJ326*AC326)/(AC326+AH326)),0)</f>
        <v>0.75870919786096258</v>
      </c>
      <c r="J326" s="17">
        <v>0</v>
      </c>
      <c r="K326" s="5">
        <v>3.859</v>
      </c>
      <c r="L326" s="5">
        <v>0.46200000000000002</v>
      </c>
      <c r="M326" s="5">
        <v>0.158</v>
      </c>
      <c r="N326" s="5">
        <v>1.351</v>
      </c>
      <c r="O326" s="18">
        <v>5.83</v>
      </c>
      <c r="P326" s="5">
        <v>0.26300000000000001</v>
      </c>
      <c r="Q326" s="5">
        <v>0.14199999999999999</v>
      </c>
      <c r="R326" s="18">
        <v>0.40500000000000003</v>
      </c>
      <c r="S326" s="5">
        <v>0</v>
      </c>
      <c r="T326" s="5">
        <v>2.9499999999999997</v>
      </c>
      <c r="U326" s="5">
        <v>0</v>
      </c>
      <c r="V326" s="5">
        <v>0</v>
      </c>
      <c r="W326" s="5">
        <v>1.6E-2</v>
      </c>
      <c r="X326" s="5">
        <v>0</v>
      </c>
      <c r="Y326" s="5">
        <v>2</v>
      </c>
      <c r="Z326" s="5">
        <v>0</v>
      </c>
      <c r="AA326" s="5">
        <v>0</v>
      </c>
      <c r="AB326" s="5">
        <v>0</v>
      </c>
      <c r="AC326" s="18">
        <v>4.9659999999999993</v>
      </c>
      <c r="AD326" s="5">
        <v>0</v>
      </c>
      <c r="AE326" s="5">
        <v>0</v>
      </c>
      <c r="AF326" s="5">
        <v>0.64400000000000002</v>
      </c>
      <c r="AG326" s="5">
        <v>0</v>
      </c>
      <c r="AH326" s="18">
        <v>0.64400000000000002</v>
      </c>
      <c r="AI326" s="5">
        <v>0</v>
      </c>
      <c r="AJ326" s="73" t="s">
        <v>756</v>
      </c>
      <c r="AK326" s="6" t="str">
        <f>A326</f>
        <v>39205</v>
      </c>
      <c r="AL326" s="19"/>
    </row>
    <row r="327" spans="1:38" x14ac:dyDescent="0.25">
      <c r="A327" s="6"/>
      <c r="C327" s="14"/>
      <c r="D327" s="15"/>
      <c r="E327" s="15"/>
      <c r="F327" s="16"/>
      <c r="I327" s="17"/>
      <c r="J327" s="22"/>
      <c r="AJ327" s="17"/>
      <c r="AK327" s="6"/>
    </row>
  </sheetData>
  <autoFilter ref="A5:AN323" xr:uid="{E00BC284-CC8C-4E39-B39B-6A21CF5F6B53}">
    <sortState xmlns:xlrd2="http://schemas.microsoft.com/office/spreadsheetml/2017/richdata2" ref="A6:AM326">
      <sortCondition ref="B5:B323"/>
    </sortState>
  </autoFilter>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934B-D549-436F-BF98-87219CB2F349}">
  <dimension ref="A1:AL324"/>
  <sheetViews>
    <sheetView workbookViewId="0">
      <pane xSplit="2" ySplit="5" topLeftCell="C6" activePane="bottomRight" state="frozen"/>
      <selection pane="topRight" activeCell="C1" sqref="C1"/>
      <selection pane="bottomLeft" activeCell="A6" sqref="A6"/>
      <selection pane="bottomRight" activeCell="B4" sqref="B4"/>
    </sheetView>
  </sheetViews>
  <sheetFormatPr defaultRowHeight="15" x14ac:dyDescent="0.25"/>
  <cols>
    <col min="2" max="2" width="45.42578125" bestFit="1" customWidth="1"/>
    <col min="3" max="3" width="8.42578125" style="5" bestFit="1" customWidth="1"/>
    <col min="4" max="5" width="14.140625" style="22" customWidth="1"/>
    <col min="6" max="17" width="12.140625" style="5" customWidth="1"/>
    <col min="18" max="18" width="12.42578125" style="5" customWidth="1"/>
    <col min="19" max="28" width="11.42578125" style="5" customWidth="1"/>
    <col min="29" max="29" width="8.7109375" style="5" customWidth="1"/>
    <col min="30" max="32" width="11.42578125" style="5" customWidth="1"/>
    <col min="33" max="33" width="10.140625" style="5" customWidth="1"/>
    <col min="34" max="34" width="11.42578125" style="5" customWidth="1"/>
    <col min="35" max="35" width="12.42578125" style="5" customWidth="1"/>
    <col min="36" max="36" width="8.7109375" hidden="1" customWidth="1"/>
    <col min="37" max="39" width="8.7109375" customWidth="1"/>
  </cols>
  <sheetData>
    <row r="1" spans="1:38" x14ac:dyDescent="0.25">
      <c r="A1" s="1" t="s">
        <v>0</v>
      </c>
      <c r="B1" s="2">
        <f>A1+1</f>
        <v>2</v>
      </c>
      <c r="C1" s="2">
        <f t="shared" ref="C1:AI1" si="0">B1+1</f>
        <v>3</v>
      </c>
      <c r="D1" s="2">
        <f t="shared" si="0"/>
        <v>4</v>
      </c>
      <c r="E1" s="2">
        <f t="shared" si="0"/>
        <v>5</v>
      </c>
      <c r="F1" s="2">
        <f t="shared" si="0"/>
        <v>6</v>
      </c>
      <c r="G1" s="2">
        <f t="shared" si="0"/>
        <v>7</v>
      </c>
      <c r="H1" s="2">
        <f t="shared" si="0"/>
        <v>8</v>
      </c>
      <c r="I1" s="2">
        <f t="shared" si="0"/>
        <v>9</v>
      </c>
      <c r="J1" s="2">
        <f t="shared" si="0"/>
        <v>10</v>
      </c>
      <c r="K1" s="2">
        <f t="shared" si="0"/>
        <v>11</v>
      </c>
      <c r="L1" s="2">
        <f t="shared" si="0"/>
        <v>12</v>
      </c>
      <c r="M1" s="2">
        <f t="shared" si="0"/>
        <v>13</v>
      </c>
      <c r="N1" s="2">
        <f t="shared" si="0"/>
        <v>14</v>
      </c>
      <c r="O1" s="2">
        <f t="shared" si="0"/>
        <v>15</v>
      </c>
      <c r="P1" s="2">
        <f t="shared" si="0"/>
        <v>16</v>
      </c>
      <c r="Q1" s="2">
        <f t="shared" si="0"/>
        <v>17</v>
      </c>
      <c r="R1" s="2">
        <f t="shared" si="0"/>
        <v>18</v>
      </c>
      <c r="S1" s="2">
        <f t="shared" si="0"/>
        <v>19</v>
      </c>
      <c r="T1" s="2">
        <f t="shared" si="0"/>
        <v>20</v>
      </c>
      <c r="U1" s="2">
        <f t="shared" si="0"/>
        <v>21</v>
      </c>
      <c r="V1" s="2">
        <f t="shared" si="0"/>
        <v>22</v>
      </c>
      <c r="W1" s="2">
        <f t="shared" si="0"/>
        <v>23</v>
      </c>
      <c r="X1" s="2">
        <f t="shared" si="0"/>
        <v>24</v>
      </c>
      <c r="Y1" s="2">
        <f t="shared" si="0"/>
        <v>25</v>
      </c>
      <c r="Z1" s="2">
        <f t="shared" si="0"/>
        <v>26</v>
      </c>
      <c r="AA1" s="2">
        <f t="shared" si="0"/>
        <v>27</v>
      </c>
      <c r="AB1" s="2">
        <f t="shared" si="0"/>
        <v>28</v>
      </c>
      <c r="AC1" s="2">
        <f t="shared" si="0"/>
        <v>29</v>
      </c>
      <c r="AD1" s="2">
        <f t="shared" si="0"/>
        <v>30</v>
      </c>
      <c r="AE1" s="2">
        <f t="shared" si="0"/>
        <v>31</v>
      </c>
      <c r="AF1" s="2">
        <f t="shared" si="0"/>
        <v>32</v>
      </c>
      <c r="AG1" s="2">
        <f t="shared" si="0"/>
        <v>33</v>
      </c>
      <c r="AH1" s="2">
        <f t="shared" si="0"/>
        <v>34</v>
      </c>
      <c r="AI1" s="2">
        <f t="shared" si="0"/>
        <v>35</v>
      </c>
      <c r="AJ1" s="1" t="s">
        <v>0</v>
      </c>
    </row>
    <row r="2" spans="1:38" ht="14.45" customHeight="1" x14ac:dyDescent="0.25">
      <c r="A2" s="2"/>
      <c r="B2" s="2"/>
      <c r="C2"/>
      <c r="D2" s="52"/>
      <c r="E2" s="52"/>
      <c r="F2"/>
      <c r="G2"/>
      <c r="H2"/>
      <c r="I2"/>
      <c r="J2"/>
      <c r="K2"/>
      <c r="L2"/>
      <c r="M2"/>
      <c r="N2"/>
      <c r="O2"/>
      <c r="P2"/>
      <c r="Q2"/>
      <c r="R2"/>
      <c r="S2" s="4">
        <v>39</v>
      </c>
      <c r="T2" s="4">
        <v>42</v>
      </c>
      <c r="U2" s="4">
        <v>43</v>
      </c>
      <c r="V2" s="4">
        <v>44</v>
      </c>
      <c r="W2" s="4">
        <v>45</v>
      </c>
      <c r="X2" s="4">
        <v>46</v>
      </c>
      <c r="Y2" s="4">
        <v>47</v>
      </c>
      <c r="Z2" s="4">
        <v>48</v>
      </c>
      <c r="AA2" s="4">
        <v>49</v>
      </c>
      <c r="AB2" s="4">
        <v>64</v>
      </c>
      <c r="AC2"/>
      <c r="AD2" s="4" t="s">
        <v>1</v>
      </c>
      <c r="AE2" s="4" t="s">
        <v>2</v>
      </c>
      <c r="AF2" s="4" t="s">
        <v>3</v>
      </c>
      <c r="AG2"/>
      <c r="AH2" s="53"/>
      <c r="AI2" s="53"/>
      <c r="AJ2" s="2"/>
    </row>
    <row r="3" spans="1:38" ht="60" x14ac:dyDescent="0.25">
      <c r="A3" s="6" t="s">
        <v>4</v>
      </c>
      <c r="B3" t="s">
        <v>5</v>
      </c>
      <c r="C3" s="7" t="s">
        <v>6</v>
      </c>
      <c r="D3" s="8" t="s">
        <v>726</v>
      </c>
      <c r="E3" s="8" t="s">
        <v>727</v>
      </c>
      <c r="F3" s="7" t="s">
        <v>728</v>
      </c>
      <c r="G3" s="7" t="s">
        <v>729</v>
      </c>
      <c r="H3" s="7" t="s">
        <v>730</v>
      </c>
      <c r="I3" s="7" t="s">
        <v>7</v>
      </c>
      <c r="J3" s="7" t="s">
        <v>8</v>
      </c>
      <c r="K3" s="7" t="s">
        <v>9</v>
      </c>
      <c r="L3" s="7" t="s">
        <v>10</v>
      </c>
      <c r="M3" s="7" t="s">
        <v>11</v>
      </c>
      <c r="N3" s="7" t="s">
        <v>12</v>
      </c>
      <c r="O3" s="9" t="s">
        <v>13</v>
      </c>
      <c r="P3" s="7" t="s">
        <v>14</v>
      </c>
      <c r="Q3" s="7" t="s">
        <v>15</v>
      </c>
      <c r="R3" s="9" t="s">
        <v>16</v>
      </c>
      <c r="S3" s="7" t="s">
        <v>17</v>
      </c>
      <c r="T3" s="7" t="s">
        <v>18</v>
      </c>
      <c r="U3" s="7" t="s">
        <v>19</v>
      </c>
      <c r="V3" s="7" t="s">
        <v>20</v>
      </c>
      <c r="W3" s="7" t="s">
        <v>21</v>
      </c>
      <c r="X3" s="7" t="s">
        <v>22</v>
      </c>
      <c r="Y3" s="7" t="s">
        <v>23</v>
      </c>
      <c r="Z3" s="7" t="s">
        <v>24</v>
      </c>
      <c r="AA3" s="7" t="s">
        <v>25</v>
      </c>
      <c r="AB3" s="7" t="s">
        <v>26</v>
      </c>
      <c r="AC3" s="9" t="s">
        <v>27</v>
      </c>
      <c r="AD3" s="7" t="s">
        <v>28</v>
      </c>
      <c r="AE3" s="7" t="s">
        <v>29</v>
      </c>
      <c r="AF3" s="7" t="s">
        <v>30</v>
      </c>
      <c r="AG3" s="9" t="s">
        <v>31</v>
      </c>
      <c r="AH3" s="9" t="s">
        <v>32</v>
      </c>
      <c r="AI3" s="9" t="s">
        <v>33</v>
      </c>
      <c r="AJ3" s="6" t="s">
        <v>4</v>
      </c>
    </row>
    <row r="4" spans="1:38" x14ac:dyDescent="0.25">
      <c r="A4" s="10" t="s">
        <v>34</v>
      </c>
      <c r="B4" t="s">
        <v>35</v>
      </c>
      <c r="C4" s="7" t="s">
        <v>36</v>
      </c>
      <c r="D4" s="8">
        <f t="shared" ref="D4:E4" si="1">SUM(D6:D324)</f>
        <v>3562.6519999999996</v>
      </c>
      <c r="E4" s="8">
        <f t="shared" si="1"/>
        <v>6653.3250000000053</v>
      </c>
      <c r="F4" s="7">
        <f>COUNTIF(F6:F324,"&lt;0")</f>
        <v>37</v>
      </c>
      <c r="G4" s="11">
        <f>SUM(G6:G324)</f>
        <v>-11.672000000000001</v>
      </c>
      <c r="H4" s="11">
        <f>SUM(H6:H324)</f>
        <v>-0.74700000000000011</v>
      </c>
      <c r="I4" s="12">
        <f>IFERROR(((AI4*AC4)/(AC4+AG4)),0)</f>
        <v>0.60371933437792402</v>
      </c>
      <c r="J4" s="12">
        <f>IFERROR(AH4/(AG4+AC4),0)</f>
        <v>3.8656761844641584E-2</v>
      </c>
      <c r="K4" s="8">
        <f t="shared" ref="K4:AH4" si="2">SUM(K6:K324)</f>
        <v>2395.4650000000006</v>
      </c>
      <c r="L4" s="8">
        <f t="shared" si="2"/>
        <v>210.89300000000011</v>
      </c>
      <c r="M4" s="8">
        <f t="shared" si="2"/>
        <v>73.741000000000057</v>
      </c>
      <c r="N4" s="8">
        <f t="shared" si="2"/>
        <v>577.68899999999951</v>
      </c>
      <c r="O4" s="13">
        <f t="shared" si="2"/>
        <v>3257.7879999999982</v>
      </c>
      <c r="P4" s="8">
        <f t="shared" si="2"/>
        <v>192.37199999999984</v>
      </c>
      <c r="Q4" s="8">
        <f t="shared" si="2"/>
        <v>112.49200000000013</v>
      </c>
      <c r="R4" s="13">
        <f t="shared" si="2"/>
        <v>304.86400000000003</v>
      </c>
      <c r="S4" s="8">
        <f t="shared" si="2"/>
        <v>4.3659999999999988</v>
      </c>
      <c r="T4" s="8">
        <f t="shared" si="2"/>
        <v>2438.0489999999995</v>
      </c>
      <c r="U4" s="8">
        <f t="shared" si="2"/>
        <v>146.04700000000003</v>
      </c>
      <c r="V4" s="8">
        <f t="shared" si="2"/>
        <v>159.44200000000001</v>
      </c>
      <c r="W4" s="8">
        <f t="shared" si="2"/>
        <v>373.25099999999992</v>
      </c>
      <c r="X4" s="8">
        <f t="shared" si="2"/>
        <v>283.03299999999967</v>
      </c>
      <c r="Y4" s="8">
        <f t="shared" si="2"/>
        <v>588.78499999999997</v>
      </c>
      <c r="Z4" s="8">
        <f t="shared" si="2"/>
        <v>52.984999999999999</v>
      </c>
      <c r="AA4" s="8">
        <f t="shared" si="2"/>
        <v>23.771999999999991</v>
      </c>
      <c r="AB4" s="8">
        <f t="shared" si="2"/>
        <v>56.775999999999989</v>
      </c>
      <c r="AC4" s="13">
        <f t="shared" si="2"/>
        <v>4126.506000000003</v>
      </c>
      <c r="AD4" s="8">
        <f t="shared" si="2"/>
        <v>103.99499999999999</v>
      </c>
      <c r="AE4" s="8">
        <f t="shared" si="2"/>
        <v>1586.519</v>
      </c>
      <c r="AF4" s="8">
        <f t="shared" si="2"/>
        <v>836.30500000000018</v>
      </c>
      <c r="AG4" s="13">
        <f t="shared" si="2"/>
        <v>2526.8189999999991</v>
      </c>
      <c r="AH4" s="8">
        <f t="shared" si="2"/>
        <v>257.19600000000008</v>
      </c>
      <c r="AI4" s="54">
        <v>0.97340000000000004</v>
      </c>
      <c r="AJ4" s="10" t="s">
        <v>34</v>
      </c>
    </row>
    <row r="5" spans="1:38" ht="6.95" customHeight="1" x14ac:dyDescent="0.25">
      <c r="A5" s="6"/>
      <c r="C5" s="7"/>
      <c r="D5" s="8"/>
      <c r="E5" s="8"/>
      <c r="F5" s="7"/>
      <c r="G5" s="7"/>
      <c r="H5" s="7"/>
      <c r="I5" s="7"/>
      <c r="J5" s="7"/>
      <c r="K5" s="7"/>
      <c r="L5" s="7"/>
      <c r="M5" s="7"/>
      <c r="N5" s="7"/>
      <c r="O5" s="9"/>
      <c r="P5" s="7"/>
      <c r="Q5" s="7"/>
      <c r="R5" s="9"/>
      <c r="S5" s="7"/>
      <c r="T5" s="7"/>
      <c r="U5" s="7"/>
      <c r="V5" s="7"/>
      <c r="W5" s="7"/>
      <c r="X5" s="7"/>
      <c r="Y5" s="7"/>
      <c r="Z5" s="7"/>
      <c r="AA5" s="7"/>
      <c r="AB5" s="7"/>
      <c r="AC5" s="9"/>
      <c r="AD5" s="7"/>
      <c r="AE5" s="7"/>
      <c r="AF5" s="7"/>
      <c r="AG5" s="9"/>
      <c r="AH5" s="9"/>
      <c r="AI5" s="9"/>
      <c r="AJ5" s="6"/>
    </row>
    <row r="6" spans="1:38" x14ac:dyDescent="0.25">
      <c r="A6" s="6" t="s">
        <v>37</v>
      </c>
      <c r="B6" t="s">
        <v>38</v>
      </c>
      <c r="C6" s="14" t="s">
        <v>39</v>
      </c>
      <c r="D6" s="15">
        <v>10.067</v>
      </c>
      <c r="E6" s="15">
        <v>12.522000000000002</v>
      </c>
      <c r="F6" s="16">
        <v>2.4550000000000018</v>
      </c>
      <c r="G6" s="5">
        <v>0</v>
      </c>
      <c r="H6" s="5">
        <v>0</v>
      </c>
      <c r="I6" s="17">
        <f>IFERROR(((AI6*AC6)/(AC6+AG6)),0)</f>
        <v>0.61035027950806586</v>
      </c>
      <c r="J6" s="17">
        <f>IFERROR(AH6/(AG6+AC6),0)</f>
        <v>0.15301070116594789</v>
      </c>
      <c r="K6" s="5">
        <v>6.7970000000000006</v>
      </c>
      <c r="L6" s="5">
        <v>0.58600000000000008</v>
      </c>
      <c r="M6" s="5">
        <v>0.20499999999999999</v>
      </c>
      <c r="N6" s="5">
        <v>1.6280000000000001</v>
      </c>
      <c r="O6" s="18">
        <f>SUM(K6:N6)</f>
        <v>9.2160000000000011</v>
      </c>
      <c r="P6" s="5">
        <v>0.54100000000000004</v>
      </c>
      <c r="Q6" s="5">
        <v>0.31</v>
      </c>
      <c r="R6" s="18">
        <f>SUM(P6:Q6)</f>
        <v>0.85099999999999998</v>
      </c>
      <c r="S6" s="5">
        <v>0</v>
      </c>
      <c r="T6" s="5">
        <v>6.9</v>
      </c>
      <c r="U6" s="5">
        <v>0.25600000000000001</v>
      </c>
      <c r="V6" s="5">
        <v>0</v>
      </c>
      <c r="W6" s="5">
        <v>0.25600000000000001</v>
      </c>
      <c r="X6" s="5">
        <v>1.2999999999999999E-2</v>
      </c>
      <c r="Y6" s="5">
        <v>0</v>
      </c>
      <c r="Z6" s="5">
        <v>0</v>
      </c>
      <c r="AA6" s="5">
        <v>0</v>
      </c>
      <c r="AB6" s="5">
        <v>1.9159999999999999</v>
      </c>
      <c r="AC6" s="18">
        <f>SUM(S6:AB6)</f>
        <v>9.3410000000000011</v>
      </c>
      <c r="AD6" s="5">
        <v>0</v>
      </c>
      <c r="AE6" s="5">
        <v>0</v>
      </c>
      <c r="AF6" s="5">
        <v>3.181</v>
      </c>
      <c r="AG6" s="18">
        <f>SUM(AD6:AF6)</f>
        <v>3.181</v>
      </c>
      <c r="AH6" s="5">
        <v>1.9159999999999999</v>
      </c>
      <c r="AI6" s="17">
        <v>0.81820000000000004</v>
      </c>
      <c r="AJ6" s="6" t="s">
        <v>37</v>
      </c>
      <c r="AK6" s="19"/>
      <c r="AL6" s="19"/>
    </row>
    <row r="7" spans="1:38" x14ac:dyDescent="0.25">
      <c r="A7" s="6" t="s">
        <v>40</v>
      </c>
      <c r="B7" t="s">
        <v>41</v>
      </c>
      <c r="C7" s="14" t="s">
        <v>39</v>
      </c>
      <c r="D7" s="15">
        <v>2.2479999999999998</v>
      </c>
      <c r="E7" s="15">
        <v>3.742</v>
      </c>
      <c r="F7" s="16">
        <v>1.4940000000000002</v>
      </c>
      <c r="G7" s="5">
        <v>0</v>
      </c>
      <c r="H7" s="5">
        <v>0</v>
      </c>
      <c r="I7" s="17">
        <f t="shared" ref="I7:I70" si="3">IFERROR(((AI7*AC7)/(AC7+AG7)),0)</f>
        <v>0.40219134152859437</v>
      </c>
      <c r="J7" s="17">
        <f t="shared" ref="J7:J70" si="4">IFERROR(AH7/(AG7+AC7),0)</f>
        <v>0.3874933190807055</v>
      </c>
      <c r="K7" s="5">
        <v>1.5419999999999998</v>
      </c>
      <c r="L7" s="5">
        <v>0.123</v>
      </c>
      <c r="M7" s="5">
        <v>4.3000000000000003E-2</v>
      </c>
      <c r="N7" s="5">
        <v>0.35599999999999998</v>
      </c>
      <c r="O7" s="18">
        <f t="shared" ref="O7:O70" si="5">SUM(K7:N7)</f>
        <v>2.0639999999999996</v>
      </c>
      <c r="P7" s="5">
        <v>0.12</v>
      </c>
      <c r="Q7" s="5">
        <v>6.4000000000000001E-2</v>
      </c>
      <c r="R7" s="18">
        <f t="shared" ref="R7:R70" si="6">SUM(P7:Q7)</f>
        <v>0.184</v>
      </c>
      <c r="S7" s="5">
        <v>0</v>
      </c>
      <c r="T7" s="5">
        <v>1.1919999999999999</v>
      </c>
      <c r="U7" s="5">
        <v>5.3999999999999999E-2</v>
      </c>
      <c r="V7" s="5">
        <v>0</v>
      </c>
      <c r="W7" s="5">
        <v>0.151</v>
      </c>
      <c r="X7" s="5">
        <v>0.108</v>
      </c>
      <c r="Y7" s="5">
        <v>0</v>
      </c>
      <c r="Z7" s="5">
        <v>0</v>
      </c>
      <c r="AA7" s="5">
        <v>0</v>
      </c>
      <c r="AB7" s="5">
        <v>0</v>
      </c>
      <c r="AC7" s="18">
        <f t="shared" ref="AC7:AC70" si="7">SUM(S7:AB7)</f>
        <v>1.5050000000000001</v>
      </c>
      <c r="AD7" s="5">
        <v>0</v>
      </c>
      <c r="AE7" s="5">
        <v>1.952</v>
      </c>
      <c r="AF7" s="5">
        <v>0.28499999999999998</v>
      </c>
      <c r="AG7" s="18">
        <f t="shared" ref="AG7:AG70" si="8">SUM(AD7:AF7)</f>
        <v>2.2370000000000001</v>
      </c>
      <c r="AH7" s="5">
        <v>1.45</v>
      </c>
      <c r="AI7" s="17">
        <v>1</v>
      </c>
      <c r="AJ7" s="6" t="s">
        <v>40</v>
      </c>
      <c r="AK7" s="19"/>
    </row>
    <row r="8" spans="1:38" x14ac:dyDescent="0.25">
      <c r="A8" s="6" t="s">
        <v>42</v>
      </c>
      <c r="B8" t="s">
        <v>43</v>
      </c>
      <c r="C8" s="14" t="s">
        <v>39</v>
      </c>
      <c r="D8" s="15">
        <v>0.36699999999999999</v>
      </c>
      <c r="E8" s="15">
        <v>0.308</v>
      </c>
      <c r="F8" s="16">
        <v>-5.8999999999999997E-2</v>
      </c>
      <c r="G8" s="5">
        <v>-5.5E-2</v>
      </c>
      <c r="H8" s="5">
        <v>-4.0000000000000001E-3</v>
      </c>
      <c r="I8" s="17">
        <f t="shared" si="3"/>
        <v>0</v>
      </c>
      <c r="J8" s="17">
        <f t="shared" si="4"/>
        <v>1.5584415584415585</v>
      </c>
      <c r="K8" s="5">
        <v>0.23899999999999999</v>
      </c>
      <c r="L8" s="5">
        <v>2.3000000000000003E-2</v>
      </c>
      <c r="M8" s="5">
        <v>8.0000000000000002E-3</v>
      </c>
      <c r="N8" s="5">
        <v>6.3E-2</v>
      </c>
      <c r="O8" s="18">
        <f t="shared" si="5"/>
        <v>0.33300000000000002</v>
      </c>
      <c r="P8" s="5">
        <v>2.1000000000000001E-2</v>
      </c>
      <c r="Q8" s="5">
        <v>1.2999999999999999E-2</v>
      </c>
      <c r="R8" s="18">
        <f t="shared" si="6"/>
        <v>3.4000000000000002E-2</v>
      </c>
      <c r="S8" s="5">
        <v>0</v>
      </c>
      <c r="T8" s="5">
        <v>0</v>
      </c>
      <c r="U8" s="5">
        <v>0</v>
      </c>
      <c r="V8" s="5">
        <v>0</v>
      </c>
      <c r="W8" s="5">
        <v>0.03</v>
      </c>
      <c r="X8" s="5">
        <v>1.2E-2</v>
      </c>
      <c r="Y8" s="5">
        <v>0.03</v>
      </c>
      <c r="Z8" s="5">
        <v>0</v>
      </c>
      <c r="AA8" s="5">
        <v>0</v>
      </c>
      <c r="AB8" s="5">
        <v>0</v>
      </c>
      <c r="AC8" s="18">
        <f t="shared" si="7"/>
        <v>7.1999999999999995E-2</v>
      </c>
      <c r="AD8" s="5">
        <v>0</v>
      </c>
      <c r="AE8" s="5">
        <v>0.23599999999999999</v>
      </c>
      <c r="AF8" s="5">
        <v>0</v>
      </c>
      <c r="AG8" s="18">
        <f t="shared" si="8"/>
        <v>0.23599999999999999</v>
      </c>
      <c r="AH8" s="5">
        <v>0.48000000000000004</v>
      </c>
      <c r="AI8" s="17">
        <v>0</v>
      </c>
      <c r="AJ8" s="6" t="s">
        <v>42</v>
      </c>
      <c r="AK8" s="19"/>
    </row>
    <row r="9" spans="1:38" x14ac:dyDescent="0.25">
      <c r="A9" s="6" t="s">
        <v>44</v>
      </c>
      <c r="B9" t="s">
        <v>45</v>
      </c>
      <c r="C9" s="14" t="s">
        <v>39</v>
      </c>
      <c r="D9" s="15">
        <v>8.9019999999999992</v>
      </c>
      <c r="E9" s="15">
        <v>25.91</v>
      </c>
      <c r="F9" s="16">
        <v>17.008000000000003</v>
      </c>
      <c r="G9" s="5">
        <v>0</v>
      </c>
      <c r="H9" s="5">
        <v>0</v>
      </c>
      <c r="I9" s="17">
        <f t="shared" si="3"/>
        <v>0.46483983018139718</v>
      </c>
      <c r="J9" s="17">
        <f t="shared" si="4"/>
        <v>0</v>
      </c>
      <c r="K9" s="5">
        <v>6.0259999999999998</v>
      </c>
      <c r="L9" s="5">
        <v>0.51600000000000001</v>
      </c>
      <c r="M9" s="5">
        <v>0.18</v>
      </c>
      <c r="N9" s="5">
        <v>1.4279999999999999</v>
      </c>
      <c r="O9" s="18">
        <f t="shared" si="5"/>
        <v>8.1499999999999986</v>
      </c>
      <c r="P9" s="5">
        <v>0.47899999999999998</v>
      </c>
      <c r="Q9" s="5">
        <v>0.27300000000000002</v>
      </c>
      <c r="R9" s="18">
        <f t="shared" si="6"/>
        <v>0.752</v>
      </c>
      <c r="S9" s="5">
        <v>0</v>
      </c>
      <c r="T9" s="5">
        <v>6.95</v>
      </c>
      <c r="U9" s="5">
        <v>0.23300000000000001</v>
      </c>
      <c r="V9" s="5">
        <v>2</v>
      </c>
      <c r="W9" s="5">
        <v>0.97699999999999998</v>
      </c>
      <c r="X9" s="5">
        <v>0.69799999999999995</v>
      </c>
      <c r="Y9" s="5">
        <v>1</v>
      </c>
      <c r="Z9" s="5">
        <v>0.186</v>
      </c>
      <c r="AA9" s="5">
        <v>0</v>
      </c>
      <c r="AB9" s="5">
        <v>0</v>
      </c>
      <c r="AC9" s="18">
        <f t="shared" si="7"/>
        <v>12.044</v>
      </c>
      <c r="AD9" s="5">
        <v>0</v>
      </c>
      <c r="AE9" s="5">
        <v>8.5659999999999989</v>
      </c>
      <c r="AF9" s="5">
        <v>5.3</v>
      </c>
      <c r="AG9" s="18">
        <f t="shared" si="8"/>
        <v>13.866</v>
      </c>
      <c r="AH9" s="5">
        <v>0</v>
      </c>
      <c r="AI9" s="17">
        <v>1</v>
      </c>
      <c r="AJ9" s="6" t="s">
        <v>44</v>
      </c>
      <c r="AK9" s="19"/>
    </row>
    <row r="10" spans="1:38" x14ac:dyDescent="0.25">
      <c r="A10" s="6" t="s">
        <v>46</v>
      </c>
      <c r="B10" t="s">
        <v>47</v>
      </c>
      <c r="C10" s="14" t="s">
        <v>39</v>
      </c>
      <c r="D10" s="15">
        <v>18.413999999999998</v>
      </c>
      <c r="E10" s="15">
        <v>26.600999999999999</v>
      </c>
      <c r="F10" s="16">
        <v>8.1870000000000012</v>
      </c>
      <c r="G10" s="5">
        <v>0</v>
      </c>
      <c r="H10" s="5">
        <v>0</v>
      </c>
      <c r="I10" s="17">
        <f t="shared" si="3"/>
        <v>0.71132664185556926</v>
      </c>
      <c r="J10" s="17">
        <f t="shared" si="4"/>
        <v>0.16052028119243639</v>
      </c>
      <c r="K10" s="5">
        <v>12.521999999999998</v>
      </c>
      <c r="L10" s="5">
        <v>1.044</v>
      </c>
      <c r="M10" s="5">
        <v>0.36499999999999999</v>
      </c>
      <c r="N10" s="5">
        <v>2.9510000000000001</v>
      </c>
      <c r="O10" s="18">
        <f t="shared" si="5"/>
        <v>16.881999999999998</v>
      </c>
      <c r="P10" s="5">
        <v>0.9850000000000001</v>
      </c>
      <c r="Q10" s="5">
        <v>0.54700000000000004</v>
      </c>
      <c r="R10" s="18">
        <f t="shared" si="6"/>
        <v>1.532</v>
      </c>
      <c r="S10" s="5">
        <v>5.7000000000000002E-2</v>
      </c>
      <c r="T10" s="5">
        <v>13.2</v>
      </c>
      <c r="U10" s="5">
        <v>0.91900000000000004</v>
      </c>
      <c r="V10" s="5">
        <v>0</v>
      </c>
      <c r="W10" s="5">
        <v>2.367</v>
      </c>
      <c r="X10" s="5">
        <v>0</v>
      </c>
      <c r="Y10" s="5">
        <v>1.73</v>
      </c>
      <c r="Z10" s="5">
        <v>0.34799999999999998</v>
      </c>
      <c r="AA10" s="5">
        <v>0.30099999999999999</v>
      </c>
      <c r="AB10" s="5">
        <v>0</v>
      </c>
      <c r="AC10" s="18">
        <f t="shared" si="7"/>
        <v>18.921999999999997</v>
      </c>
      <c r="AD10" s="5">
        <v>0</v>
      </c>
      <c r="AE10" s="5">
        <v>1.907</v>
      </c>
      <c r="AF10" s="5">
        <v>5.7720000000000002</v>
      </c>
      <c r="AG10" s="18">
        <f t="shared" si="8"/>
        <v>7.6790000000000003</v>
      </c>
      <c r="AH10" s="5">
        <v>4.2700000000000005</v>
      </c>
      <c r="AI10" s="17">
        <v>1</v>
      </c>
      <c r="AJ10" s="6" t="s">
        <v>46</v>
      </c>
      <c r="AK10" s="19"/>
    </row>
    <row r="11" spans="1:38" x14ac:dyDescent="0.25">
      <c r="A11" s="6" t="s">
        <v>48</v>
      </c>
      <c r="B11" t="s">
        <v>49</v>
      </c>
      <c r="C11" s="14" t="s">
        <v>39</v>
      </c>
      <c r="D11" s="15">
        <v>2.1040000000000001</v>
      </c>
      <c r="E11" s="15">
        <v>2.9590000000000001</v>
      </c>
      <c r="F11" s="16">
        <v>0.85499999999999998</v>
      </c>
      <c r="G11" s="5">
        <v>0</v>
      </c>
      <c r="H11" s="5">
        <v>0</v>
      </c>
      <c r="I11" s="17">
        <f t="shared" si="3"/>
        <v>0.57113889827644471</v>
      </c>
      <c r="J11" s="17">
        <f t="shared" si="4"/>
        <v>0</v>
      </c>
      <c r="K11" s="5">
        <v>1.3900000000000001</v>
      </c>
      <c r="L11" s="5">
        <v>0.13300000000000001</v>
      </c>
      <c r="M11" s="5">
        <v>4.5999999999999999E-2</v>
      </c>
      <c r="N11" s="5">
        <v>0.34700000000000003</v>
      </c>
      <c r="O11" s="18">
        <f t="shared" si="5"/>
        <v>1.9160000000000001</v>
      </c>
      <c r="P11" s="5">
        <v>0.115</v>
      </c>
      <c r="Q11" s="5">
        <v>7.2999999999999995E-2</v>
      </c>
      <c r="R11" s="18">
        <f t="shared" si="6"/>
        <v>0.188</v>
      </c>
      <c r="S11" s="5">
        <v>0</v>
      </c>
      <c r="T11" s="5">
        <v>1.399</v>
      </c>
      <c r="U11" s="5">
        <v>0</v>
      </c>
      <c r="V11" s="5">
        <v>0</v>
      </c>
      <c r="W11" s="5">
        <v>0.19400000000000001</v>
      </c>
      <c r="X11" s="5">
        <v>9.7000000000000003E-2</v>
      </c>
      <c r="Y11" s="5">
        <v>0</v>
      </c>
      <c r="Z11" s="5">
        <v>0</v>
      </c>
      <c r="AA11" s="5">
        <v>0</v>
      </c>
      <c r="AB11" s="5">
        <v>0</v>
      </c>
      <c r="AC11" s="18">
        <f t="shared" si="7"/>
        <v>1.69</v>
      </c>
      <c r="AD11" s="5">
        <v>0</v>
      </c>
      <c r="AE11" s="5">
        <v>1.2690000000000001</v>
      </c>
      <c r="AF11" s="5">
        <v>0</v>
      </c>
      <c r="AG11" s="18">
        <f t="shared" si="8"/>
        <v>1.2690000000000001</v>
      </c>
      <c r="AH11" s="5">
        <v>0</v>
      </c>
      <c r="AI11" s="17">
        <v>1</v>
      </c>
      <c r="AJ11" s="6" t="s">
        <v>48</v>
      </c>
      <c r="AK11" s="19"/>
    </row>
    <row r="12" spans="1:38" x14ac:dyDescent="0.25">
      <c r="A12" s="6" t="s">
        <v>50</v>
      </c>
      <c r="B12" t="s">
        <v>51</v>
      </c>
      <c r="C12" s="14" t="s">
        <v>39</v>
      </c>
      <c r="D12" s="15">
        <v>61.36399999999999</v>
      </c>
      <c r="E12" s="15">
        <v>109.61900000000001</v>
      </c>
      <c r="F12" s="16">
        <v>48.255000000000024</v>
      </c>
      <c r="G12" s="5">
        <v>0</v>
      </c>
      <c r="H12" s="5">
        <v>0</v>
      </c>
      <c r="I12" s="17">
        <f t="shared" si="3"/>
        <v>0.65893534879902205</v>
      </c>
      <c r="J12" s="17">
        <f t="shared" si="4"/>
        <v>0</v>
      </c>
      <c r="K12" s="5">
        <v>41.536999999999999</v>
      </c>
      <c r="L12" s="5">
        <v>3.5609999999999999</v>
      </c>
      <c r="M12" s="5">
        <v>1.248</v>
      </c>
      <c r="N12" s="5">
        <v>9.8369999999999997</v>
      </c>
      <c r="O12" s="18">
        <f t="shared" si="5"/>
        <v>56.182999999999993</v>
      </c>
      <c r="P12" s="5">
        <v>3.2949999999999999</v>
      </c>
      <c r="Q12" s="5">
        <v>1.8859999999999999</v>
      </c>
      <c r="R12" s="18">
        <f t="shared" si="6"/>
        <v>5.181</v>
      </c>
      <c r="S12" s="5">
        <v>0</v>
      </c>
      <c r="T12" s="5">
        <v>43.233999999999995</v>
      </c>
      <c r="U12" s="5">
        <v>3.218</v>
      </c>
      <c r="V12" s="5">
        <v>0.97799999999999998</v>
      </c>
      <c r="W12" s="5">
        <v>8.8730000000000011</v>
      </c>
      <c r="X12" s="5">
        <v>4.4260000000000002</v>
      </c>
      <c r="Y12" s="5">
        <v>10.920999999999999</v>
      </c>
      <c r="Z12" s="5">
        <v>0.85099999999999998</v>
      </c>
      <c r="AA12" s="5">
        <v>0.28399999999999997</v>
      </c>
      <c r="AB12" s="5">
        <v>0</v>
      </c>
      <c r="AC12" s="18">
        <f t="shared" si="7"/>
        <v>72.785000000000011</v>
      </c>
      <c r="AD12" s="5">
        <v>0</v>
      </c>
      <c r="AE12" s="5">
        <v>19.475000000000001</v>
      </c>
      <c r="AF12" s="5">
        <v>17.359000000000002</v>
      </c>
      <c r="AG12" s="18">
        <f t="shared" si="8"/>
        <v>36.834000000000003</v>
      </c>
      <c r="AH12" s="5">
        <v>0</v>
      </c>
      <c r="AI12" s="17">
        <v>0.99239999999999995</v>
      </c>
      <c r="AJ12" s="6" t="s">
        <v>50</v>
      </c>
      <c r="AK12" s="19"/>
    </row>
    <row r="13" spans="1:38" x14ac:dyDescent="0.25">
      <c r="A13" s="6" t="s">
        <v>52</v>
      </c>
      <c r="B13" t="s">
        <v>53</v>
      </c>
      <c r="C13" s="14" t="s">
        <v>39</v>
      </c>
      <c r="D13" s="15">
        <v>12.193999999999999</v>
      </c>
      <c r="E13" s="15">
        <v>23.471</v>
      </c>
      <c r="F13" s="16">
        <v>11.277000000000001</v>
      </c>
      <c r="G13" s="5">
        <v>0</v>
      </c>
      <c r="H13" s="5">
        <v>0</v>
      </c>
      <c r="I13" s="17">
        <f t="shared" si="3"/>
        <v>0.62430233053555451</v>
      </c>
      <c r="J13" s="17">
        <f t="shared" si="4"/>
        <v>0</v>
      </c>
      <c r="K13" s="5">
        <v>8.4149999999999991</v>
      </c>
      <c r="L13" s="5">
        <v>0.65900000000000003</v>
      </c>
      <c r="M13" s="5">
        <v>0.23100000000000001</v>
      </c>
      <c r="N13" s="5">
        <v>1.907</v>
      </c>
      <c r="O13" s="18">
        <f t="shared" si="5"/>
        <v>11.212</v>
      </c>
      <c r="P13" s="5">
        <v>0.64300000000000002</v>
      </c>
      <c r="Q13" s="5">
        <v>0.33900000000000002</v>
      </c>
      <c r="R13" s="18">
        <f t="shared" si="6"/>
        <v>0.98199999999999998</v>
      </c>
      <c r="S13" s="5">
        <v>0</v>
      </c>
      <c r="T13" s="5">
        <v>10.3</v>
      </c>
      <c r="U13" s="5">
        <v>0.13600000000000001</v>
      </c>
      <c r="V13" s="5">
        <v>1</v>
      </c>
      <c r="W13" s="5">
        <v>0.93500000000000005</v>
      </c>
      <c r="X13" s="5">
        <v>0.65</v>
      </c>
      <c r="Y13" s="5">
        <v>1.5</v>
      </c>
      <c r="Z13" s="5">
        <v>0.13200000000000001</v>
      </c>
      <c r="AA13" s="5">
        <v>0</v>
      </c>
      <c r="AB13" s="5">
        <v>0</v>
      </c>
      <c r="AC13" s="18">
        <f t="shared" si="7"/>
        <v>14.653</v>
      </c>
      <c r="AD13" s="5">
        <v>0</v>
      </c>
      <c r="AE13" s="5">
        <v>5.4819999999999993</v>
      </c>
      <c r="AF13" s="5">
        <v>3.3359999999999999</v>
      </c>
      <c r="AG13" s="18">
        <f t="shared" si="8"/>
        <v>8.8179999999999996</v>
      </c>
      <c r="AH13" s="5">
        <v>0</v>
      </c>
      <c r="AI13" s="17">
        <v>1</v>
      </c>
      <c r="AJ13" s="6" t="s">
        <v>52</v>
      </c>
      <c r="AK13" s="19"/>
    </row>
    <row r="14" spans="1:38" x14ac:dyDescent="0.25">
      <c r="A14" s="6" t="s">
        <v>54</v>
      </c>
      <c r="B14" t="s">
        <v>55</v>
      </c>
      <c r="C14" s="14" t="s">
        <v>39</v>
      </c>
      <c r="D14" s="15">
        <v>35.331000000000003</v>
      </c>
      <c r="E14" s="15">
        <v>83.633999999999986</v>
      </c>
      <c r="F14" s="16">
        <v>48.302999999999983</v>
      </c>
      <c r="G14" s="5">
        <v>0</v>
      </c>
      <c r="H14" s="5">
        <v>0</v>
      </c>
      <c r="I14" s="17">
        <f t="shared" si="3"/>
        <v>0.47108491283449316</v>
      </c>
      <c r="J14" s="17">
        <f t="shared" si="4"/>
        <v>3.5810794652892372E-2</v>
      </c>
      <c r="K14" s="5">
        <v>23.641999999999999</v>
      </c>
      <c r="L14" s="5">
        <v>2.113</v>
      </c>
      <c r="M14" s="5">
        <v>0.73799999999999999</v>
      </c>
      <c r="N14" s="5">
        <v>5.79</v>
      </c>
      <c r="O14" s="18">
        <f t="shared" si="5"/>
        <v>32.283000000000001</v>
      </c>
      <c r="P14" s="5">
        <v>1.9160000000000001</v>
      </c>
      <c r="Q14" s="5">
        <v>1.1319999999999999</v>
      </c>
      <c r="R14" s="18">
        <f t="shared" si="6"/>
        <v>3.048</v>
      </c>
      <c r="S14" s="5">
        <v>0</v>
      </c>
      <c r="T14" s="5">
        <v>24.120999999999999</v>
      </c>
      <c r="U14" s="5">
        <v>1.0529999999999999</v>
      </c>
      <c r="V14" s="5">
        <v>1</v>
      </c>
      <c r="W14" s="5">
        <v>4.5490000000000004</v>
      </c>
      <c r="X14" s="5">
        <v>3.165</v>
      </c>
      <c r="Y14" s="5">
        <v>5.8959999999999999</v>
      </c>
      <c r="Z14" s="5">
        <v>0.224</v>
      </c>
      <c r="AA14" s="5">
        <v>0.53400000000000003</v>
      </c>
      <c r="AB14" s="5">
        <v>0</v>
      </c>
      <c r="AC14" s="18">
        <f t="shared" si="7"/>
        <v>40.541999999999994</v>
      </c>
      <c r="AD14" s="5">
        <v>4.2810000000000006</v>
      </c>
      <c r="AE14" s="5">
        <v>29.835999999999995</v>
      </c>
      <c r="AF14" s="5">
        <v>8.9749999999999996</v>
      </c>
      <c r="AG14" s="18">
        <f t="shared" si="8"/>
        <v>43.091999999999999</v>
      </c>
      <c r="AH14" s="5">
        <v>2.9950000000000001</v>
      </c>
      <c r="AI14" s="17">
        <v>0.9718</v>
      </c>
      <c r="AJ14" s="6" t="s">
        <v>54</v>
      </c>
      <c r="AK14" s="19"/>
    </row>
    <row r="15" spans="1:38" x14ac:dyDescent="0.25">
      <c r="A15" s="6" t="s">
        <v>56</v>
      </c>
      <c r="B15" t="s">
        <v>57</v>
      </c>
      <c r="C15" s="14" t="s">
        <v>39</v>
      </c>
      <c r="D15" s="15">
        <v>69.093999999999994</v>
      </c>
      <c r="E15" s="15">
        <v>119.74000000000001</v>
      </c>
      <c r="F15" s="16">
        <v>50.646000000000015</v>
      </c>
      <c r="G15" s="5">
        <v>0</v>
      </c>
      <c r="H15" s="5">
        <v>0</v>
      </c>
      <c r="I15" s="17">
        <f t="shared" si="3"/>
        <v>0.67479126774678477</v>
      </c>
      <c r="J15" s="17">
        <f t="shared" si="4"/>
        <v>0</v>
      </c>
      <c r="K15" s="5">
        <v>48.016999999999996</v>
      </c>
      <c r="L15" s="5">
        <v>3.6270000000000002</v>
      </c>
      <c r="M15" s="5">
        <v>1.274</v>
      </c>
      <c r="N15" s="5">
        <v>10.707999999999998</v>
      </c>
      <c r="O15" s="18">
        <f t="shared" si="5"/>
        <v>63.625999999999998</v>
      </c>
      <c r="P15" s="5">
        <v>3.6259999999999999</v>
      </c>
      <c r="Q15" s="5">
        <v>1.8420000000000001</v>
      </c>
      <c r="R15" s="18">
        <f t="shared" si="6"/>
        <v>5.468</v>
      </c>
      <c r="S15" s="5">
        <v>0</v>
      </c>
      <c r="T15" s="5">
        <v>49.900000000000006</v>
      </c>
      <c r="U15" s="5">
        <v>2.254</v>
      </c>
      <c r="V15" s="5">
        <v>2.8010000000000002</v>
      </c>
      <c r="W15" s="5">
        <v>7.157</v>
      </c>
      <c r="X15" s="5">
        <v>4.6959999999999997</v>
      </c>
      <c r="Y15" s="5">
        <v>13.525999999999998</v>
      </c>
      <c r="Z15" s="5">
        <v>1.1040000000000001</v>
      </c>
      <c r="AA15" s="5">
        <v>0.376</v>
      </c>
      <c r="AB15" s="5">
        <v>0</v>
      </c>
      <c r="AC15" s="18">
        <f t="shared" si="7"/>
        <v>81.814000000000007</v>
      </c>
      <c r="AD15" s="5">
        <v>7.4</v>
      </c>
      <c r="AE15" s="5">
        <v>28.285</v>
      </c>
      <c r="AF15" s="5">
        <v>2.2410000000000001</v>
      </c>
      <c r="AG15" s="18">
        <f t="shared" si="8"/>
        <v>37.926000000000002</v>
      </c>
      <c r="AH15" s="5">
        <v>0</v>
      </c>
      <c r="AI15" s="17">
        <v>0.98760000000000003</v>
      </c>
      <c r="AJ15" s="6" t="s">
        <v>56</v>
      </c>
      <c r="AK15" s="19"/>
    </row>
    <row r="16" spans="1:38" x14ac:dyDescent="0.25">
      <c r="A16" s="6" t="s">
        <v>58</v>
      </c>
      <c r="B16" t="s">
        <v>59</v>
      </c>
      <c r="C16" s="14" t="s">
        <v>39</v>
      </c>
      <c r="D16" s="15">
        <v>38.183</v>
      </c>
      <c r="E16" s="15">
        <v>75.679000000000002</v>
      </c>
      <c r="F16" s="16">
        <v>37.496000000000002</v>
      </c>
      <c r="G16" s="5">
        <v>0</v>
      </c>
      <c r="H16" s="5">
        <v>0</v>
      </c>
      <c r="I16" s="17">
        <f t="shared" si="3"/>
        <v>0.6399001043882715</v>
      </c>
      <c r="J16" s="17">
        <f t="shared" si="4"/>
        <v>8.8703603377423057E-2</v>
      </c>
      <c r="K16" s="5">
        <v>25.815999999999999</v>
      </c>
      <c r="L16" s="5">
        <v>2.2190000000000003</v>
      </c>
      <c r="M16" s="5">
        <v>0.77600000000000002</v>
      </c>
      <c r="N16" s="5">
        <v>6.1440000000000001</v>
      </c>
      <c r="O16" s="18">
        <f t="shared" si="5"/>
        <v>34.954999999999998</v>
      </c>
      <c r="P16" s="5">
        <v>2.0519999999999996</v>
      </c>
      <c r="Q16" s="5">
        <v>1.1759999999999999</v>
      </c>
      <c r="R16" s="18">
        <f t="shared" si="6"/>
        <v>3.2279999999999998</v>
      </c>
      <c r="S16" s="5">
        <v>2.5999999999999999E-2</v>
      </c>
      <c r="T16" s="5">
        <v>24.8</v>
      </c>
      <c r="U16" s="5">
        <v>1.552</v>
      </c>
      <c r="V16" s="5">
        <v>6</v>
      </c>
      <c r="W16" s="5">
        <v>4.9909999999999997</v>
      </c>
      <c r="X16" s="5">
        <v>2.2930000000000001</v>
      </c>
      <c r="Y16" s="5">
        <v>8.3019999999999996</v>
      </c>
      <c r="Z16" s="5">
        <v>0.46300000000000002</v>
      </c>
      <c r="AA16" s="5">
        <v>0</v>
      </c>
      <c r="AB16" s="5">
        <v>0</v>
      </c>
      <c r="AC16" s="18">
        <f t="shared" si="7"/>
        <v>48.427</v>
      </c>
      <c r="AD16" s="5">
        <v>3.7710000000000004</v>
      </c>
      <c r="AE16" s="5">
        <v>20.21</v>
      </c>
      <c r="AF16" s="5">
        <v>3.2709999999999999</v>
      </c>
      <c r="AG16" s="18">
        <f t="shared" si="8"/>
        <v>27.252000000000002</v>
      </c>
      <c r="AH16" s="5">
        <v>6.7130000000000001</v>
      </c>
      <c r="AI16" s="17">
        <v>1</v>
      </c>
      <c r="AJ16" s="6" t="s">
        <v>58</v>
      </c>
      <c r="AK16" s="19"/>
    </row>
    <row r="17" spans="1:37" x14ac:dyDescent="0.25">
      <c r="A17" s="6" t="s">
        <v>60</v>
      </c>
      <c r="B17" t="s">
        <v>61</v>
      </c>
      <c r="C17" s="14" t="s">
        <v>39</v>
      </c>
      <c r="D17" s="15">
        <v>2.9000000000000001E-2</v>
      </c>
      <c r="E17" s="15">
        <v>4.9000000000000002E-2</v>
      </c>
      <c r="F17" s="16">
        <v>0.02</v>
      </c>
      <c r="G17" s="5">
        <v>0</v>
      </c>
      <c r="H17" s="5">
        <v>0</v>
      </c>
      <c r="I17" s="17">
        <f t="shared" si="3"/>
        <v>0</v>
      </c>
      <c r="J17" s="17">
        <f t="shared" si="4"/>
        <v>0</v>
      </c>
      <c r="K17" s="5">
        <v>1.4999999999999999E-2</v>
      </c>
      <c r="L17" s="5">
        <v>3.0000000000000001E-3</v>
      </c>
      <c r="M17" s="5">
        <v>1E-3</v>
      </c>
      <c r="N17" s="5">
        <v>6.0000000000000001E-3</v>
      </c>
      <c r="O17" s="18">
        <f t="shared" si="5"/>
        <v>2.5000000000000001E-2</v>
      </c>
      <c r="P17" s="5">
        <v>2E-3</v>
      </c>
      <c r="Q17" s="5">
        <v>2E-3</v>
      </c>
      <c r="R17" s="18">
        <f t="shared" si="6"/>
        <v>4.0000000000000001E-3</v>
      </c>
      <c r="S17" s="5">
        <v>0</v>
      </c>
      <c r="T17" s="5">
        <v>0</v>
      </c>
      <c r="U17" s="5">
        <v>0</v>
      </c>
      <c r="V17" s="5">
        <v>0</v>
      </c>
      <c r="W17" s="5">
        <v>0</v>
      </c>
      <c r="X17" s="5">
        <v>0</v>
      </c>
      <c r="Y17" s="5">
        <v>4.9000000000000002E-2</v>
      </c>
      <c r="Z17" s="5">
        <v>0</v>
      </c>
      <c r="AA17" s="5">
        <v>0</v>
      </c>
      <c r="AB17" s="5">
        <v>0</v>
      </c>
      <c r="AC17" s="18">
        <f t="shared" si="7"/>
        <v>4.9000000000000002E-2</v>
      </c>
      <c r="AD17" s="5">
        <v>0</v>
      </c>
      <c r="AE17" s="5">
        <v>0</v>
      </c>
      <c r="AF17" s="5">
        <v>0</v>
      </c>
      <c r="AG17" s="18">
        <f t="shared" si="8"/>
        <v>0</v>
      </c>
      <c r="AH17" s="5">
        <v>0</v>
      </c>
      <c r="AI17" s="17">
        <v>0</v>
      </c>
      <c r="AJ17" s="6" t="s">
        <v>60</v>
      </c>
      <c r="AK17" s="19"/>
    </row>
    <row r="18" spans="1:37" x14ac:dyDescent="0.25">
      <c r="A18" s="6" t="s">
        <v>62</v>
      </c>
      <c r="B18" t="s">
        <v>63</v>
      </c>
      <c r="C18" s="14" t="s">
        <v>39</v>
      </c>
      <c r="D18" s="15">
        <v>66.298999999999992</v>
      </c>
      <c r="E18" s="15">
        <v>136.036</v>
      </c>
      <c r="F18" s="16">
        <v>69.737000000000009</v>
      </c>
      <c r="G18" s="5">
        <v>0</v>
      </c>
      <c r="H18" s="5">
        <v>0</v>
      </c>
      <c r="I18" s="17">
        <f t="shared" si="3"/>
        <v>0.53589556955511775</v>
      </c>
      <c r="J18" s="17">
        <f t="shared" si="4"/>
        <v>4.1863918374547913E-2</v>
      </c>
      <c r="K18" s="5">
        <v>44.090999999999994</v>
      </c>
      <c r="L18" s="5">
        <v>4.0679999999999996</v>
      </c>
      <c r="M18" s="5">
        <v>1.42</v>
      </c>
      <c r="N18" s="5">
        <v>10.909000000000001</v>
      </c>
      <c r="O18" s="18">
        <f t="shared" si="5"/>
        <v>60.487999999999992</v>
      </c>
      <c r="P18" s="5">
        <v>3.613</v>
      </c>
      <c r="Q18" s="5">
        <v>2.198</v>
      </c>
      <c r="R18" s="18">
        <f t="shared" si="6"/>
        <v>5.8109999999999999</v>
      </c>
      <c r="S18" s="5">
        <v>0</v>
      </c>
      <c r="T18" s="5">
        <v>31.110999999999997</v>
      </c>
      <c r="U18" s="5">
        <v>1.1819999999999999</v>
      </c>
      <c r="V18" s="5">
        <v>16.687000000000001</v>
      </c>
      <c r="W18" s="5">
        <v>2.83</v>
      </c>
      <c r="X18" s="5">
        <v>3.109</v>
      </c>
      <c r="Y18" s="5">
        <v>14.8</v>
      </c>
      <c r="Z18" s="5">
        <v>0.13900000000000001</v>
      </c>
      <c r="AA18" s="5">
        <v>0</v>
      </c>
      <c r="AB18" s="5">
        <v>5.6950000000000003</v>
      </c>
      <c r="AC18" s="18">
        <f t="shared" si="7"/>
        <v>75.552999999999997</v>
      </c>
      <c r="AD18" s="5">
        <v>0.311</v>
      </c>
      <c r="AE18" s="5">
        <v>39.155000000000001</v>
      </c>
      <c r="AF18" s="5">
        <v>21.016999999999999</v>
      </c>
      <c r="AG18" s="18">
        <f t="shared" si="8"/>
        <v>60.483000000000004</v>
      </c>
      <c r="AH18" s="5">
        <v>5.6950000000000003</v>
      </c>
      <c r="AI18" s="17">
        <v>0.96489999999999998</v>
      </c>
      <c r="AJ18" s="6" t="s">
        <v>62</v>
      </c>
      <c r="AK18" s="19"/>
    </row>
    <row r="19" spans="1:37" x14ac:dyDescent="0.25">
      <c r="A19" s="6" t="s">
        <v>64</v>
      </c>
      <c r="B19" t="s">
        <v>65</v>
      </c>
      <c r="C19" s="14" t="s">
        <v>39</v>
      </c>
      <c r="D19" s="15">
        <v>0.40200000000000002</v>
      </c>
      <c r="E19" s="15">
        <v>0</v>
      </c>
      <c r="F19" s="16">
        <v>-0.40200000000000002</v>
      </c>
      <c r="G19" s="5">
        <v>-0.378</v>
      </c>
      <c r="H19" s="5">
        <v>-2.4E-2</v>
      </c>
      <c r="I19" s="17">
        <f t="shared" si="3"/>
        <v>0</v>
      </c>
      <c r="J19" s="17">
        <f t="shared" si="4"/>
        <v>0</v>
      </c>
      <c r="K19" s="5">
        <v>0.27200000000000002</v>
      </c>
      <c r="L19" s="5">
        <v>2.3E-2</v>
      </c>
      <c r="M19" s="5">
        <v>8.0000000000000002E-3</v>
      </c>
      <c r="N19" s="5">
        <v>6.5000000000000002E-2</v>
      </c>
      <c r="O19" s="18">
        <f t="shared" si="5"/>
        <v>0.36800000000000005</v>
      </c>
      <c r="P19" s="5">
        <v>2.1999999999999999E-2</v>
      </c>
      <c r="Q19" s="5">
        <v>1.2E-2</v>
      </c>
      <c r="R19" s="18">
        <f t="shared" si="6"/>
        <v>3.4000000000000002E-2</v>
      </c>
      <c r="S19" s="5">
        <v>0</v>
      </c>
      <c r="T19" s="5">
        <v>0</v>
      </c>
      <c r="U19" s="5">
        <v>0</v>
      </c>
      <c r="V19" s="5">
        <v>0</v>
      </c>
      <c r="W19" s="5">
        <v>0</v>
      </c>
      <c r="X19" s="5">
        <v>0</v>
      </c>
      <c r="Y19" s="5">
        <v>0</v>
      </c>
      <c r="Z19" s="5">
        <v>0</v>
      </c>
      <c r="AA19" s="5">
        <v>0</v>
      </c>
      <c r="AB19" s="5">
        <v>0</v>
      </c>
      <c r="AC19" s="18">
        <f t="shared" si="7"/>
        <v>0</v>
      </c>
      <c r="AD19" s="5">
        <v>0</v>
      </c>
      <c r="AE19" s="5">
        <v>0</v>
      </c>
      <c r="AF19" s="5">
        <v>0</v>
      </c>
      <c r="AG19" s="18">
        <f t="shared" si="8"/>
        <v>0</v>
      </c>
      <c r="AH19" s="5">
        <v>0</v>
      </c>
      <c r="AI19" s="17">
        <v>0</v>
      </c>
      <c r="AJ19" s="6" t="s">
        <v>64</v>
      </c>
      <c r="AK19" s="19"/>
    </row>
    <row r="20" spans="1:37" x14ac:dyDescent="0.25">
      <c r="A20" s="6" t="s">
        <v>66</v>
      </c>
      <c r="B20" t="s">
        <v>67</v>
      </c>
      <c r="C20" s="14" t="s">
        <v>39</v>
      </c>
      <c r="D20" s="15">
        <v>6.9539999999999997</v>
      </c>
      <c r="E20" s="15">
        <v>12.115000000000002</v>
      </c>
      <c r="F20" s="16">
        <v>5.1610000000000023</v>
      </c>
      <c r="G20" s="5">
        <v>0</v>
      </c>
      <c r="H20" s="5">
        <v>0</v>
      </c>
      <c r="I20" s="17">
        <f t="shared" si="3"/>
        <v>0.72744531572430859</v>
      </c>
      <c r="J20" s="17">
        <f t="shared" si="4"/>
        <v>0</v>
      </c>
      <c r="K20" s="5">
        <v>4.6779999999999999</v>
      </c>
      <c r="L20" s="5">
        <v>0.41099999999999998</v>
      </c>
      <c r="M20" s="5">
        <v>0.14400000000000002</v>
      </c>
      <c r="N20" s="5">
        <v>1.1259999999999999</v>
      </c>
      <c r="O20" s="18">
        <f t="shared" si="5"/>
        <v>6.359</v>
      </c>
      <c r="P20" s="5">
        <v>0.375</v>
      </c>
      <c r="Q20" s="5">
        <v>0.22</v>
      </c>
      <c r="R20" s="18">
        <f t="shared" si="6"/>
        <v>0.59499999999999997</v>
      </c>
      <c r="S20" s="5">
        <v>0</v>
      </c>
      <c r="T20" s="5">
        <v>4.9499999999999993</v>
      </c>
      <c r="U20" s="5">
        <v>0.34399999999999997</v>
      </c>
      <c r="V20" s="5">
        <v>0.25</v>
      </c>
      <c r="W20" s="5">
        <v>0.91300000000000003</v>
      </c>
      <c r="X20" s="5">
        <v>0.309</v>
      </c>
      <c r="Y20" s="5">
        <v>2</v>
      </c>
      <c r="Z20" s="5">
        <v>4.7E-2</v>
      </c>
      <c r="AA20" s="5">
        <v>0</v>
      </c>
      <c r="AB20" s="5">
        <v>0</v>
      </c>
      <c r="AC20" s="18">
        <f t="shared" si="7"/>
        <v>8.8130000000000006</v>
      </c>
      <c r="AD20" s="5">
        <v>0</v>
      </c>
      <c r="AE20" s="5">
        <v>2.0910000000000002</v>
      </c>
      <c r="AF20" s="5">
        <v>1.2110000000000001</v>
      </c>
      <c r="AG20" s="18">
        <f t="shared" si="8"/>
        <v>3.3020000000000005</v>
      </c>
      <c r="AH20" s="5">
        <v>0</v>
      </c>
      <c r="AI20" s="17">
        <v>1</v>
      </c>
      <c r="AJ20" s="6" t="s">
        <v>66</v>
      </c>
      <c r="AK20" s="19"/>
    </row>
    <row r="21" spans="1:37" x14ac:dyDescent="0.25">
      <c r="A21" s="6" t="s">
        <v>68</v>
      </c>
      <c r="B21" t="s">
        <v>69</v>
      </c>
      <c r="C21" s="14" t="s">
        <v>39</v>
      </c>
      <c r="D21" s="15">
        <v>0.25800000000000001</v>
      </c>
      <c r="E21" s="15">
        <v>0</v>
      </c>
      <c r="F21" s="16">
        <v>-0.25800000000000001</v>
      </c>
      <c r="G21" s="5">
        <v>-0.24299999999999999</v>
      </c>
      <c r="H21" s="5">
        <v>-1.4999999999999999E-2</v>
      </c>
      <c r="I21" s="17">
        <f t="shared" si="3"/>
        <v>0</v>
      </c>
      <c r="J21" s="17">
        <f t="shared" si="4"/>
        <v>0</v>
      </c>
      <c r="K21" s="5">
        <v>0.156</v>
      </c>
      <c r="L21" s="5">
        <v>1.9999999999999997E-2</v>
      </c>
      <c r="M21" s="5">
        <v>6.0000000000000001E-3</v>
      </c>
      <c r="N21" s="5">
        <v>0.05</v>
      </c>
      <c r="O21" s="18">
        <f t="shared" si="5"/>
        <v>0.23199999999999998</v>
      </c>
      <c r="P21" s="5">
        <v>1.4999999999999999E-2</v>
      </c>
      <c r="Q21" s="5">
        <v>1.0999999999999999E-2</v>
      </c>
      <c r="R21" s="18">
        <f t="shared" si="6"/>
        <v>2.5999999999999999E-2</v>
      </c>
      <c r="S21" s="5">
        <v>0</v>
      </c>
      <c r="T21" s="5">
        <v>0</v>
      </c>
      <c r="U21" s="5">
        <v>0</v>
      </c>
      <c r="V21" s="5">
        <v>0</v>
      </c>
      <c r="W21" s="5">
        <v>0</v>
      </c>
      <c r="X21" s="5">
        <v>0</v>
      </c>
      <c r="Y21" s="5">
        <v>0</v>
      </c>
      <c r="Z21" s="5">
        <v>0</v>
      </c>
      <c r="AA21" s="5">
        <v>0</v>
      </c>
      <c r="AB21" s="5">
        <v>0</v>
      </c>
      <c r="AC21" s="18">
        <f t="shared" si="7"/>
        <v>0</v>
      </c>
      <c r="AD21" s="5">
        <v>0</v>
      </c>
      <c r="AE21" s="5">
        <v>0</v>
      </c>
      <c r="AF21" s="5">
        <v>0</v>
      </c>
      <c r="AG21" s="18">
        <f t="shared" si="8"/>
        <v>0</v>
      </c>
      <c r="AH21" s="5">
        <v>0</v>
      </c>
      <c r="AI21" s="17">
        <v>0</v>
      </c>
      <c r="AJ21" s="6" t="s">
        <v>68</v>
      </c>
      <c r="AK21" s="19"/>
    </row>
    <row r="22" spans="1:37" x14ac:dyDescent="0.25">
      <c r="A22" s="6" t="s">
        <v>70</v>
      </c>
      <c r="B22" t="s">
        <v>71</v>
      </c>
      <c r="C22" s="14" t="s">
        <v>39</v>
      </c>
      <c r="D22" s="15">
        <v>12.712999999999999</v>
      </c>
      <c r="E22" s="15">
        <v>19.088999999999999</v>
      </c>
      <c r="F22" s="16">
        <v>6.3759999999999994</v>
      </c>
      <c r="G22" s="5">
        <v>0</v>
      </c>
      <c r="H22" s="5">
        <v>0</v>
      </c>
      <c r="I22" s="17">
        <f t="shared" si="3"/>
        <v>0.40300696736340308</v>
      </c>
      <c r="J22" s="17">
        <f t="shared" si="4"/>
        <v>0</v>
      </c>
      <c r="K22" s="5">
        <v>8.2449999999999992</v>
      </c>
      <c r="L22" s="5">
        <v>0.84600000000000009</v>
      </c>
      <c r="M22" s="5">
        <v>0.29400000000000004</v>
      </c>
      <c r="N22" s="5">
        <v>2.1509999999999998</v>
      </c>
      <c r="O22" s="18">
        <f t="shared" si="5"/>
        <v>11.536</v>
      </c>
      <c r="P22" s="5">
        <v>0.70700000000000007</v>
      </c>
      <c r="Q22" s="5">
        <v>0.47</v>
      </c>
      <c r="R22" s="18">
        <f t="shared" si="6"/>
        <v>1.177</v>
      </c>
      <c r="S22" s="5">
        <v>0</v>
      </c>
      <c r="T22" s="5">
        <v>3</v>
      </c>
      <c r="U22" s="5">
        <v>0.54800000000000004</v>
      </c>
      <c r="V22" s="5">
        <v>1</v>
      </c>
      <c r="W22" s="5">
        <v>1.762</v>
      </c>
      <c r="X22" s="5">
        <v>1.1919999999999999</v>
      </c>
      <c r="Y22" s="5">
        <v>0</v>
      </c>
      <c r="Z22" s="5">
        <v>0.191</v>
      </c>
      <c r="AA22" s="5">
        <v>0</v>
      </c>
      <c r="AB22" s="5">
        <v>0</v>
      </c>
      <c r="AC22" s="18">
        <f t="shared" si="7"/>
        <v>7.6930000000000005</v>
      </c>
      <c r="AD22" s="5">
        <v>0</v>
      </c>
      <c r="AE22" s="5">
        <v>7.8239999999999998</v>
      </c>
      <c r="AF22" s="5">
        <v>3.5719999999999996</v>
      </c>
      <c r="AG22" s="18">
        <f t="shared" si="8"/>
        <v>11.395999999999999</v>
      </c>
      <c r="AH22" s="5">
        <v>0</v>
      </c>
      <c r="AI22" s="17">
        <v>1</v>
      </c>
      <c r="AJ22" s="6" t="s">
        <v>70</v>
      </c>
      <c r="AK22" s="19"/>
    </row>
    <row r="23" spans="1:37" x14ac:dyDescent="0.25">
      <c r="A23" s="6" t="s">
        <v>72</v>
      </c>
      <c r="B23" t="s">
        <v>73</v>
      </c>
      <c r="C23" s="14" t="s">
        <v>39</v>
      </c>
      <c r="D23" s="15">
        <v>3.3439999999999999</v>
      </c>
      <c r="E23" s="15">
        <v>4.7219999999999995</v>
      </c>
      <c r="F23" s="16">
        <v>1.3779999999999997</v>
      </c>
      <c r="G23" s="5">
        <v>0</v>
      </c>
      <c r="H23" s="5">
        <v>0</v>
      </c>
      <c r="I23" s="17">
        <f t="shared" si="3"/>
        <v>0.82549767047861078</v>
      </c>
      <c r="J23" s="17">
        <f t="shared" si="4"/>
        <v>0</v>
      </c>
      <c r="K23" s="5">
        <v>2.2469999999999999</v>
      </c>
      <c r="L23" s="5">
        <v>0.19600000000000001</v>
      </c>
      <c r="M23" s="5">
        <v>6.8000000000000005E-2</v>
      </c>
      <c r="N23" s="5">
        <v>0.54900000000000004</v>
      </c>
      <c r="O23" s="18">
        <f t="shared" si="5"/>
        <v>3.06</v>
      </c>
      <c r="P23" s="5">
        <v>0.18</v>
      </c>
      <c r="Q23" s="5">
        <v>0.104</v>
      </c>
      <c r="R23" s="18">
        <f t="shared" si="6"/>
        <v>0.28399999999999997</v>
      </c>
      <c r="S23" s="5">
        <v>0.29299999999999998</v>
      </c>
      <c r="T23" s="5">
        <v>2.75</v>
      </c>
      <c r="U23" s="5">
        <v>0</v>
      </c>
      <c r="V23" s="5">
        <v>0</v>
      </c>
      <c r="W23" s="5">
        <v>0.219</v>
      </c>
      <c r="X23" s="5">
        <v>0.219</v>
      </c>
      <c r="Y23" s="5">
        <v>0</v>
      </c>
      <c r="Z23" s="5">
        <v>0.41699999999999998</v>
      </c>
      <c r="AA23" s="5">
        <v>0</v>
      </c>
      <c r="AB23" s="5">
        <v>0</v>
      </c>
      <c r="AC23" s="18">
        <f t="shared" si="7"/>
        <v>3.8979999999999997</v>
      </c>
      <c r="AD23" s="5">
        <v>0</v>
      </c>
      <c r="AE23" s="5">
        <v>0</v>
      </c>
      <c r="AF23" s="5">
        <v>0.82399999999999995</v>
      </c>
      <c r="AG23" s="18">
        <f t="shared" si="8"/>
        <v>0.82399999999999995</v>
      </c>
      <c r="AH23" s="5">
        <v>0</v>
      </c>
      <c r="AI23" s="17">
        <v>1</v>
      </c>
      <c r="AJ23" s="6" t="s">
        <v>72</v>
      </c>
      <c r="AK23" s="19"/>
    </row>
    <row r="24" spans="1:37" x14ac:dyDescent="0.25">
      <c r="A24" s="6" t="s">
        <v>74</v>
      </c>
      <c r="B24" t="s">
        <v>75</v>
      </c>
      <c r="C24" s="14" t="s">
        <v>39</v>
      </c>
      <c r="D24" s="15">
        <v>2.7470000000000003</v>
      </c>
      <c r="E24" s="15">
        <v>2.85</v>
      </c>
      <c r="F24" s="16">
        <v>0.10299999999999976</v>
      </c>
      <c r="G24" s="5">
        <v>0</v>
      </c>
      <c r="H24" s="5">
        <v>0</v>
      </c>
      <c r="I24" s="17">
        <f t="shared" si="3"/>
        <v>0.36385964912280699</v>
      </c>
      <c r="J24" s="17">
        <f t="shared" si="4"/>
        <v>1.0105263157894737</v>
      </c>
      <c r="K24" s="5">
        <v>1.897</v>
      </c>
      <c r="L24" s="5">
        <v>0.14799999999999999</v>
      </c>
      <c r="M24" s="5">
        <v>5.1000000000000004E-2</v>
      </c>
      <c r="N24" s="5">
        <v>0.43099999999999999</v>
      </c>
      <c r="O24" s="18">
        <f t="shared" si="5"/>
        <v>2.5270000000000001</v>
      </c>
      <c r="P24" s="5">
        <v>0.14500000000000002</v>
      </c>
      <c r="Q24" s="5">
        <v>7.4999999999999997E-2</v>
      </c>
      <c r="R24" s="18">
        <f t="shared" si="6"/>
        <v>0.22000000000000003</v>
      </c>
      <c r="S24" s="5">
        <v>2.1000000000000001E-2</v>
      </c>
      <c r="T24" s="5">
        <v>1.75</v>
      </c>
      <c r="U24" s="5">
        <v>5.0000000000000001E-3</v>
      </c>
      <c r="V24" s="5">
        <v>0</v>
      </c>
      <c r="W24" s="5">
        <v>0.154</v>
      </c>
      <c r="X24" s="5">
        <v>8.7999999999999995E-2</v>
      </c>
      <c r="Y24" s="5">
        <v>0</v>
      </c>
      <c r="Z24" s="5">
        <v>4.1000000000000002E-2</v>
      </c>
      <c r="AA24" s="5">
        <v>1.4999999999999999E-2</v>
      </c>
      <c r="AB24" s="5">
        <v>0</v>
      </c>
      <c r="AC24" s="18">
        <f t="shared" si="7"/>
        <v>2.0739999999999998</v>
      </c>
      <c r="AD24" s="5">
        <v>0</v>
      </c>
      <c r="AE24" s="5">
        <v>0.17</v>
      </c>
      <c r="AF24" s="5">
        <v>0.60600000000000009</v>
      </c>
      <c r="AG24" s="18">
        <f t="shared" si="8"/>
        <v>0.77600000000000013</v>
      </c>
      <c r="AH24" s="5">
        <v>2.88</v>
      </c>
      <c r="AI24" s="17">
        <v>0.5</v>
      </c>
      <c r="AJ24" s="6" t="s">
        <v>74</v>
      </c>
      <c r="AK24" s="19"/>
    </row>
    <row r="25" spans="1:37" x14ac:dyDescent="0.25">
      <c r="A25" s="6" t="s">
        <v>76</v>
      </c>
      <c r="B25" t="s">
        <v>77</v>
      </c>
      <c r="C25" s="14" t="s">
        <v>39</v>
      </c>
      <c r="D25" s="15">
        <v>0.24100000000000002</v>
      </c>
      <c r="E25" s="15">
        <v>0.434</v>
      </c>
      <c r="F25" s="16">
        <v>0.19299999999999998</v>
      </c>
      <c r="G25" s="5">
        <v>0</v>
      </c>
      <c r="H25" s="5">
        <v>0</v>
      </c>
      <c r="I25" s="17">
        <f t="shared" si="3"/>
        <v>0</v>
      </c>
      <c r="J25" s="17">
        <f t="shared" si="4"/>
        <v>4.6082949308755762E-2</v>
      </c>
      <c r="K25" s="5">
        <v>0.14200000000000002</v>
      </c>
      <c r="L25" s="5">
        <v>0.02</v>
      </c>
      <c r="M25" s="5">
        <v>6.0000000000000001E-3</v>
      </c>
      <c r="N25" s="5">
        <v>4.7E-2</v>
      </c>
      <c r="O25" s="18">
        <f t="shared" si="5"/>
        <v>0.21500000000000002</v>
      </c>
      <c r="P25" s="5">
        <v>1.3999999999999999E-2</v>
      </c>
      <c r="Q25" s="5">
        <v>1.2E-2</v>
      </c>
      <c r="R25" s="18">
        <f t="shared" si="6"/>
        <v>2.5999999999999999E-2</v>
      </c>
      <c r="S25" s="5">
        <v>0</v>
      </c>
      <c r="T25" s="5">
        <v>0</v>
      </c>
      <c r="U25" s="5">
        <v>0</v>
      </c>
      <c r="V25" s="5">
        <v>0.184</v>
      </c>
      <c r="W25" s="5">
        <v>1E-3</v>
      </c>
      <c r="X25" s="5">
        <v>0</v>
      </c>
      <c r="Y25" s="5">
        <v>0</v>
      </c>
      <c r="Z25" s="5">
        <v>0</v>
      </c>
      <c r="AA25" s="5">
        <v>0</v>
      </c>
      <c r="AB25" s="5">
        <v>0</v>
      </c>
      <c r="AC25" s="18">
        <f t="shared" si="7"/>
        <v>0.185</v>
      </c>
      <c r="AD25" s="5">
        <v>0</v>
      </c>
      <c r="AE25" s="5">
        <v>0.23499999999999999</v>
      </c>
      <c r="AF25" s="5">
        <v>1.4E-2</v>
      </c>
      <c r="AG25" s="18">
        <f t="shared" si="8"/>
        <v>0.249</v>
      </c>
      <c r="AH25" s="5">
        <v>0.02</v>
      </c>
      <c r="AI25" s="17">
        <v>0</v>
      </c>
      <c r="AJ25" s="6" t="s">
        <v>76</v>
      </c>
      <c r="AK25" s="19"/>
    </row>
    <row r="26" spans="1:37" x14ac:dyDescent="0.25">
      <c r="A26" s="6" t="s">
        <v>78</v>
      </c>
      <c r="B26" t="s">
        <v>79</v>
      </c>
      <c r="C26" s="14" t="s">
        <v>39</v>
      </c>
      <c r="D26" s="15">
        <v>10.783999999999999</v>
      </c>
      <c r="E26" s="15">
        <v>15.513999999999999</v>
      </c>
      <c r="F26" s="16">
        <v>4.7300000000000004</v>
      </c>
      <c r="G26" s="5">
        <v>0</v>
      </c>
      <c r="H26" s="5">
        <v>0</v>
      </c>
      <c r="I26" s="17">
        <f t="shared" si="3"/>
        <v>0.87276008766275626</v>
      </c>
      <c r="J26" s="17">
        <f t="shared" si="4"/>
        <v>0</v>
      </c>
      <c r="K26" s="5">
        <v>7.2530000000000001</v>
      </c>
      <c r="L26" s="5">
        <v>0.64200000000000013</v>
      </c>
      <c r="M26" s="5">
        <v>0.224</v>
      </c>
      <c r="N26" s="5">
        <v>1.7409999999999999</v>
      </c>
      <c r="O26" s="18">
        <f t="shared" si="5"/>
        <v>9.86</v>
      </c>
      <c r="P26" s="5">
        <v>0.58100000000000007</v>
      </c>
      <c r="Q26" s="5">
        <v>0.34300000000000003</v>
      </c>
      <c r="R26" s="18">
        <f t="shared" si="6"/>
        <v>0.92400000000000015</v>
      </c>
      <c r="S26" s="5">
        <v>0</v>
      </c>
      <c r="T26" s="5">
        <v>9.7999999999999989</v>
      </c>
      <c r="U26" s="5">
        <v>0.39700000000000002</v>
      </c>
      <c r="V26" s="5">
        <v>0.63</v>
      </c>
      <c r="W26" s="5">
        <v>1.2130000000000001</v>
      </c>
      <c r="X26" s="5">
        <v>0</v>
      </c>
      <c r="Y26" s="5">
        <v>1.5</v>
      </c>
      <c r="Z26" s="5">
        <v>0</v>
      </c>
      <c r="AA26" s="5">
        <v>0</v>
      </c>
      <c r="AB26" s="5">
        <v>0</v>
      </c>
      <c r="AC26" s="18">
        <f t="shared" si="7"/>
        <v>13.54</v>
      </c>
      <c r="AD26" s="5">
        <v>0.52500000000000002</v>
      </c>
      <c r="AE26" s="5">
        <v>0.115</v>
      </c>
      <c r="AF26" s="5">
        <v>1.3340000000000001</v>
      </c>
      <c r="AG26" s="18">
        <f t="shared" si="8"/>
        <v>1.9740000000000002</v>
      </c>
      <c r="AH26" s="5">
        <v>0</v>
      </c>
      <c r="AI26" s="17">
        <v>1</v>
      </c>
      <c r="AJ26" s="6" t="s">
        <v>78</v>
      </c>
      <c r="AK26" s="19"/>
    </row>
    <row r="27" spans="1:37" x14ac:dyDescent="0.25">
      <c r="A27" s="6" t="s">
        <v>80</v>
      </c>
      <c r="B27" t="s">
        <v>81</v>
      </c>
      <c r="C27" s="14" t="s">
        <v>39</v>
      </c>
      <c r="D27" s="15">
        <v>25.212999999999997</v>
      </c>
      <c r="E27" s="15">
        <v>47.060999999999993</v>
      </c>
      <c r="F27" s="16">
        <v>21.847999999999995</v>
      </c>
      <c r="G27" s="5">
        <v>0</v>
      </c>
      <c r="H27" s="5">
        <v>0</v>
      </c>
      <c r="I27" s="17">
        <f t="shared" si="3"/>
        <v>0.43817598436072336</v>
      </c>
      <c r="J27" s="17">
        <f t="shared" si="4"/>
        <v>0</v>
      </c>
      <c r="K27" s="5">
        <v>17.262999999999998</v>
      </c>
      <c r="L27" s="5">
        <v>1.3909999999999998</v>
      </c>
      <c r="M27" s="5">
        <v>0.48600000000000004</v>
      </c>
      <c r="N27" s="5">
        <v>4.0110000000000001</v>
      </c>
      <c r="O27" s="18">
        <f t="shared" si="5"/>
        <v>23.150999999999996</v>
      </c>
      <c r="P27" s="5">
        <v>1.341</v>
      </c>
      <c r="Q27" s="5">
        <v>0.72099999999999997</v>
      </c>
      <c r="R27" s="18">
        <f t="shared" si="6"/>
        <v>2.0619999999999998</v>
      </c>
      <c r="S27" s="5">
        <v>0</v>
      </c>
      <c r="T27" s="5">
        <v>16.899999999999999</v>
      </c>
      <c r="U27" s="5">
        <v>0.54600000000000004</v>
      </c>
      <c r="V27" s="5">
        <v>0</v>
      </c>
      <c r="W27" s="5">
        <v>1.6180000000000001</v>
      </c>
      <c r="X27" s="5">
        <v>1.254</v>
      </c>
      <c r="Y27" s="5">
        <v>0</v>
      </c>
      <c r="Z27" s="5">
        <v>0.30299999999999999</v>
      </c>
      <c r="AA27" s="5">
        <v>0</v>
      </c>
      <c r="AB27" s="5">
        <v>0</v>
      </c>
      <c r="AC27" s="18">
        <f t="shared" si="7"/>
        <v>20.620999999999999</v>
      </c>
      <c r="AD27" s="5">
        <v>0</v>
      </c>
      <c r="AE27" s="5">
        <v>15.074</v>
      </c>
      <c r="AF27" s="5">
        <v>11.366</v>
      </c>
      <c r="AG27" s="18">
        <f t="shared" si="8"/>
        <v>26.439999999999998</v>
      </c>
      <c r="AH27" s="5">
        <v>0</v>
      </c>
      <c r="AI27" s="17">
        <v>1</v>
      </c>
      <c r="AJ27" s="6" t="s">
        <v>80</v>
      </c>
      <c r="AK27" s="19"/>
    </row>
    <row r="28" spans="1:37" x14ac:dyDescent="0.25">
      <c r="A28" s="6" t="s">
        <v>82</v>
      </c>
      <c r="B28" t="s">
        <v>83</v>
      </c>
      <c r="C28" s="14" t="s">
        <v>39</v>
      </c>
      <c r="D28" s="15">
        <v>1.7660000000000002</v>
      </c>
      <c r="E28" s="15">
        <v>4.1430000000000007</v>
      </c>
      <c r="F28" s="16">
        <v>2.3770000000000007</v>
      </c>
      <c r="G28" s="5">
        <v>0</v>
      </c>
      <c r="H28" s="5">
        <v>0</v>
      </c>
      <c r="I28" s="17">
        <f t="shared" si="3"/>
        <v>0</v>
      </c>
      <c r="J28" s="17">
        <f t="shared" si="4"/>
        <v>0</v>
      </c>
      <c r="K28" s="5">
        <v>1.181</v>
      </c>
      <c r="L28" s="5">
        <v>0.106</v>
      </c>
      <c r="M28" s="5">
        <v>3.8000000000000006E-2</v>
      </c>
      <c r="N28" s="5">
        <v>0.28900000000000003</v>
      </c>
      <c r="O28" s="18">
        <f t="shared" si="5"/>
        <v>1.6140000000000003</v>
      </c>
      <c r="P28" s="5">
        <v>9.5000000000000001E-2</v>
      </c>
      <c r="Q28" s="5">
        <v>5.7000000000000002E-2</v>
      </c>
      <c r="R28" s="18">
        <f t="shared" si="6"/>
        <v>0.152</v>
      </c>
      <c r="S28" s="5">
        <v>0</v>
      </c>
      <c r="T28" s="5">
        <v>1</v>
      </c>
      <c r="U28" s="5">
        <v>0</v>
      </c>
      <c r="V28" s="5">
        <v>0</v>
      </c>
      <c r="W28" s="5">
        <v>0</v>
      </c>
      <c r="X28" s="5">
        <v>0</v>
      </c>
      <c r="Y28" s="5">
        <v>0</v>
      </c>
      <c r="Z28" s="5">
        <v>0</v>
      </c>
      <c r="AA28" s="5">
        <v>0</v>
      </c>
      <c r="AB28" s="5">
        <v>0</v>
      </c>
      <c r="AC28" s="18">
        <f t="shared" si="7"/>
        <v>1</v>
      </c>
      <c r="AD28" s="5">
        <v>0</v>
      </c>
      <c r="AE28" s="5">
        <v>0.40600000000000003</v>
      </c>
      <c r="AF28" s="5">
        <v>2.7370000000000001</v>
      </c>
      <c r="AG28" s="18">
        <f t="shared" si="8"/>
        <v>3.1430000000000002</v>
      </c>
      <c r="AH28" s="5">
        <v>0</v>
      </c>
      <c r="AI28" s="17">
        <v>0</v>
      </c>
      <c r="AJ28" s="6" t="s">
        <v>82</v>
      </c>
      <c r="AK28" s="19"/>
    </row>
    <row r="29" spans="1:37" x14ac:dyDescent="0.25">
      <c r="A29" s="6" t="s">
        <v>84</v>
      </c>
      <c r="B29" t="s">
        <v>85</v>
      </c>
      <c r="C29" s="14" t="s">
        <v>39</v>
      </c>
      <c r="D29" s="15">
        <v>0.61099999999999999</v>
      </c>
      <c r="E29" s="15">
        <v>0.59699999999999998</v>
      </c>
      <c r="F29" s="16">
        <v>-1.4000000000000012E-2</v>
      </c>
      <c r="G29" s="5">
        <v>-1.2999999999999999E-2</v>
      </c>
      <c r="H29" s="5">
        <v>-1E-3</v>
      </c>
      <c r="I29" s="17">
        <f t="shared" si="3"/>
        <v>0</v>
      </c>
      <c r="J29" s="17">
        <f t="shared" si="4"/>
        <v>0</v>
      </c>
      <c r="K29" s="5">
        <v>0.36099999999999999</v>
      </c>
      <c r="L29" s="5">
        <v>4.9000000000000002E-2</v>
      </c>
      <c r="M29" s="5">
        <v>1.7000000000000001E-2</v>
      </c>
      <c r="N29" s="5">
        <v>0.11799999999999999</v>
      </c>
      <c r="O29" s="18">
        <f t="shared" si="5"/>
        <v>0.54499999999999993</v>
      </c>
      <c r="P29" s="5">
        <v>3.6999999999999998E-2</v>
      </c>
      <c r="Q29" s="5">
        <v>2.9000000000000001E-2</v>
      </c>
      <c r="R29" s="18">
        <f t="shared" si="6"/>
        <v>6.6000000000000003E-2</v>
      </c>
      <c r="S29" s="5">
        <v>0</v>
      </c>
      <c r="T29" s="5">
        <v>0.59699999999999998</v>
      </c>
      <c r="U29" s="5">
        <v>0</v>
      </c>
      <c r="V29" s="5">
        <v>0</v>
      </c>
      <c r="W29" s="5">
        <v>0</v>
      </c>
      <c r="X29" s="5">
        <v>0</v>
      </c>
      <c r="Y29" s="5">
        <v>0</v>
      </c>
      <c r="Z29" s="5">
        <v>0</v>
      </c>
      <c r="AA29" s="5">
        <v>0</v>
      </c>
      <c r="AB29" s="5">
        <v>0</v>
      </c>
      <c r="AC29" s="18">
        <f t="shared" si="7"/>
        <v>0.59699999999999998</v>
      </c>
      <c r="AD29" s="5">
        <v>0</v>
      </c>
      <c r="AE29" s="5">
        <v>0</v>
      </c>
      <c r="AF29" s="5">
        <v>0</v>
      </c>
      <c r="AG29" s="18">
        <f t="shared" si="8"/>
        <v>0</v>
      </c>
      <c r="AH29" s="5">
        <v>0</v>
      </c>
      <c r="AI29" s="17">
        <v>0</v>
      </c>
      <c r="AJ29" s="6" t="s">
        <v>84</v>
      </c>
      <c r="AK29" s="19"/>
    </row>
    <row r="30" spans="1:37" x14ac:dyDescent="0.25">
      <c r="A30" s="6" t="s">
        <v>86</v>
      </c>
      <c r="B30" t="s">
        <v>87</v>
      </c>
      <c r="C30" s="14" t="s">
        <v>39</v>
      </c>
      <c r="D30" s="15">
        <v>3.8090000000000002</v>
      </c>
      <c r="E30" s="15">
        <v>4.9089999999999989</v>
      </c>
      <c r="F30" s="16">
        <v>1.0999999999999988</v>
      </c>
      <c r="G30" s="5">
        <v>0</v>
      </c>
      <c r="H30" s="5">
        <v>0</v>
      </c>
      <c r="I30" s="17">
        <f t="shared" si="3"/>
        <v>0.70727235689549817</v>
      </c>
      <c r="J30" s="17">
        <f t="shared" si="4"/>
        <v>0</v>
      </c>
      <c r="K30" s="5">
        <v>2.5430000000000001</v>
      </c>
      <c r="L30" s="5">
        <v>0.23200000000000001</v>
      </c>
      <c r="M30" s="5">
        <v>8.1000000000000016E-2</v>
      </c>
      <c r="N30" s="5">
        <v>0.621</v>
      </c>
      <c r="O30" s="18">
        <f t="shared" si="5"/>
        <v>3.4770000000000003</v>
      </c>
      <c r="P30" s="5">
        <v>0.20699999999999999</v>
      </c>
      <c r="Q30" s="5">
        <v>0.125</v>
      </c>
      <c r="R30" s="18">
        <f t="shared" si="6"/>
        <v>0.33199999999999996</v>
      </c>
      <c r="S30" s="5">
        <v>0</v>
      </c>
      <c r="T30" s="5">
        <v>3</v>
      </c>
      <c r="U30" s="5">
        <v>0</v>
      </c>
      <c r="V30" s="5">
        <v>0</v>
      </c>
      <c r="W30" s="5">
        <v>0.23599999999999999</v>
      </c>
      <c r="X30" s="5">
        <v>0.23599999999999999</v>
      </c>
      <c r="Y30" s="5">
        <v>0</v>
      </c>
      <c r="Z30" s="5">
        <v>0</v>
      </c>
      <c r="AA30" s="5">
        <v>0</v>
      </c>
      <c r="AB30" s="5">
        <v>0</v>
      </c>
      <c r="AC30" s="18">
        <f t="shared" si="7"/>
        <v>3.4719999999999995</v>
      </c>
      <c r="AD30" s="5">
        <v>0</v>
      </c>
      <c r="AE30" s="5">
        <v>0</v>
      </c>
      <c r="AF30" s="5">
        <v>1.4369999999999998</v>
      </c>
      <c r="AG30" s="18">
        <f t="shared" si="8"/>
        <v>1.4369999999999998</v>
      </c>
      <c r="AH30" s="5">
        <v>0</v>
      </c>
      <c r="AI30" s="17">
        <v>1</v>
      </c>
      <c r="AJ30" s="6" t="s">
        <v>86</v>
      </c>
      <c r="AK30" s="19"/>
    </row>
    <row r="31" spans="1:37" x14ac:dyDescent="0.25">
      <c r="A31" s="6" t="s">
        <v>88</v>
      </c>
      <c r="B31" t="s">
        <v>89</v>
      </c>
      <c r="C31" s="14" t="s">
        <v>39</v>
      </c>
      <c r="D31" s="15">
        <v>5.3890000000000011</v>
      </c>
      <c r="E31" s="15">
        <v>5.8570000000000002</v>
      </c>
      <c r="F31" s="16">
        <v>0.46799999999999908</v>
      </c>
      <c r="G31" s="5">
        <v>0</v>
      </c>
      <c r="H31" s="5">
        <v>0</v>
      </c>
      <c r="I31" s="17">
        <f t="shared" si="3"/>
        <v>0.75883558135564277</v>
      </c>
      <c r="J31" s="17">
        <f t="shared" si="4"/>
        <v>0.21905412327129928</v>
      </c>
      <c r="K31" s="5">
        <v>3.6139999999999999</v>
      </c>
      <c r="L31" s="5">
        <v>0.32200000000000006</v>
      </c>
      <c r="M31" s="5">
        <v>0.113</v>
      </c>
      <c r="N31" s="5">
        <v>0.87600000000000011</v>
      </c>
      <c r="O31" s="18">
        <f t="shared" si="5"/>
        <v>4.9250000000000007</v>
      </c>
      <c r="P31" s="5">
        <v>0.29200000000000004</v>
      </c>
      <c r="Q31" s="5">
        <v>0.17199999999999999</v>
      </c>
      <c r="R31" s="18">
        <f t="shared" si="6"/>
        <v>0.46400000000000002</v>
      </c>
      <c r="S31" s="5">
        <v>0</v>
      </c>
      <c r="T31" s="5">
        <v>4.3209999999999997</v>
      </c>
      <c r="U31" s="5">
        <v>0.126</v>
      </c>
      <c r="V31" s="5">
        <v>0</v>
      </c>
      <c r="W31" s="5">
        <v>0.253</v>
      </c>
      <c r="X31" s="5">
        <v>0</v>
      </c>
      <c r="Y31" s="5">
        <v>0</v>
      </c>
      <c r="Z31" s="5">
        <v>0.127</v>
      </c>
      <c r="AA31" s="5">
        <v>0</v>
      </c>
      <c r="AB31" s="5">
        <v>0.17299999999999999</v>
      </c>
      <c r="AC31" s="18">
        <f t="shared" si="7"/>
        <v>5</v>
      </c>
      <c r="AD31" s="5">
        <v>0</v>
      </c>
      <c r="AE31" s="5">
        <v>0</v>
      </c>
      <c r="AF31" s="5">
        <v>0.85699999999999998</v>
      </c>
      <c r="AG31" s="18">
        <f t="shared" si="8"/>
        <v>0.85699999999999998</v>
      </c>
      <c r="AH31" s="5">
        <v>1.2829999999999999</v>
      </c>
      <c r="AI31" s="17">
        <v>0.88890000000000002</v>
      </c>
      <c r="AJ31" s="6" t="s">
        <v>88</v>
      </c>
      <c r="AK31" s="19"/>
    </row>
    <row r="32" spans="1:37" x14ac:dyDescent="0.25">
      <c r="A32" s="6" t="s">
        <v>90</v>
      </c>
      <c r="B32" t="s">
        <v>91</v>
      </c>
      <c r="C32" s="14" t="s">
        <v>39</v>
      </c>
      <c r="D32" s="15">
        <v>4.8999999999999995</v>
      </c>
      <c r="E32" s="15">
        <v>8.782</v>
      </c>
      <c r="F32" s="16">
        <v>3.8820000000000006</v>
      </c>
      <c r="G32" s="5">
        <v>0</v>
      </c>
      <c r="H32" s="5">
        <v>0</v>
      </c>
      <c r="I32" s="17">
        <f t="shared" si="3"/>
        <v>0.40171072648599415</v>
      </c>
      <c r="J32" s="17">
        <f t="shared" si="4"/>
        <v>0</v>
      </c>
      <c r="K32" s="5">
        <v>3.28</v>
      </c>
      <c r="L32" s="5">
        <v>0.29400000000000004</v>
      </c>
      <c r="M32" s="5">
        <v>0.10199999999999999</v>
      </c>
      <c r="N32" s="5">
        <v>0.80100000000000005</v>
      </c>
      <c r="O32" s="18">
        <f t="shared" si="5"/>
        <v>4.4769999999999994</v>
      </c>
      <c r="P32" s="5">
        <v>0.26500000000000001</v>
      </c>
      <c r="Q32" s="5">
        <v>0.158</v>
      </c>
      <c r="R32" s="18">
        <f t="shared" si="6"/>
        <v>0.42300000000000004</v>
      </c>
      <c r="S32" s="5">
        <v>3.0000000000000001E-3</v>
      </c>
      <c r="T32" s="5">
        <v>3</v>
      </c>
      <c r="U32" s="5">
        <v>0.05</v>
      </c>
      <c r="V32" s="5">
        <v>0</v>
      </c>
      <c r="W32" s="5">
        <v>0.621</v>
      </c>
      <c r="X32" s="5">
        <v>0.22800000000000001</v>
      </c>
      <c r="Y32" s="5">
        <v>0.2</v>
      </c>
      <c r="Z32" s="5">
        <v>1.4E-2</v>
      </c>
      <c r="AA32" s="5">
        <v>0</v>
      </c>
      <c r="AB32" s="5">
        <v>0</v>
      </c>
      <c r="AC32" s="18">
        <f t="shared" si="7"/>
        <v>4.1160000000000005</v>
      </c>
      <c r="AD32" s="5">
        <v>0</v>
      </c>
      <c r="AE32" s="5">
        <v>2.4530000000000003</v>
      </c>
      <c r="AF32" s="5">
        <v>2.2130000000000001</v>
      </c>
      <c r="AG32" s="18">
        <f t="shared" si="8"/>
        <v>4.6660000000000004</v>
      </c>
      <c r="AH32" s="5">
        <v>0</v>
      </c>
      <c r="AI32" s="17">
        <v>0.85709999999999997</v>
      </c>
      <c r="AJ32" s="6" t="s">
        <v>90</v>
      </c>
      <c r="AK32" s="19"/>
    </row>
    <row r="33" spans="1:37" x14ac:dyDescent="0.25">
      <c r="A33" s="6" t="s">
        <v>92</v>
      </c>
      <c r="B33" t="s">
        <v>93</v>
      </c>
      <c r="C33" s="14" t="s">
        <v>94</v>
      </c>
      <c r="D33" s="15">
        <v>1.4509999999999998</v>
      </c>
      <c r="E33" s="15">
        <v>3.024</v>
      </c>
      <c r="F33" s="16">
        <v>1.5730000000000002</v>
      </c>
      <c r="G33" s="5">
        <v>0</v>
      </c>
      <c r="H33" s="5">
        <v>0</v>
      </c>
      <c r="I33" s="17">
        <f t="shared" si="3"/>
        <v>0</v>
      </c>
      <c r="J33" s="17">
        <f t="shared" si="4"/>
        <v>0.12235449735449735</v>
      </c>
      <c r="K33" s="5">
        <v>0.83599999999999997</v>
      </c>
      <c r="L33" s="5">
        <v>0.126</v>
      </c>
      <c r="M33" s="5">
        <v>4.3000000000000003E-2</v>
      </c>
      <c r="N33" s="5">
        <v>0.28200000000000003</v>
      </c>
      <c r="O33" s="18">
        <f t="shared" si="5"/>
        <v>1.2869999999999999</v>
      </c>
      <c r="P33" s="5">
        <v>8.7999999999999995E-2</v>
      </c>
      <c r="Q33" s="5">
        <v>7.5999999999999998E-2</v>
      </c>
      <c r="R33" s="18">
        <f t="shared" si="6"/>
        <v>0.16399999999999998</v>
      </c>
      <c r="S33" s="5">
        <v>0</v>
      </c>
      <c r="T33" s="5">
        <v>0</v>
      </c>
      <c r="U33" s="5">
        <v>8.0000000000000002E-3</v>
      </c>
      <c r="V33" s="5">
        <v>0</v>
      </c>
      <c r="W33" s="5">
        <v>3.3000000000000002E-2</v>
      </c>
      <c r="X33" s="5">
        <v>1</v>
      </c>
      <c r="Y33" s="5">
        <v>0.65800000000000003</v>
      </c>
      <c r="Z33" s="5">
        <v>0</v>
      </c>
      <c r="AA33" s="5">
        <v>1</v>
      </c>
      <c r="AB33" s="5">
        <v>0</v>
      </c>
      <c r="AC33" s="18">
        <f t="shared" si="7"/>
        <v>2.6989999999999998</v>
      </c>
      <c r="AD33" s="5">
        <v>0</v>
      </c>
      <c r="AE33" s="5">
        <v>0.32500000000000001</v>
      </c>
      <c r="AF33" s="5">
        <v>0</v>
      </c>
      <c r="AG33" s="18">
        <f t="shared" si="8"/>
        <v>0.32500000000000001</v>
      </c>
      <c r="AH33" s="5">
        <v>0.37</v>
      </c>
      <c r="AI33" s="17">
        <v>0</v>
      </c>
      <c r="AJ33" s="6" t="s">
        <v>92</v>
      </c>
      <c r="AK33" s="19"/>
    </row>
    <row r="34" spans="1:37" x14ac:dyDescent="0.25">
      <c r="A34" s="6" t="s">
        <v>95</v>
      </c>
      <c r="B34" t="s">
        <v>96</v>
      </c>
      <c r="C34" s="14" t="s">
        <v>39</v>
      </c>
      <c r="D34" s="15">
        <v>0.32300000000000006</v>
      </c>
      <c r="E34" s="15">
        <v>0.42899999999999999</v>
      </c>
      <c r="F34" s="16">
        <v>0.10599999999999993</v>
      </c>
      <c r="G34" s="5">
        <v>0</v>
      </c>
      <c r="H34" s="5">
        <v>0</v>
      </c>
      <c r="I34" s="17">
        <f t="shared" si="3"/>
        <v>0</v>
      </c>
      <c r="J34" s="17">
        <f t="shared" si="4"/>
        <v>0</v>
      </c>
      <c r="K34" s="5">
        <v>0.191</v>
      </c>
      <c r="L34" s="5">
        <v>2.7000000000000003E-2</v>
      </c>
      <c r="M34" s="5">
        <v>8.9999999999999993E-3</v>
      </c>
      <c r="N34" s="5">
        <v>6.2E-2</v>
      </c>
      <c r="O34" s="18">
        <f t="shared" si="5"/>
        <v>0.28900000000000003</v>
      </c>
      <c r="P34" s="5">
        <v>1.9E-2</v>
      </c>
      <c r="Q34" s="5">
        <v>1.4999999999999999E-2</v>
      </c>
      <c r="R34" s="18">
        <f t="shared" si="6"/>
        <v>3.4000000000000002E-2</v>
      </c>
      <c r="S34" s="5">
        <v>0</v>
      </c>
      <c r="T34" s="5">
        <v>0</v>
      </c>
      <c r="U34" s="5">
        <v>0</v>
      </c>
      <c r="V34" s="5">
        <v>0</v>
      </c>
      <c r="W34" s="5">
        <v>0</v>
      </c>
      <c r="X34" s="5">
        <v>0</v>
      </c>
      <c r="Y34" s="5">
        <v>0.18099999999999999</v>
      </c>
      <c r="Z34" s="5">
        <v>0</v>
      </c>
      <c r="AA34" s="5">
        <v>0</v>
      </c>
      <c r="AB34" s="5">
        <v>0</v>
      </c>
      <c r="AC34" s="18">
        <f t="shared" si="7"/>
        <v>0.18099999999999999</v>
      </c>
      <c r="AD34" s="5">
        <v>0</v>
      </c>
      <c r="AE34" s="5">
        <v>0</v>
      </c>
      <c r="AF34" s="5">
        <v>0.248</v>
      </c>
      <c r="AG34" s="18">
        <f t="shared" si="8"/>
        <v>0.248</v>
      </c>
      <c r="AH34" s="5">
        <v>0</v>
      </c>
      <c r="AI34" s="17">
        <v>0</v>
      </c>
      <c r="AJ34" s="6" t="s">
        <v>95</v>
      </c>
      <c r="AK34" s="19"/>
    </row>
    <row r="35" spans="1:37" x14ac:dyDescent="0.25">
      <c r="A35" s="6" t="s">
        <v>97</v>
      </c>
      <c r="B35" t="s">
        <v>98</v>
      </c>
      <c r="C35" s="14" t="s">
        <v>39</v>
      </c>
      <c r="D35" s="15">
        <v>36.291999999999994</v>
      </c>
      <c r="E35" s="15">
        <v>54.941000000000003</v>
      </c>
      <c r="F35" s="16">
        <v>18.649000000000008</v>
      </c>
      <c r="G35" s="5">
        <v>0</v>
      </c>
      <c r="H35" s="5">
        <v>0</v>
      </c>
      <c r="I35" s="17">
        <f t="shared" si="3"/>
        <v>0.65637290912069313</v>
      </c>
      <c r="J35" s="17">
        <f t="shared" si="4"/>
        <v>0.20971587703172492</v>
      </c>
      <c r="K35" s="5">
        <v>24.405000000000001</v>
      </c>
      <c r="L35" s="5">
        <v>2.1470000000000002</v>
      </c>
      <c r="M35" s="5">
        <v>0.751</v>
      </c>
      <c r="N35" s="5">
        <v>5.8840000000000003</v>
      </c>
      <c r="O35" s="18">
        <f t="shared" si="5"/>
        <v>33.186999999999998</v>
      </c>
      <c r="P35" s="5">
        <v>1.96</v>
      </c>
      <c r="Q35" s="5">
        <v>1.145</v>
      </c>
      <c r="R35" s="18">
        <f t="shared" si="6"/>
        <v>3.105</v>
      </c>
      <c r="S35" s="5">
        <v>0</v>
      </c>
      <c r="T35" s="5">
        <v>27.4</v>
      </c>
      <c r="U35" s="5">
        <v>1.0960000000000001</v>
      </c>
      <c r="V35" s="5">
        <v>1</v>
      </c>
      <c r="W35" s="5">
        <v>3.7559999999999998</v>
      </c>
      <c r="X35" s="5">
        <v>2.5429999999999997</v>
      </c>
      <c r="Y35" s="5">
        <v>0</v>
      </c>
      <c r="Z35" s="5">
        <v>0.371</v>
      </c>
      <c r="AA35" s="5">
        <v>0</v>
      </c>
      <c r="AB35" s="5">
        <v>7.4290000000000003</v>
      </c>
      <c r="AC35" s="18">
        <f t="shared" si="7"/>
        <v>43.594999999999999</v>
      </c>
      <c r="AD35" s="5">
        <v>0.40400000000000003</v>
      </c>
      <c r="AE35" s="5">
        <v>8.5109999999999992</v>
      </c>
      <c r="AF35" s="5">
        <v>2.431</v>
      </c>
      <c r="AG35" s="18">
        <f t="shared" si="8"/>
        <v>11.346</v>
      </c>
      <c r="AH35" s="5">
        <v>11.522</v>
      </c>
      <c r="AI35" s="17">
        <v>0.82720000000000005</v>
      </c>
      <c r="AJ35" s="6" t="s">
        <v>97</v>
      </c>
      <c r="AK35" s="19"/>
    </row>
    <row r="36" spans="1:37" x14ac:dyDescent="0.25">
      <c r="A36" s="6" t="s">
        <v>99</v>
      </c>
      <c r="B36" t="s">
        <v>100</v>
      </c>
      <c r="C36" s="14" t="s">
        <v>39</v>
      </c>
      <c r="D36" s="15">
        <v>50.030999999999999</v>
      </c>
      <c r="E36" s="15">
        <v>113.62799999999999</v>
      </c>
      <c r="F36" s="16">
        <v>63.596999999999987</v>
      </c>
      <c r="G36" s="5">
        <v>0</v>
      </c>
      <c r="H36" s="5">
        <v>0</v>
      </c>
      <c r="I36" s="17">
        <f t="shared" si="3"/>
        <v>0.61049669447671351</v>
      </c>
      <c r="J36" s="17">
        <f t="shared" si="4"/>
        <v>0</v>
      </c>
      <c r="K36" s="5">
        <v>33.933</v>
      </c>
      <c r="L36" s="5">
        <v>2.8699999999999997</v>
      </c>
      <c r="M36" s="5">
        <v>1.004</v>
      </c>
      <c r="N36" s="5">
        <v>8.0289999999999999</v>
      </c>
      <c r="O36" s="18">
        <f t="shared" si="5"/>
        <v>45.835999999999999</v>
      </c>
      <c r="P36" s="5">
        <v>2.6819999999999999</v>
      </c>
      <c r="Q36" s="5">
        <v>1.5129999999999999</v>
      </c>
      <c r="R36" s="18">
        <f t="shared" si="6"/>
        <v>4.1950000000000003</v>
      </c>
      <c r="S36" s="5">
        <v>0.68100000000000005</v>
      </c>
      <c r="T36" s="5">
        <v>37.841000000000001</v>
      </c>
      <c r="U36" s="5">
        <v>4.0860000000000003</v>
      </c>
      <c r="V36" s="5">
        <v>3</v>
      </c>
      <c r="W36" s="5">
        <v>7.4470000000000001</v>
      </c>
      <c r="X36" s="5">
        <v>4.7450000000000001</v>
      </c>
      <c r="Y36" s="5">
        <v>12.015000000000001</v>
      </c>
      <c r="Z36" s="5">
        <v>1.907</v>
      </c>
      <c r="AA36" s="5">
        <v>0</v>
      </c>
      <c r="AB36" s="5">
        <v>0</v>
      </c>
      <c r="AC36" s="18">
        <f t="shared" si="7"/>
        <v>71.721999999999994</v>
      </c>
      <c r="AD36" s="5">
        <v>0</v>
      </c>
      <c r="AE36" s="5">
        <v>36.198</v>
      </c>
      <c r="AF36" s="5">
        <v>5.7080000000000002</v>
      </c>
      <c r="AG36" s="18">
        <f t="shared" si="8"/>
        <v>41.905999999999999</v>
      </c>
      <c r="AH36" s="5">
        <v>0</v>
      </c>
      <c r="AI36" s="17">
        <v>0.96719999999999995</v>
      </c>
      <c r="AJ36" s="6" t="s">
        <v>99</v>
      </c>
      <c r="AK36" s="19"/>
    </row>
    <row r="37" spans="1:37" x14ac:dyDescent="0.25">
      <c r="A37" s="6" t="s">
        <v>101</v>
      </c>
      <c r="B37" t="s">
        <v>102</v>
      </c>
      <c r="C37" s="14" t="s">
        <v>39</v>
      </c>
      <c r="D37" s="15">
        <v>11.243</v>
      </c>
      <c r="E37" s="15">
        <v>14.756</v>
      </c>
      <c r="F37" s="16">
        <v>3.5129999999999999</v>
      </c>
      <c r="G37" s="5">
        <v>0</v>
      </c>
      <c r="H37" s="5">
        <v>0</v>
      </c>
      <c r="I37" s="17">
        <f t="shared" si="3"/>
        <v>0.54703171591217137</v>
      </c>
      <c r="J37" s="17">
        <f t="shared" si="4"/>
        <v>0</v>
      </c>
      <c r="K37" s="5">
        <v>7.45</v>
      </c>
      <c r="L37" s="5">
        <v>0.69500000000000006</v>
      </c>
      <c r="M37" s="5">
        <v>0.24199999999999999</v>
      </c>
      <c r="N37" s="5">
        <v>1.865</v>
      </c>
      <c r="O37" s="18">
        <f t="shared" si="5"/>
        <v>10.252000000000001</v>
      </c>
      <c r="P37" s="5">
        <v>0.61499999999999999</v>
      </c>
      <c r="Q37" s="5">
        <v>0.376</v>
      </c>
      <c r="R37" s="18">
        <f t="shared" si="6"/>
        <v>0.99099999999999999</v>
      </c>
      <c r="S37" s="5">
        <v>0</v>
      </c>
      <c r="T37" s="5">
        <v>6.5</v>
      </c>
      <c r="U37" s="5">
        <v>0.26200000000000001</v>
      </c>
      <c r="V37" s="5">
        <v>0</v>
      </c>
      <c r="W37" s="5">
        <v>1.048</v>
      </c>
      <c r="X37" s="5">
        <v>0.26200000000000001</v>
      </c>
      <c r="Y37" s="5">
        <v>0</v>
      </c>
      <c r="Z37" s="5">
        <v>0</v>
      </c>
      <c r="AA37" s="5">
        <v>0</v>
      </c>
      <c r="AB37" s="5">
        <v>0</v>
      </c>
      <c r="AC37" s="18">
        <f t="shared" si="7"/>
        <v>8.072000000000001</v>
      </c>
      <c r="AD37" s="5">
        <v>0</v>
      </c>
      <c r="AE37" s="5">
        <v>0.61899999999999999</v>
      </c>
      <c r="AF37" s="5">
        <v>6.0649999999999995</v>
      </c>
      <c r="AG37" s="18">
        <f t="shared" si="8"/>
        <v>6.6839999999999993</v>
      </c>
      <c r="AH37" s="5">
        <v>0</v>
      </c>
      <c r="AI37" s="17">
        <v>1</v>
      </c>
      <c r="AJ37" s="6" t="s">
        <v>101</v>
      </c>
      <c r="AK37" s="19"/>
    </row>
    <row r="38" spans="1:37" x14ac:dyDescent="0.25">
      <c r="A38" s="6" t="s">
        <v>103</v>
      </c>
      <c r="B38" t="s">
        <v>104</v>
      </c>
      <c r="C38" s="14" t="s">
        <v>39</v>
      </c>
      <c r="D38" s="15">
        <v>9.9349999999999987</v>
      </c>
      <c r="E38" s="15">
        <v>14.765000000000001</v>
      </c>
      <c r="F38" s="16">
        <v>4.8300000000000018</v>
      </c>
      <c r="G38" s="5">
        <v>0</v>
      </c>
      <c r="H38" s="5">
        <v>0</v>
      </c>
      <c r="I38" s="17">
        <f t="shared" si="3"/>
        <v>0.43201828648831692</v>
      </c>
      <c r="J38" s="17">
        <f t="shared" si="4"/>
        <v>4.8560785641720283E-2</v>
      </c>
      <c r="K38" s="5">
        <v>6.7159999999999993</v>
      </c>
      <c r="L38" s="5">
        <v>0.57500000000000007</v>
      </c>
      <c r="M38" s="5">
        <v>0.20100000000000001</v>
      </c>
      <c r="N38" s="5">
        <v>1.605</v>
      </c>
      <c r="O38" s="18">
        <f t="shared" si="5"/>
        <v>9.0969999999999995</v>
      </c>
      <c r="P38" s="5">
        <v>0.53400000000000003</v>
      </c>
      <c r="Q38" s="5">
        <v>0.30399999999999999</v>
      </c>
      <c r="R38" s="18">
        <f t="shared" si="6"/>
        <v>0.83800000000000008</v>
      </c>
      <c r="S38" s="5">
        <v>0</v>
      </c>
      <c r="T38" s="5">
        <v>5</v>
      </c>
      <c r="U38" s="5">
        <v>0</v>
      </c>
      <c r="V38" s="5">
        <v>0</v>
      </c>
      <c r="W38" s="5">
        <v>0.81499999999999995</v>
      </c>
      <c r="X38" s="5">
        <v>0.27200000000000002</v>
      </c>
      <c r="Y38" s="5">
        <v>0</v>
      </c>
      <c r="Z38" s="5">
        <v>0</v>
      </c>
      <c r="AA38" s="5">
        <v>0</v>
      </c>
      <c r="AB38" s="5">
        <v>0.71699999999999997</v>
      </c>
      <c r="AC38" s="18">
        <f t="shared" si="7"/>
        <v>6.8039999999999994</v>
      </c>
      <c r="AD38" s="5">
        <v>2.3159999999999998</v>
      </c>
      <c r="AE38" s="5">
        <v>3.8529999999999998</v>
      </c>
      <c r="AF38" s="5">
        <v>1.7920000000000003</v>
      </c>
      <c r="AG38" s="18">
        <f t="shared" si="8"/>
        <v>7.9610000000000003</v>
      </c>
      <c r="AH38" s="5">
        <v>0.71699999999999997</v>
      </c>
      <c r="AI38" s="17">
        <v>0.9375</v>
      </c>
      <c r="AJ38" s="6" t="s">
        <v>103</v>
      </c>
      <c r="AK38" s="19"/>
    </row>
    <row r="39" spans="1:37" x14ac:dyDescent="0.25">
      <c r="A39" s="6" t="s">
        <v>105</v>
      </c>
      <c r="B39" t="s">
        <v>106</v>
      </c>
      <c r="C39" s="14" t="s">
        <v>39</v>
      </c>
      <c r="D39" s="15">
        <v>16.990000000000002</v>
      </c>
      <c r="E39" s="15">
        <v>32.459000000000003</v>
      </c>
      <c r="F39" s="16">
        <v>15.469000000000001</v>
      </c>
      <c r="G39" s="5">
        <v>0</v>
      </c>
      <c r="H39" s="5">
        <v>0</v>
      </c>
      <c r="I39" s="17">
        <f t="shared" si="3"/>
        <v>0.63581749283711764</v>
      </c>
      <c r="J39" s="17">
        <f t="shared" si="4"/>
        <v>9.150004621214454E-2</v>
      </c>
      <c r="K39" s="5">
        <v>11.228000000000002</v>
      </c>
      <c r="L39" s="5">
        <v>1.0610000000000002</v>
      </c>
      <c r="M39" s="5">
        <v>0.37</v>
      </c>
      <c r="N39" s="5">
        <v>2.8220000000000001</v>
      </c>
      <c r="O39" s="18">
        <f t="shared" si="5"/>
        <v>15.481000000000002</v>
      </c>
      <c r="P39" s="5">
        <v>0.93100000000000005</v>
      </c>
      <c r="Q39" s="5">
        <v>0.57799999999999996</v>
      </c>
      <c r="R39" s="18">
        <f t="shared" si="6"/>
        <v>1.5089999999999999</v>
      </c>
      <c r="S39" s="5">
        <v>2.1999999999999999E-2</v>
      </c>
      <c r="T39" s="5">
        <v>13.435</v>
      </c>
      <c r="U39" s="5">
        <v>0.87</v>
      </c>
      <c r="V39" s="5">
        <v>0</v>
      </c>
      <c r="W39" s="5">
        <v>2.4579999999999997</v>
      </c>
      <c r="X39" s="5">
        <v>1.33</v>
      </c>
      <c r="Y39" s="5">
        <v>2</v>
      </c>
      <c r="Z39" s="5">
        <v>0.52300000000000002</v>
      </c>
      <c r="AA39" s="5">
        <v>0</v>
      </c>
      <c r="AB39" s="5">
        <v>0</v>
      </c>
      <c r="AC39" s="18">
        <f t="shared" si="7"/>
        <v>20.638000000000002</v>
      </c>
      <c r="AD39" s="5">
        <v>0</v>
      </c>
      <c r="AE39" s="5">
        <v>7.1180000000000003</v>
      </c>
      <c r="AF39" s="5">
        <v>4.7030000000000003</v>
      </c>
      <c r="AG39" s="18">
        <f t="shared" si="8"/>
        <v>11.821000000000002</v>
      </c>
      <c r="AH39" s="5">
        <v>2.9699999999999998</v>
      </c>
      <c r="AI39" s="17">
        <v>1</v>
      </c>
      <c r="AJ39" s="6" t="s">
        <v>105</v>
      </c>
      <c r="AK39" s="19"/>
    </row>
    <row r="40" spans="1:37" x14ac:dyDescent="0.25">
      <c r="A40" s="6" t="s">
        <v>107</v>
      </c>
      <c r="B40" t="s">
        <v>108</v>
      </c>
      <c r="C40" s="14" t="s">
        <v>39</v>
      </c>
      <c r="D40" s="15">
        <v>2.14</v>
      </c>
      <c r="E40" s="15">
        <v>3.2779999999999996</v>
      </c>
      <c r="F40" s="16">
        <v>1.1379999999999995</v>
      </c>
      <c r="G40" s="5">
        <v>0</v>
      </c>
      <c r="H40" s="5">
        <v>0</v>
      </c>
      <c r="I40" s="17">
        <f t="shared" si="3"/>
        <v>0.78398328248932281</v>
      </c>
      <c r="J40" s="17">
        <f t="shared" si="4"/>
        <v>0.29987797437461872</v>
      </c>
      <c r="K40" s="5">
        <v>1.44</v>
      </c>
      <c r="L40" s="5">
        <v>0.127</v>
      </c>
      <c r="M40" s="5">
        <v>4.4999999999999998E-2</v>
      </c>
      <c r="N40" s="5">
        <v>0.34400000000000003</v>
      </c>
      <c r="O40" s="18">
        <f t="shared" si="5"/>
        <v>1.956</v>
      </c>
      <c r="P40" s="5">
        <v>0.11600000000000001</v>
      </c>
      <c r="Q40" s="5">
        <v>6.8000000000000005E-2</v>
      </c>
      <c r="R40" s="18">
        <f t="shared" si="6"/>
        <v>0.184</v>
      </c>
      <c r="S40" s="5">
        <v>0</v>
      </c>
      <c r="T40" s="5">
        <v>1.4</v>
      </c>
      <c r="U40" s="5">
        <v>8.5999999999999993E-2</v>
      </c>
      <c r="V40" s="5">
        <v>0</v>
      </c>
      <c r="W40" s="5">
        <v>0.29499999999999998</v>
      </c>
      <c r="X40" s="5">
        <v>0.20899999999999999</v>
      </c>
      <c r="Y40" s="5">
        <v>1.06</v>
      </c>
      <c r="Z40" s="5">
        <v>3.4000000000000002E-2</v>
      </c>
      <c r="AA40" s="5">
        <v>0</v>
      </c>
      <c r="AB40" s="5">
        <v>0</v>
      </c>
      <c r="AC40" s="18">
        <f t="shared" si="7"/>
        <v>3.0839999999999996</v>
      </c>
      <c r="AD40" s="5">
        <v>0</v>
      </c>
      <c r="AE40" s="5">
        <v>8.6999999999999994E-2</v>
      </c>
      <c r="AF40" s="5">
        <v>0.107</v>
      </c>
      <c r="AG40" s="18">
        <f t="shared" si="8"/>
        <v>0.19400000000000001</v>
      </c>
      <c r="AH40" s="5">
        <v>0.9830000000000001</v>
      </c>
      <c r="AI40" s="17">
        <v>0.83330000000000004</v>
      </c>
      <c r="AJ40" s="6" t="s">
        <v>107</v>
      </c>
      <c r="AK40" s="19"/>
    </row>
    <row r="41" spans="1:37" x14ac:dyDescent="0.25">
      <c r="A41" s="6" t="s">
        <v>109</v>
      </c>
      <c r="B41" t="s">
        <v>110</v>
      </c>
      <c r="C41" s="14" t="s">
        <v>111</v>
      </c>
      <c r="D41" s="15">
        <v>2.2039999999999997</v>
      </c>
      <c r="E41" s="15">
        <v>3.1740000000000004</v>
      </c>
      <c r="F41" s="16">
        <v>0.97000000000000064</v>
      </c>
      <c r="G41" s="5">
        <v>0</v>
      </c>
      <c r="H41" s="5">
        <v>0</v>
      </c>
      <c r="I41" s="17">
        <f t="shared" si="3"/>
        <v>1</v>
      </c>
      <c r="J41" s="17">
        <f t="shared" si="4"/>
        <v>0</v>
      </c>
      <c r="K41" s="5">
        <v>1.4870000000000001</v>
      </c>
      <c r="L41" s="5">
        <v>0.13</v>
      </c>
      <c r="M41" s="5">
        <v>4.4999999999999998E-2</v>
      </c>
      <c r="N41" s="5">
        <v>0.35500000000000004</v>
      </c>
      <c r="O41" s="18">
        <f t="shared" si="5"/>
        <v>2.0169999999999999</v>
      </c>
      <c r="P41" s="5">
        <v>0.11800000000000001</v>
      </c>
      <c r="Q41" s="5">
        <v>6.9000000000000006E-2</v>
      </c>
      <c r="R41" s="18">
        <f t="shared" si="6"/>
        <v>0.187</v>
      </c>
      <c r="S41" s="5">
        <v>0</v>
      </c>
      <c r="T41" s="5">
        <v>3</v>
      </c>
      <c r="U41" s="5">
        <v>8.6999999999999994E-2</v>
      </c>
      <c r="V41" s="5">
        <v>0</v>
      </c>
      <c r="W41" s="5">
        <v>0</v>
      </c>
      <c r="X41" s="5">
        <v>8.6999999999999994E-2</v>
      </c>
      <c r="Y41" s="5">
        <v>0</v>
      </c>
      <c r="Z41" s="5">
        <v>0</v>
      </c>
      <c r="AA41" s="5">
        <v>0</v>
      </c>
      <c r="AB41" s="5">
        <v>0</v>
      </c>
      <c r="AC41" s="18">
        <f t="shared" si="7"/>
        <v>3.1740000000000004</v>
      </c>
      <c r="AD41" s="5">
        <v>0</v>
      </c>
      <c r="AE41" s="5">
        <v>0</v>
      </c>
      <c r="AF41" s="5">
        <v>0</v>
      </c>
      <c r="AG41" s="18">
        <f t="shared" si="8"/>
        <v>0</v>
      </c>
      <c r="AH41" s="5">
        <v>0</v>
      </c>
      <c r="AI41" s="17">
        <v>1</v>
      </c>
      <c r="AJ41" s="6" t="s">
        <v>109</v>
      </c>
      <c r="AK41" s="19"/>
    </row>
    <row r="42" spans="1:37" x14ac:dyDescent="0.25">
      <c r="A42" s="6" t="s">
        <v>112</v>
      </c>
      <c r="B42" t="s">
        <v>113</v>
      </c>
      <c r="C42" s="14" t="s">
        <v>39</v>
      </c>
      <c r="D42" s="15">
        <v>2.2770000000000001</v>
      </c>
      <c r="E42" s="15">
        <v>4.5250000000000004</v>
      </c>
      <c r="F42" s="16">
        <v>2.2480000000000002</v>
      </c>
      <c r="G42" s="5">
        <v>0</v>
      </c>
      <c r="H42" s="5">
        <v>0</v>
      </c>
      <c r="I42" s="17">
        <f t="shared" si="3"/>
        <v>0.69966850828729277</v>
      </c>
      <c r="J42" s="17">
        <f t="shared" si="4"/>
        <v>0</v>
      </c>
      <c r="K42" s="5">
        <v>1.5009999999999999</v>
      </c>
      <c r="L42" s="5">
        <v>0.14500000000000002</v>
      </c>
      <c r="M42" s="5">
        <v>5.0999999999999997E-2</v>
      </c>
      <c r="N42" s="5">
        <v>0.376</v>
      </c>
      <c r="O42" s="18">
        <f t="shared" si="5"/>
        <v>2.073</v>
      </c>
      <c r="P42" s="5">
        <v>0.125</v>
      </c>
      <c r="Q42" s="5">
        <v>7.9000000000000001E-2</v>
      </c>
      <c r="R42" s="18">
        <f t="shared" si="6"/>
        <v>0.20400000000000001</v>
      </c>
      <c r="S42" s="5">
        <v>0</v>
      </c>
      <c r="T42" s="5">
        <v>1.9</v>
      </c>
      <c r="U42" s="5">
        <v>0.14599999999999999</v>
      </c>
      <c r="V42" s="5">
        <v>0</v>
      </c>
      <c r="W42" s="5">
        <v>0.37</v>
      </c>
      <c r="X42" s="5">
        <v>0</v>
      </c>
      <c r="Y42" s="5">
        <v>0.75</v>
      </c>
      <c r="Z42" s="5">
        <v>0</v>
      </c>
      <c r="AA42" s="5">
        <v>0</v>
      </c>
      <c r="AB42" s="5">
        <v>0</v>
      </c>
      <c r="AC42" s="18">
        <f t="shared" si="7"/>
        <v>3.1659999999999999</v>
      </c>
      <c r="AD42" s="5">
        <v>0</v>
      </c>
      <c r="AE42" s="5">
        <v>1.359</v>
      </c>
      <c r="AF42" s="5">
        <v>0</v>
      </c>
      <c r="AG42" s="18">
        <f t="shared" si="8"/>
        <v>1.359</v>
      </c>
      <c r="AH42" s="5">
        <v>0</v>
      </c>
      <c r="AI42" s="17">
        <v>1</v>
      </c>
      <c r="AJ42" s="6" t="s">
        <v>112</v>
      </c>
      <c r="AK42" s="19"/>
    </row>
    <row r="43" spans="1:37" x14ac:dyDescent="0.25">
      <c r="A43" s="6" t="s">
        <v>114</v>
      </c>
      <c r="B43" t="s">
        <v>115</v>
      </c>
      <c r="C43" s="14" t="s">
        <v>39</v>
      </c>
      <c r="D43" s="15">
        <v>7.9699999999999989</v>
      </c>
      <c r="E43" s="15">
        <v>7.5939999999999994</v>
      </c>
      <c r="F43" s="16">
        <v>-0.37599999999999945</v>
      </c>
      <c r="G43" s="5">
        <v>-0.35299999999999998</v>
      </c>
      <c r="H43" s="5">
        <v>-2.3E-2</v>
      </c>
      <c r="I43" s="17">
        <f t="shared" si="3"/>
        <v>0.73544903871477485</v>
      </c>
      <c r="J43" s="17">
        <f t="shared" si="4"/>
        <v>0</v>
      </c>
      <c r="K43" s="5">
        <v>5.3239999999999998</v>
      </c>
      <c r="L43" s="5">
        <v>0.48299999999999998</v>
      </c>
      <c r="M43" s="5">
        <v>0.16899999999999998</v>
      </c>
      <c r="N43" s="5">
        <v>1.302</v>
      </c>
      <c r="O43" s="18">
        <f t="shared" si="5"/>
        <v>7.2779999999999987</v>
      </c>
      <c r="P43" s="5">
        <v>0.432</v>
      </c>
      <c r="Q43" s="5">
        <v>0.26</v>
      </c>
      <c r="R43" s="18">
        <f t="shared" si="6"/>
        <v>0.69199999999999995</v>
      </c>
      <c r="S43" s="5">
        <v>0</v>
      </c>
      <c r="T43" s="5">
        <v>3.1</v>
      </c>
      <c r="U43" s="5">
        <v>0.36499999999999999</v>
      </c>
      <c r="V43" s="5">
        <v>0</v>
      </c>
      <c r="W43" s="5">
        <v>0.48799999999999999</v>
      </c>
      <c r="X43" s="5">
        <v>0.63200000000000001</v>
      </c>
      <c r="Y43" s="5">
        <v>1</v>
      </c>
      <c r="Z43" s="5">
        <v>0</v>
      </c>
      <c r="AA43" s="5">
        <v>0</v>
      </c>
      <c r="AB43" s="5">
        <v>0</v>
      </c>
      <c r="AC43" s="18">
        <f t="shared" si="7"/>
        <v>5.585</v>
      </c>
      <c r="AD43" s="5">
        <v>0</v>
      </c>
      <c r="AE43" s="5">
        <v>0.218</v>
      </c>
      <c r="AF43" s="5">
        <v>1.7909999999999999</v>
      </c>
      <c r="AG43" s="18">
        <f t="shared" si="8"/>
        <v>2.0089999999999999</v>
      </c>
      <c r="AH43" s="5">
        <v>0</v>
      </c>
      <c r="AI43" s="17">
        <v>1</v>
      </c>
      <c r="AJ43" s="6" t="s">
        <v>114</v>
      </c>
      <c r="AK43" s="19"/>
    </row>
    <row r="44" spans="1:37" x14ac:dyDescent="0.25">
      <c r="A44" s="6" t="s">
        <v>116</v>
      </c>
      <c r="B44" t="s">
        <v>117</v>
      </c>
      <c r="C44" s="14" t="s">
        <v>39</v>
      </c>
      <c r="D44" s="15">
        <v>3.1379999999999999</v>
      </c>
      <c r="E44" s="15">
        <v>4.923</v>
      </c>
      <c r="F44" s="16">
        <v>1.7850000000000001</v>
      </c>
      <c r="G44" s="5">
        <v>0</v>
      </c>
      <c r="H44" s="5">
        <v>0</v>
      </c>
      <c r="I44" s="17">
        <f t="shared" si="3"/>
        <v>0.63172862075969938</v>
      </c>
      <c r="J44" s="17">
        <f t="shared" si="4"/>
        <v>0</v>
      </c>
      <c r="K44" s="5">
        <v>2.0880000000000001</v>
      </c>
      <c r="L44" s="5">
        <v>0.19</v>
      </c>
      <c r="M44" s="5">
        <v>6.6000000000000003E-2</v>
      </c>
      <c r="N44" s="5">
        <v>0.52100000000000002</v>
      </c>
      <c r="O44" s="18">
        <f t="shared" si="5"/>
        <v>2.8649999999999998</v>
      </c>
      <c r="P44" s="5">
        <v>0.17100000000000001</v>
      </c>
      <c r="Q44" s="5">
        <v>0.10199999999999999</v>
      </c>
      <c r="R44" s="18">
        <f t="shared" si="6"/>
        <v>0.27300000000000002</v>
      </c>
      <c r="S44" s="5">
        <v>0</v>
      </c>
      <c r="T44" s="5">
        <v>3</v>
      </c>
      <c r="U44" s="5">
        <v>0</v>
      </c>
      <c r="V44" s="5">
        <v>0</v>
      </c>
      <c r="W44" s="5">
        <v>0</v>
      </c>
      <c r="X44" s="5">
        <v>0.11</v>
      </c>
      <c r="Y44" s="5">
        <v>0</v>
      </c>
      <c r="Z44" s="5">
        <v>0</v>
      </c>
      <c r="AA44" s="5">
        <v>0</v>
      </c>
      <c r="AB44" s="5">
        <v>0</v>
      </c>
      <c r="AC44" s="18">
        <f t="shared" si="7"/>
        <v>3.11</v>
      </c>
      <c r="AD44" s="5">
        <v>0</v>
      </c>
      <c r="AE44" s="5">
        <v>0</v>
      </c>
      <c r="AF44" s="5">
        <v>1.8130000000000002</v>
      </c>
      <c r="AG44" s="18">
        <f t="shared" si="8"/>
        <v>1.8130000000000002</v>
      </c>
      <c r="AH44" s="5">
        <v>0</v>
      </c>
      <c r="AI44" s="17">
        <v>1</v>
      </c>
      <c r="AJ44" s="6" t="s">
        <v>116</v>
      </c>
      <c r="AK44" s="19"/>
    </row>
    <row r="45" spans="1:37" x14ac:dyDescent="0.25">
      <c r="A45" s="6" t="s">
        <v>118</v>
      </c>
      <c r="B45" t="s">
        <v>119</v>
      </c>
      <c r="C45" s="14" t="s">
        <v>39</v>
      </c>
      <c r="D45" s="15">
        <v>38.610999999999997</v>
      </c>
      <c r="E45" s="15">
        <v>82.983999999999995</v>
      </c>
      <c r="F45" s="16">
        <v>44.372999999999998</v>
      </c>
      <c r="G45" s="5">
        <v>0</v>
      </c>
      <c r="H45" s="5">
        <v>0</v>
      </c>
      <c r="I45" s="17">
        <f t="shared" si="3"/>
        <v>0.56918201099007026</v>
      </c>
      <c r="J45" s="17">
        <f t="shared" si="4"/>
        <v>0</v>
      </c>
      <c r="K45" s="5">
        <v>24.984999999999999</v>
      </c>
      <c r="L45" s="5">
        <v>2.601</v>
      </c>
      <c r="M45" s="5">
        <v>0.90800000000000014</v>
      </c>
      <c r="N45" s="5">
        <v>6.5150000000000006</v>
      </c>
      <c r="O45" s="18">
        <f t="shared" si="5"/>
        <v>35.009</v>
      </c>
      <c r="P45" s="5">
        <v>2.15</v>
      </c>
      <c r="Q45" s="5">
        <v>1.452</v>
      </c>
      <c r="R45" s="18">
        <f t="shared" si="6"/>
        <v>3.6019999999999999</v>
      </c>
      <c r="S45" s="5">
        <v>0</v>
      </c>
      <c r="T45" s="5">
        <v>30.430999999999997</v>
      </c>
      <c r="U45" s="5">
        <v>2.0350000000000001</v>
      </c>
      <c r="V45" s="5">
        <v>0.33900000000000002</v>
      </c>
      <c r="W45" s="5">
        <v>2.714</v>
      </c>
      <c r="X45" s="5">
        <v>1.018</v>
      </c>
      <c r="Y45" s="5">
        <v>9</v>
      </c>
      <c r="Z45" s="5">
        <v>1.696</v>
      </c>
      <c r="AA45" s="5">
        <v>0</v>
      </c>
      <c r="AB45" s="5">
        <v>0</v>
      </c>
      <c r="AC45" s="18">
        <f t="shared" si="7"/>
        <v>47.23299999999999</v>
      </c>
      <c r="AD45" s="5">
        <v>0</v>
      </c>
      <c r="AE45" s="5">
        <v>23.829000000000001</v>
      </c>
      <c r="AF45" s="5">
        <v>11.922000000000001</v>
      </c>
      <c r="AG45" s="18">
        <f t="shared" si="8"/>
        <v>35.751000000000005</v>
      </c>
      <c r="AH45" s="5">
        <v>0</v>
      </c>
      <c r="AI45" s="17">
        <v>1</v>
      </c>
      <c r="AJ45" s="6" t="s">
        <v>118</v>
      </c>
      <c r="AK45" s="19"/>
    </row>
    <row r="46" spans="1:37" x14ac:dyDescent="0.25">
      <c r="A46" s="6" t="s">
        <v>120</v>
      </c>
      <c r="B46" t="s">
        <v>121</v>
      </c>
      <c r="C46" s="14" t="s">
        <v>39</v>
      </c>
      <c r="D46" s="15">
        <v>1.96</v>
      </c>
      <c r="E46" s="15">
        <v>3.1390000000000002</v>
      </c>
      <c r="F46" s="16">
        <v>1.1790000000000003</v>
      </c>
      <c r="G46" s="5">
        <v>0</v>
      </c>
      <c r="H46" s="5">
        <v>0</v>
      </c>
      <c r="I46" s="17">
        <f t="shared" si="3"/>
        <v>0.80694488690665822</v>
      </c>
      <c r="J46" s="17">
        <f t="shared" si="4"/>
        <v>0.55113093341828601</v>
      </c>
      <c r="K46" s="5">
        <v>1.3239999999999998</v>
      </c>
      <c r="L46" s="5">
        <v>0.114</v>
      </c>
      <c r="M46" s="5">
        <v>4.0000000000000008E-2</v>
      </c>
      <c r="N46" s="5">
        <v>0.317</v>
      </c>
      <c r="O46" s="18">
        <f t="shared" si="5"/>
        <v>1.7949999999999999</v>
      </c>
      <c r="P46" s="5">
        <v>0.10500000000000001</v>
      </c>
      <c r="Q46" s="5">
        <v>0.06</v>
      </c>
      <c r="R46" s="18">
        <f t="shared" si="6"/>
        <v>0.16500000000000001</v>
      </c>
      <c r="S46" s="5">
        <v>0</v>
      </c>
      <c r="T46" s="5">
        <v>0.89999999999999991</v>
      </c>
      <c r="U46" s="5">
        <v>5.5E-2</v>
      </c>
      <c r="V46" s="5">
        <v>0</v>
      </c>
      <c r="W46" s="5">
        <v>0.17</v>
      </c>
      <c r="X46" s="5">
        <v>0.155</v>
      </c>
      <c r="Y46" s="5">
        <v>1.2000000000000002</v>
      </c>
      <c r="Z46" s="5">
        <v>5.2999999999999999E-2</v>
      </c>
      <c r="AA46" s="5">
        <v>0</v>
      </c>
      <c r="AB46" s="5">
        <v>0</v>
      </c>
      <c r="AC46" s="18">
        <f t="shared" si="7"/>
        <v>2.5330000000000004</v>
      </c>
      <c r="AD46" s="5">
        <v>0</v>
      </c>
      <c r="AE46" s="5">
        <v>0.60599999999999998</v>
      </c>
      <c r="AF46" s="5">
        <v>0</v>
      </c>
      <c r="AG46" s="18">
        <f t="shared" si="8"/>
        <v>0.60599999999999998</v>
      </c>
      <c r="AH46" s="5">
        <v>1.73</v>
      </c>
      <c r="AI46" s="17">
        <v>1</v>
      </c>
      <c r="AJ46" s="6" t="s">
        <v>120</v>
      </c>
      <c r="AK46" s="19"/>
    </row>
    <row r="47" spans="1:37" x14ac:dyDescent="0.25">
      <c r="A47" s="6" t="s">
        <v>122</v>
      </c>
      <c r="B47" t="s">
        <v>123</v>
      </c>
      <c r="C47" s="14" t="s">
        <v>39</v>
      </c>
      <c r="D47" s="15">
        <v>5.1079999999999997</v>
      </c>
      <c r="E47" s="15">
        <v>8.4839999999999982</v>
      </c>
      <c r="F47" s="16">
        <v>3.3759999999999986</v>
      </c>
      <c r="G47" s="5">
        <v>0</v>
      </c>
      <c r="H47" s="5">
        <v>0</v>
      </c>
      <c r="I47" s="17">
        <f t="shared" si="3"/>
        <v>0.67880716643092887</v>
      </c>
      <c r="J47" s="17">
        <f t="shared" si="4"/>
        <v>1.7090994813767094E-2</v>
      </c>
      <c r="K47" s="5">
        <v>3.4029999999999996</v>
      </c>
      <c r="L47" s="5">
        <v>0.30900000000000005</v>
      </c>
      <c r="M47" s="5">
        <v>0.108</v>
      </c>
      <c r="N47" s="5">
        <v>0.84399999999999997</v>
      </c>
      <c r="O47" s="18">
        <f t="shared" si="5"/>
        <v>4.6639999999999997</v>
      </c>
      <c r="P47" s="5">
        <v>0.27800000000000002</v>
      </c>
      <c r="Q47" s="5">
        <v>0.16600000000000001</v>
      </c>
      <c r="R47" s="18">
        <f t="shared" si="6"/>
        <v>0.44400000000000006</v>
      </c>
      <c r="S47" s="5">
        <v>3.3000000000000002E-2</v>
      </c>
      <c r="T47" s="5">
        <v>3.5</v>
      </c>
      <c r="U47" s="5">
        <v>0</v>
      </c>
      <c r="V47" s="5">
        <v>1</v>
      </c>
      <c r="W47" s="5">
        <v>0.626</v>
      </c>
      <c r="X47" s="5">
        <v>0.32500000000000001</v>
      </c>
      <c r="Y47" s="5">
        <v>0</v>
      </c>
      <c r="Z47" s="5">
        <v>0.26</v>
      </c>
      <c r="AA47" s="5">
        <v>1.4999999999999999E-2</v>
      </c>
      <c r="AB47" s="5">
        <v>0</v>
      </c>
      <c r="AC47" s="18">
        <f t="shared" si="7"/>
        <v>5.7589999999999995</v>
      </c>
      <c r="AD47" s="5">
        <v>0</v>
      </c>
      <c r="AE47" s="5">
        <v>1.022</v>
      </c>
      <c r="AF47" s="5">
        <v>1.7029999999999998</v>
      </c>
      <c r="AG47" s="18">
        <f t="shared" si="8"/>
        <v>2.7249999999999996</v>
      </c>
      <c r="AH47" s="5">
        <v>0.14499999999999999</v>
      </c>
      <c r="AI47" s="17">
        <v>1</v>
      </c>
      <c r="AJ47" s="6" t="s">
        <v>122</v>
      </c>
      <c r="AK47" s="19"/>
    </row>
    <row r="48" spans="1:37" x14ac:dyDescent="0.25">
      <c r="A48" s="6" t="s">
        <v>124</v>
      </c>
      <c r="B48" t="s">
        <v>125</v>
      </c>
      <c r="C48" s="14" t="s">
        <v>39</v>
      </c>
      <c r="D48" s="15">
        <v>0.48799999999999999</v>
      </c>
      <c r="E48" s="15">
        <v>0.59500000000000008</v>
      </c>
      <c r="F48" s="16">
        <v>0.1070000000000001</v>
      </c>
      <c r="G48" s="5">
        <v>0</v>
      </c>
      <c r="H48" s="5">
        <v>0</v>
      </c>
      <c r="I48" s="17">
        <f t="shared" si="3"/>
        <v>1</v>
      </c>
      <c r="J48" s="17">
        <f t="shared" si="4"/>
        <v>3.4840336134453778</v>
      </c>
      <c r="K48" s="5">
        <v>0.312</v>
      </c>
      <c r="L48" s="5">
        <v>3.4000000000000002E-2</v>
      </c>
      <c r="M48" s="5">
        <v>1.2E-2</v>
      </c>
      <c r="N48" s="5">
        <v>8.3000000000000004E-2</v>
      </c>
      <c r="O48" s="18">
        <f t="shared" si="5"/>
        <v>0.441</v>
      </c>
      <c r="P48" s="5">
        <v>2.7999999999999997E-2</v>
      </c>
      <c r="Q48" s="5">
        <v>1.9E-2</v>
      </c>
      <c r="R48" s="18">
        <f t="shared" si="6"/>
        <v>4.7E-2</v>
      </c>
      <c r="S48" s="5">
        <v>0</v>
      </c>
      <c r="T48" s="5">
        <v>0.36700000000000005</v>
      </c>
      <c r="U48" s="5">
        <v>8.0000000000000002E-3</v>
      </c>
      <c r="V48" s="5">
        <v>0</v>
      </c>
      <c r="W48" s="5">
        <v>0.11</v>
      </c>
      <c r="X48" s="5">
        <v>0.11</v>
      </c>
      <c r="Y48" s="5">
        <v>0</v>
      </c>
      <c r="Z48" s="5">
        <v>0</v>
      </c>
      <c r="AA48" s="5">
        <v>0</v>
      </c>
      <c r="AB48" s="5">
        <v>0</v>
      </c>
      <c r="AC48" s="18">
        <f t="shared" si="7"/>
        <v>0.59500000000000008</v>
      </c>
      <c r="AD48" s="5">
        <v>0</v>
      </c>
      <c r="AE48" s="5">
        <v>0</v>
      </c>
      <c r="AF48" s="5">
        <v>0</v>
      </c>
      <c r="AG48" s="18">
        <f t="shared" si="8"/>
        <v>0</v>
      </c>
      <c r="AH48" s="5">
        <v>2.073</v>
      </c>
      <c r="AI48" s="17">
        <v>1</v>
      </c>
      <c r="AJ48" s="6" t="s">
        <v>124</v>
      </c>
      <c r="AK48" s="19"/>
    </row>
    <row r="49" spans="1:37" x14ac:dyDescent="0.25">
      <c r="A49" s="6" t="s">
        <v>126</v>
      </c>
      <c r="B49" t="s">
        <v>127</v>
      </c>
      <c r="C49" s="14" t="s">
        <v>39</v>
      </c>
      <c r="D49" s="15">
        <v>0.503</v>
      </c>
      <c r="E49" s="15">
        <v>0.50800000000000001</v>
      </c>
      <c r="F49" s="16">
        <v>5.0000000000000044E-3</v>
      </c>
      <c r="G49" s="5">
        <v>0</v>
      </c>
      <c r="H49" s="5">
        <v>0</v>
      </c>
      <c r="I49" s="17">
        <f t="shared" si="3"/>
        <v>0</v>
      </c>
      <c r="J49" s="17">
        <f t="shared" si="4"/>
        <v>0.18110236220472439</v>
      </c>
      <c r="K49" s="5">
        <v>0.35</v>
      </c>
      <c r="L49" s="5">
        <v>2.5999999999999999E-2</v>
      </c>
      <c r="M49" s="5">
        <v>9.0000000000000011E-3</v>
      </c>
      <c r="N49" s="5">
        <v>7.8E-2</v>
      </c>
      <c r="O49" s="18">
        <f t="shared" si="5"/>
        <v>0.46300000000000002</v>
      </c>
      <c r="P49" s="5">
        <v>2.6000000000000002E-2</v>
      </c>
      <c r="Q49" s="5">
        <v>1.4E-2</v>
      </c>
      <c r="R49" s="18">
        <f t="shared" si="6"/>
        <v>0.04</v>
      </c>
      <c r="S49" s="5">
        <v>0</v>
      </c>
      <c r="T49" s="5">
        <v>0.21299999999999999</v>
      </c>
      <c r="U49" s="5">
        <v>2E-3</v>
      </c>
      <c r="V49" s="5">
        <v>0</v>
      </c>
      <c r="W49" s="5">
        <v>0</v>
      </c>
      <c r="X49" s="5">
        <v>6.0000000000000001E-3</v>
      </c>
      <c r="Y49" s="5">
        <v>0.28500000000000003</v>
      </c>
      <c r="Z49" s="5">
        <v>2E-3</v>
      </c>
      <c r="AA49" s="5">
        <v>0</v>
      </c>
      <c r="AB49" s="5">
        <v>0</v>
      </c>
      <c r="AC49" s="18">
        <f t="shared" si="7"/>
        <v>0.50800000000000001</v>
      </c>
      <c r="AD49" s="5">
        <v>0</v>
      </c>
      <c r="AE49" s="5">
        <v>0</v>
      </c>
      <c r="AF49" s="5">
        <v>0</v>
      </c>
      <c r="AG49" s="18">
        <f t="shared" si="8"/>
        <v>0</v>
      </c>
      <c r="AH49" s="5">
        <v>9.1999999999999998E-2</v>
      </c>
      <c r="AI49" s="17">
        <v>0</v>
      </c>
      <c r="AJ49" s="6" t="s">
        <v>126</v>
      </c>
      <c r="AK49" s="19"/>
    </row>
    <row r="50" spans="1:37" x14ac:dyDescent="0.25">
      <c r="A50" s="6" t="s">
        <v>128</v>
      </c>
      <c r="B50" t="s">
        <v>129</v>
      </c>
      <c r="C50" s="14" t="s">
        <v>39</v>
      </c>
      <c r="D50" s="15">
        <v>2.5740000000000003</v>
      </c>
      <c r="E50" s="15">
        <v>2.665</v>
      </c>
      <c r="F50" s="16">
        <v>9.0999999999999748E-2</v>
      </c>
      <c r="G50" s="5">
        <v>0</v>
      </c>
      <c r="H50" s="5">
        <v>0</v>
      </c>
      <c r="I50" s="17">
        <f t="shared" si="3"/>
        <v>0.48407673545966229</v>
      </c>
      <c r="J50" s="17">
        <f t="shared" si="4"/>
        <v>0.60187617260787996</v>
      </c>
      <c r="K50" s="5">
        <v>1.698</v>
      </c>
      <c r="L50" s="5">
        <v>0.16000000000000003</v>
      </c>
      <c r="M50" s="5">
        <v>5.7000000000000002E-2</v>
      </c>
      <c r="N50" s="5">
        <v>0.43099999999999999</v>
      </c>
      <c r="O50" s="18">
        <f t="shared" si="5"/>
        <v>2.3460000000000001</v>
      </c>
      <c r="P50" s="5">
        <v>0.14100000000000001</v>
      </c>
      <c r="Q50" s="5">
        <v>8.6999999999999994E-2</v>
      </c>
      <c r="R50" s="18">
        <f t="shared" si="6"/>
        <v>0.22800000000000001</v>
      </c>
      <c r="S50" s="5">
        <v>0</v>
      </c>
      <c r="T50" s="5">
        <v>1.5</v>
      </c>
      <c r="U50" s="5">
        <v>3.4000000000000002E-2</v>
      </c>
      <c r="V50" s="5">
        <v>0</v>
      </c>
      <c r="W50" s="5">
        <v>0.16700000000000001</v>
      </c>
      <c r="X50" s="5">
        <v>0.23400000000000001</v>
      </c>
      <c r="Y50" s="5">
        <v>0</v>
      </c>
      <c r="Z50" s="5">
        <v>0</v>
      </c>
      <c r="AA50" s="5">
        <v>0</v>
      </c>
      <c r="AB50" s="5">
        <v>0</v>
      </c>
      <c r="AC50" s="18">
        <f t="shared" si="7"/>
        <v>1.9350000000000001</v>
      </c>
      <c r="AD50" s="5">
        <v>0.73</v>
      </c>
      <c r="AE50" s="5">
        <v>0</v>
      </c>
      <c r="AF50" s="5">
        <v>0</v>
      </c>
      <c r="AG50" s="18">
        <f t="shared" si="8"/>
        <v>0.73</v>
      </c>
      <c r="AH50" s="5">
        <v>1.6040000000000001</v>
      </c>
      <c r="AI50" s="17">
        <v>0.66669999999999996</v>
      </c>
      <c r="AJ50" s="6" t="s">
        <v>128</v>
      </c>
      <c r="AK50" s="19"/>
    </row>
    <row r="51" spans="1:37" x14ac:dyDescent="0.25">
      <c r="A51" s="6" t="s">
        <v>130</v>
      </c>
      <c r="B51" t="s">
        <v>131</v>
      </c>
      <c r="C51" s="14" t="s">
        <v>39</v>
      </c>
      <c r="D51" s="15">
        <v>5.7109999999999994</v>
      </c>
      <c r="E51" s="15">
        <v>6.8819999999999997</v>
      </c>
      <c r="F51" s="16">
        <v>1.1710000000000003</v>
      </c>
      <c r="G51" s="5">
        <v>0</v>
      </c>
      <c r="H51" s="5">
        <v>0</v>
      </c>
      <c r="I51" s="17">
        <f t="shared" si="3"/>
        <v>0.90308049985469341</v>
      </c>
      <c r="J51" s="17">
        <f t="shared" si="4"/>
        <v>0.14530659691950015</v>
      </c>
      <c r="K51" s="5">
        <v>3.8419999999999996</v>
      </c>
      <c r="L51" s="5">
        <v>0.33799999999999997</v>
      </c>
      <c r="M51" s="5">
        <v>0.11900000000000001</v>
      </c>
      <c r="N51" s="5">
        <v>0.92300000000000004</v>
      </c>
      <c r="O51" s="18">
        <f t="shared" si="5"/>
        <v>5.2219999999999995</v>
      </c>
      <c r="P51" s="5">
        <v>0.30799999999999994</v>
      </c>
      <c r="Q51" s="5">
        <v>0.18099999999999999</v>
      </c>
      <c r="R51" s="18">
        <f t="shared" si="6"/>
        <v>0.48899999999999993</v>
      </c>
      <c r="S51" s="5">
        <v>0</v>
      </c>
      <c r="T51" s="5">
        <v>5</v>
      </c>
      <c r="U51" s="5">
        <v>0</v>
      </c>
      <c r="V51" s="5">
        <v>0</v>
      </c>
      <c r="W51" s="5">
        <v>0.71899999999999997</v>
      </c>
      <c r="X51" s="5">
        <v>0.25700000000000001</v>
      </c>
      <c r="Y51" s="5">
        <v>0</v>
      </c>
      <c r="Z51" s="5">
        <v>0.23899999999999999</v>
      </c>
      <c r="AA51" s="5">
        <v>0</v>
      </c>
      <c r="AB51" s="5">
        <v>0</v>
      </c>
      <c r="AC51" s="18">
        <f t="shared" si="7"/>
        <v>6.2149999999999999</v>
      </c>
      <c r="AD51" s="5">
        <v>0</v>
      </c>
      <c r="AE51" s="5">
        <v>0.5</v>
      </c>
      <c r="AF51" s="5">
        <v>0.16700000000000001</v>
      </c>
      <c r="AG51" s="18">
        <f t="shared" si="8"/>
        <v>0.66700000000000004</v>
      </c>
      <c r="AH51" s="5">
        <v>1</v>
      </c>
      <c r="AI51" s="17">
        <v>1</v>
      </c>
      <c r="AJ51" s="6" t="s">
        <v>130</v>
      </c>
      <c r="AK51" s="19"/>
    </row>
    <row r="52" spans="1:37" x14ac:dyDescent="0.25">
      <c r="A52" s="6" t="s">
        <v>132</v>
      </c>
      <c r="B52" t="s">
        <v>133</v>
      </c>
      <c r="C52" s="14" t="s">
        <v>39</v>
      </c>
      <c r="D52" s="15">
        <v>1.6240000000000001</v>
      </c>
      <c r="E52" s="15">
        <v>3.4630000000000001</v>
      </c>
      <c r="F52" s="16">
        <v>1.839</v>
      </c>
      <c r="G52" s="5">
        <v>0</v>
      </c>
      <c r="H52" s="5">
        <v>0</v>
      </c>
      <c r="I52" s="17">
        <f t="shared" si="3"/>
        <v>0.20502454519203001</v>
      </c>
      <c r="J52" s="17">
        <f t="shared" si="4"/>
        <v>0</v>
      </c>
      <c r="K52" s="5">
        <v>1.0369999999999999</v>
      </c>
      <c r="L52" s="5">
        <v>0.11200000000000002</v>
      </c>
      <c r="M52" s="5">
        <v>3.8000000000000006E-2</v>
      </c>
      <c r="N52" s="5">
        <v>0.28199999999999997</v>
      </c>
      <c r="O52" s="18">
        <f t="shared" si="5"/>
        <v>1.4690000000000001</v>
      </c>
      <c r="P52" s="5">
        <v>9.1999999999999998E-2</v>
      </c>
      <c r="Q52" s="5">
        <v>6.3E-2</v>
      </c>
      <c r="R52" s="18">
        <f t="shared" si="6"/>
        <v>0.155</v>
      </c>
      <c r="S52" s="5">
        <v>0</v>
      </c>
      <c r="T52" s="5">
        <v>0.71</v>
      </c>
      <c r="U52" s="5">
        <v>0</v>
      </c>
      <c r="V52" s="5">
        <v>0</v>
      </c>
      <c r="W52" s="5">
        <v>0</v>
      </c>
      <c r="X52" s="5">
        <v>0</v>
      </c>
      <c r="Y52" s="5">
        <v>0</v>
      </c>
      <c r="Z52" s="5">
        <v>0</v>
      </c>
      <c r="AA52" s="5">
        <v>0</v>
      </c>
      <c r="AB52" s="5">
        <v>0</v>
      </c>
      <c r="AC52" s="18">
        <f t="shared" si="7"/>
        <v>0.71</v>
      </c>
      <c r="AD52" s="5">
        <v>0</v>
      </c>
      <c r="AE52" s="5">
        <v>0.57699999999999996</v>
      </c>
      <c r="AF52" s="5">
        <v>2.1760000000000002</v>
      </c>
      <c r="AG52" s="18">
        <f t="shared" si="8"/>
        <v>2.7530000000000001</v>
      </c>
      <c r="AH52" s="5">
        <v>0</v>
      </c>
      <c r="AI52" s="17">
        <v>1</v>
      </c>
      <c r="AJ52" s="6" t="s">
        <v>132</v>
      </c>
      <c r="AK52" s="19"/>
    </row>
    <row r="53" spans="1:37" x14ac:dyDescent="0.25">
      <c r="A53" s="6" t="s">
        <v>134</v>
      </c>
      <c r="B53" t="s">
        <v>135</v>
      </c>
      <c r="C53" s="14" t="s">
        <v>39</v>
      </c>
      <c r="D53" s="15">
        <v>1.472</v>
      </c>
      <c r="E53" s="15">
        <v>2.5499999999999998</v>
      </c>
      <c r="F53" s="16">
        <v>1.0779999999999998</v>
      </c>
      <c r="G53" s="5">
        <v>0</v>
      </c>
      <c r="H53" s="5">
        <v>0</v>
      </c>
      <c r="I53" s="17">
        <f t="shared" si="3"/>
        <v>0.1866666666666667</v>
      </c>
      <c r="J53" s="17">
        <f t="shared" si="4"/>
        <v>0</v>
      </c>
      <c r="K53" s="5">
        <v>0.87200000000000011</v>
      </c>
      <c r="L53" s="5">
        <v>0.11899999999999999</v>
      </c>
      <c r="M53" s="5">
        <v>4.1000000000000002E-2</v>
      </c>
      <c r="N53" s="5">
        <v>0.28399999999999997</v>
      </c>
      <c r="O53" s="18">
        <f t="shared" si="5"/>
        <v>1.3160000000000001</v>
      </c>
      <c r="P53" s="5">
        <v>8.7000000000000008E-2</v>
      </c>
      <c r="Q53" s="5">
        <v>6.9000000000000006E-2</v>
      </c>
      <c r="R53" s="18">
        <f t="shared" si="6"/>
        <v>0.15600000000000003</v>
      </c>
      <c r="S53" s="5">
        <v>0</v>
      </c>
      <c r="T53" s="5">
        <v>0.47600000000000003</v>
      </c>
      <c r="U53" s="5">
        <v>0</v>
      </c>
      <c r="V53" s="5">
        <v>0</v>
      </c>
      <c r="W53" s="5">
        <v>0</v>
      </c>
      <c r="X53" s="5">
        <v>0</v>
      </c>
      <c r="Y53" s="5">
        <v>0</v>
      </c>
      <c r="Z53" s="5">
        <v>0</v>
      </c>
      <c r="AA53" s="5">
        <v>0</v>
      </c>
      <c r="AB53" s="5">
        <v>0</v>
      </c>
      <c r="AC53" s="18">
        <f t="shared" si="7"/>
        <v>0.47600000000000003</v>
      </c>
      <c r="AD53" s="5">
        <v>0</v>
      </c>
      <c r="AE53" s="5">
        <v>1.752</v>
      </c>
      <c r="AF53" s="5">
        <v>0.32200000000000001</v>
      </c>
      <c r="AG53" s="18">
        <f t="shared" si="8"/>
        <v>2.0739999999999998</v>
      </c>
      <c r="AH53" s="5">
        <v>0</v>
      </c>
      <c r="AI53" s="17">
        <v>1</v>
      </c>
      <c r="AJ53" s="6" t="s">
        <v>134</v>
      </c>
      <c r="AK53" s="19"/>
    </row>
    <row r="54" spans="1:37" x14ac:dyDescent="0.25">
      <c r="A54" s="6" t="s">
        <v>136</v>
      </c>
      <c r="B54" t="s">
        <v>137</v>
      </c>
      <c r="C54" s="14" t="s">
        <v>39</v>
      </c>
      <c r="D54" s="15">
        <v>0.54800000000000004</v>
      </c>
      <c r="E54" s="15">
        <v>1.56</v>
      </c>
      <c r="F54" s="16">
        <v>1.012</v>
      </c>
      <c r="G54" s="5">
        <v>0</v>
      </c>
      <c r="H54" s="5">
        <v>0</v>
      </c>
      <c r="I54" s="17">
        <f t="shared" si="3"/>
        <v>0.32051282051282048</v>
      </c>
      <c r="J54" s="17">
        <f t="shared" si="4"/>
        <v>0</v>
      </c>
      <c r="K54" s="5">
        <v>0.29099999999999998</v>
      </c>
      <c r="L54" s="5">
        <v>5.8000000000000003E-2</v>
      </c>
      <c r="M54" s="5">
        <v>0.02</v>
      </c>
      <c r="N54" s="5">
        <v>0.108</v>
      </c>
      <c r="O54" s="18">
        <f t="shared" si="5"/>
        <v>0.47699999999999998</v>
      </c>
      <c r="P54" s="5">
        <v>3.5000000000000003E-2</v>
      </c>
      <c r="Q54" s="5">
        <v>3.5999999999999997E-2</v>
      </c>
      <c r="R54" s="18">
        <f t="shared" si="6"/>
        <v>7.1000000000000008E-2</v>
      </c>
      <c r="S54" s="5">
        <v>0</v>
      </c>
      <c r="T54" s="5">
        <v>0.5</v>
      </c>
      <c r="U54" s="5">
        <v>0</v>
      </c>
      <c r="V54" s="5">
        <v>0</v>
      </c>
      <c r="W54" s="5">
        <v>0</v>
      </c>
      <c r="X54" s="5">
        <v>0</v>
      </c>
      <c r="Y54" s="5">
        <v>0</v>
      </c>
      <c r="Z54" s="5">
        <v>0</v>
      </c>
      <c r="AA54" s="5">
        <v>0</v>
      </c>
      <c r="AB54" s="5">
        <v>0</v>
      </c>
      <c r="AC54" s="18">
        <f t="shared" si="7"/>
        <v>0.5</v>
      </c>
      <c r="AD54" s="5">
        <v>0.60599999999999998</v>
      </c>
      <c r="AE54" s="5">
        <v>0.45400000000000001</v>
      </c>
      <c r="AF54" s="5">
        <v>0</v>
      </c>
      <c r="AG54" s="18">
        <f t="shared" si="8"/>
        <v>1.06</v>
      </c>
      <c r="AH54" s="5">
        <v>0</v>
      </c>
      <c r="AI54" s="17">
        <v>1</v>
      </c>
      <c r="AJ54" s="6" t="s">
        <v>136</v>
      </c>
      <c r="AK54" s="19"/>
    </row>
    <row r="55" spans="1:37" x14ac:dyDescent="0.25">
      <c r="A55" s="6" t="s">
        <v>138</v>
      </c>
      <c r="B55" t="s">
        <v>139</v>
      </c>
      <c r="C55" s="14" t="s">
        <v>39</v>
      </c>
      <c r="D55" s="15">
        <v>0.72700000000000009</v>
      </c>
      <c r="E55" s="15">
        <v>1.6260000000000001</v>
      </c>
      <c r="F55" s="16">
        <v>0.89900000000000002</v>
      </c>
      <c r="G55" s="5">
        <v>0</v>
      </c>
      <c r="H55" s="5">
        <v>0</v>
      </c>
      <c r="I55" s="17">
        <f t="shared" si="3"/>
        <v>0</v>
      </c>
      <c r="J55" s="17">
        <f t="shared" si="4"/>
        <v>0</v>
      </c>
      <c r="K55" s="5">
        <v>0.499</v>
      </c>
      <c r="L55" s="5">
        <v>3.9000000000000007E-2</v>
      </c>
      <c r="M55" s="5">
        <v>1.4E-2</v>
      </c>
      <c r="N55" s="5">
        <v>0.11599999999999999</v>
      </c>
      <c r="O55" s="18">
        <f t="shared" si="5"/>
        <v>0.66800000000000004</v>
      </c>
      <c r="P55" s="5">
        <v>3.9E-2</v>
      </c>
      <c r="Q55" s="5">
        <v>0.02</v>
      </c>
      <c r="R55" s="18">
        <f t="shared" si="6"/>
        <v>5.8999999999999997E-2</v>
      </c>
      <c r="S55" s="5">
        <v>0</v>
      </c>
      <c r="T55" s="5">
        <v>1</v>
      </c>
      <c r="U55" s="5">
        <v>0</v>
      </c>
      <c r="V55" s="5">
        <v>0</v>
      </c>
      <c r="W55" s="5">
        <v>0.15</v>
      </c>
      <c r="X55" s="5">
        <v>7.0000000000000007E-2</v>
      </c>
      <c r="Y55" s="5">
        <v>0.11600000000000001</v>
      </c>
      <c r="Z55" s="5">
        <v>7.0000000000000007E-2</v>
      </c>
      <c r="AA55" s="5">
        <v>0.02</v>
      </c>
      <c r="AB55" s="5">
        <v>0</v>
      </c>
      <c r="AC55" s="18">
        <f t="shared" si="7"/>
        <v>1.4260000000000002</v>
      </c>
      <c r="AD55" s="5">
        <v>0</v>
      </c>
      <c r="AE55" s="5">
        <v>0</v>
      </c>
      <c r="AF55" s="5">
        <v>0.2</v>
      </c>
      <c r="AG55" s="18">
        <f t="shared" si="8"/>
        <v>0.2</v>
      </c>
      <c r="AH55" s="5">
        <v>0</v>
      </c>
      <c r="AI55" s="17">
        <v>0</v>
      </c>
      <c r="AJ55" s="6" t="s">
        <v>138</v>
      </c>
      <c r="AK55" s="19"/>
    </row>
    <row r="56" spans="1:37" x14ac:dyDescent="0.25">
      <c r="A56" s="6" t="s">
        <v>140</v>
      </c>
      <c r="B56" t="s">
        <v>141</v>
      </c>
      <c r="C56" s="14" t="s">
        <v>39</v>
      </c>
      <c r="D56" s="15">
        <v>3.5589999999999997</v>
      </c>
      <c r="E56" s="15">
        <v>5.95</v>
      </c>
      <c r="F56" s="16">
        <v>2.3910000000000005</v>
      </c>
      <c r="G56" s="5">
        <v>0</v>
      </c>
      <c r="H56" s="5">
        <v>0</v>
      </c>
      <c r="I56" s="17">
        <f t="shared" si="3"/>
        <v>0.88100840336134456</v>
      </c>
      <c r="J56" s="17">
        <f t="shared" si="4"/>
        <v>0</v>
      </c>
      <c r="K56" s="5">
        <v>2.4009999999999998</v>
      </c>
      <c r="L56" s="5">
        <v>0.20899999999999999</v>
      </c>
      <c r="M56" s="5">
        <v>7.3000000000000009E-2</v>
      </c>
      <c r="N56" s="5">
        <v>0.57299999999999995</v>
      </c>
      <c r="O56" s="18">
        <f t="shared" si="5"/>
        <v>3.2559999999999998</v>
      </c>
      <c r="P56" s="5">
        <v>0.192</v>
      </c>
      <c r="Q56" s="5">
        <v>0.111</v>
      </c>
      <c r="R56" s="18">
        <f t="shared" si="6"/>
        <v>0.30299999999999999</v>
      </c>
      <c r="S56" s="5">
        <v>0</v>
      </c>
      <c r="T56" s="5">
        <v>3</v>
      </c>
      <c r="U56" s="5">
        <v>0</v>
      </c>
      <c r="V56" s="5">
        <v>0</v>
      </c>
      <c r="W56" s="5">
        <v>0.24199999999999999</v>
      </c>
      <c r="X56" s="5">
        <v>1</v>
      </c>
      <c r="Y56" s="5">
        <v>1</v>
      </c>
      <c r="Z56" s="5">
        <v>0</v>
      </c>
      <c r="AA56" s="5">
        <v>0</v>
      </c>
      <c r="AB56" s="5">
        <v>0</v>
      </c>
      <c r="AC56" s="18">
        <f t="shared" si="7"/>
        <v>5.242</v>
      </c>
      <c r="AD56" s="5">
        <v>0</v>
      </c>
      <c r="AE56" s="5">
        <v>0.70799999999999996</v>
      </c>
      <c r="AF56" s="5">
        <v>0</v>
      </c>
      <c r="AG56" s="18">
        <f t="shared" si="8"/>
        <v>0.70799999999999996</v>
      </c>
      <c r="AH56" s="5">
        <v>0</v>
      </c>
      <c r="AI56" s="17">
        <v>1</v>
      </c>
      <c r="AJ56" s="6" t="s">
        <v>140</v>
      </c>
      <c r="AK56" s="19"/>
    </row>
    <row r="57" spans="1:37" x14ac:dyDescent="0.25">
      <c r="A57" s="6" t="s">
        <v>142</v>
      </c>
      <c r="B57" t="s">
        <v>143</v>
      </c>
      <c r="C57" s="14" t="s">
        <v>39</v>
      </c>
      <c r="D57" s="15">
        <v>0.85400000000000009</v>
      </c>
      <c r="E57" s="15">
        <v>1.248</v>
      </c>
      <c r="F57" s="16">
        <v>0.39399999999999991</v>
      </c>
      <c r="G57" s="5">
        <v>0</v>
      </c>
      <c r="H57" s="5">
        <v>0</v>
      </c>
      <c r="I57" s="17">
        <f t="shared" si="3"/>
        <v>0.64102564102564108</v>
      </c>
      <c r="J57" s="17">
        <f t="shared" si="4"/>
        <v>0</v>
      </c>
      <c r="K57" s="5">
        <v>0.59600000000000009</v>
      </c>
      <c r="L57" s="5">
        <v>4.4999999999999998E-2</v>
      </c>
      <c r="M57" s="5">
        <v>1.6E-2</v>
      </c>
      <c r="N57" s="5">
        <v>0.129</v>
      </c>
      <c r="O57" s="18">
        <f t="shared" si="5"/>
        <v>0.78600000000000014</v>
      </c>
      <c r="P57" s="5">
        <v>4.4999999999999998E-2</v>
      </c>
      <c r="Q57" s="5">
        <v>2.3E-2</v>
      </c>
      <c r="R57" s="18">
        <f t="shared" si="6"/>
        <v>6.8000000000000005E-2</v>
      </c>
      <c r="S57" s="5">
        <v>0</v>
      </c>
      <c r="T57" s="5">
        <v>0.8</v>
      </c>
      <c r="U57" s="5">
        <v>0</v>
      </c>
      <c r="V57" s="5">
        <v>0</v>
      </c>
      <c r="W57" s="5">
        <v>0</v>
      </c>
      <c r="X57" s="5">
        <v>0</v>
      </c>
      <c r="Y57" s="5">
        <v>0</v>
      </c>
      <c r="Z57" s="5">
        <v>0</v>
      </c>
      <c r="AA57" s="5">
        <v>0</v>
      </c>
      <c r="AB57" s="5">
        <v>0</v>
      </c>
      <c r="AC57" s="18">
        <f t="shared" si="7"/>
        <v>0.8</v>
      </c>
      <c r="AD57" s="5">
        <v>0</v>
      </c>
      <c r="AE57" s="5">
        <v>0.186</v>
      </c>
      <c r="AF57" s="5">
        <v>0.26200000000000001</v>
      </c>
      <c r="AG57" s="18">
        <f t="shared" si="8"/>
        <v>0.44800000000000001</v>
      </c>
      <c r="AH57" s="5">
        <v>0</v>
      </c>
      <c r="AI57" s="17">
        <v>1</v>
      </c>
      <c r="AJ57" s="6" t="s">
        <v>142</v>
      </c>
      <c r="AK57" s="19"/>
    </row>
    <row r="58" spans="1:37" x14ac:dyDescent="0.25">
      <c r="A58" s="6" t="s">
        <v>144</v>
      </c>
      <c r="B58" t="s">
        <v>145</v>
      </c>
      <c r="C58" s="14" t="s">
        <v>39</v>
      </c>
      <c r="D58" s="15">
        <v>0.37</v>
      </c>
      <c r="E58" s="15">
        <v>0.52700000000000002</v>
      </c>
      <c r="F58" s="16">
        <v>0.15700000000000003</v>
      </c>
      <c r="G58" s="5">
        <v>0</v>
      </c>
      <c r="H58" s="5">
        <v>0</v>
      </c>
      <c r="I58" s="17">
        <f t="shared" si="3"/>
        <v>0</v>
      </c>
      <c r="J58" s="17">
        <f t="shared" si="4"/>
        <v>1.0056925996204933</v>
      </c>
      <c r="K58" s="5">
        <v>0.26</v>
      </c>
      <c r="L58" s="5">
        <v>1.9E-2</v>
      </c>
      <c r="M58" s="5">
        <v>6.0000000000000001E-3</v>
      </c>
      <c r="N58" s="5">
        <v>5.7000000000000002E-2</v>
      </c>
      <c r="O58" s="18">
        <f t="shared" si="5"/>
        <v>0.34200000000000003</v>
      </c>
      <c r="P58" s="5">
        <v>1.9E-2</v>
      </c>
      <c r="Q58" s="5">
        <v>8.9999999999999993E-3</v>
      </c>
      <c r="R58" s="18">
        <f t="shared" si="6"/>
        <v>2.7999999999999997E-2</v>
      </c>
      <c r="S58" s="5">
        <v>0</v>
      </c>
      <c r="T58" s="5">
        <v>0</v>
      </c>
      <c r="U58" s="5">
        <v>2.8000000000000001E-2</v>
      </c>
      <c r="V58" s="5">
        <v>0</v>
      </c>
      <c r="W58" s="5">
        <v>4.1000000000000002E-2</v>
      </c>
      <c r="X58" s="5">
        <v>1.7999999999999999E-2</v>
      </c>
      <c r="Y58" s="5">
        <v>0.44</v>
      </c>
      <c r="Z58" s="5">
        <v>0</v>
      </c>
      <c r="AA58" s="5">
        <v>0</v>
      </c>
      <c r="AB58" s="5">
        <v>0</v>
      </c>
      <c r="AC58" s="18">
        <f t="shared" si="7"/>
        <v>0.52700000000000002</v>
      </c>
      <c r="AD58" s="5">
        <v>0</v>
      </c>
      <c r="AE58" s="5">
        <v>0</v>
      </c>
      <c r="AF58" s="5">
        <v>0</v>
      </c>
      <c r="AG58" s="18">
        <f t="shared" si="8"/>
        <v>0</v>
      </c>
      <c r="AH58" s="5">
        <v>0.53</v>
      </c>
      <c r="AI58" s="17">
        <v>0</v>
      </c>
      <c r="AJ58" s="6" t="s">
        <v>144</v>
      </c>
      <c r="AK58" s="19"/>
    </row>
    <row r="59" spans="1:37" x14ac:dyDescent="0.25">
      <c r="A59" s="6" t="s">
        <v>146</v>
      </c>
      <c r="B59" t="s">
        <v>147</v>
      </c>
      <c r="C59" s="14" t="s">
        <v>39</v>
      </c>
      <c r="D59" s="15">
        <v>0.63200000000000001</v>
      </c>
      <c r="E59" s="15">
        <v>1.9489999999999998</v>
      </c>
      <c r="F59" s="16">
        <v>1.3169999999999997</v>
      </c>
      <c r="G59" s="5">
        <v>0</v>
      </c>
      <c r="H59" s="5">
        <v>0</v>
      </c>
      <c r="I59" s="17">
        <f t="shared" si="3"/>
        <v>1</v>
      </c>
      <c r="J59" s="17">
        <f t="shared" si="4"/>
        <v>0.59415084658799389</v>
      </c>
      <c r="K59" s="5">
        <v>0.438</v>
      </c>
      <c r="L59" s="5">
        <v>3.3000000000000002E-2</v>
      </c>
      <c r="M59" s="5">
        <v>1.1999999999999999E-2</v>
      </c>
      <c r="N59" s="5">
        <v>9.9000000000000005E-2</v>
      </c>
      <c r="O59" s="18">
        <f t="shared" si="5"/>
        <v>0.58199999999999996</v>
      </c>
      <c r="P59" s="5">
        <v>3.3000000000000002E-2</v>
      </c>
      <c r="Q59" s="5">
        <v>1.7000000000000001E-2</v>
      </c>
      <c r="R59" s="18">
        <f t="shared" si="6"/>
        <v>0.05</v>
      </c>
      <c r="S59" s="5">
        <v>0</v>
      </c>
      <c r="T59" s="5">
        <v>0.8</v>
      </c>
      <c r="U59" s="5">
        <v>4.9000000000000002E-2</v>
      </c>
      <c r="V59" s="5">
        <v>0.99</v>
      </c>
      <c r="W59" s="5">
        <v>5.5E-2</v>
      </c>
      <c r="X59" s="5">
        <v>5.5E-2</v>
      </c>
      <c r="Y59" s="5">
        <v>0</v>
      </c>
      <c r="Z59" s="5">
        <v>0</v>
      </c>
      <c r="AA59" s="5">
        <v>0</v>
      </c>
      <c r="AB59" s="5">
        <v>0</v>
      </c>
      <c r="AC59" s="18">
        <f t="shared" si="7"/>
        <v>1.9489999999999998</v>
      </c>
      <c r="AD59" s="5">
        <v>0</v>
      </c>
      <c r="AE59" s="5">
        <v>0</v>
      </c>
      <c r="AF59" s="5">
        <v>0</v>
      </c>
      <c r="AG59" s="18">
        <f t="shared" si="8"/>
        <v>0</v>
      </c>
      <c r="AH59" s="5">
        <v>1.1579999999999999</v>
      </c>
      <c r="AI59" s="17">
        <v>1</v>
      </c>
      <c r="AJ59" s="6" t="s">
        <v>146</v>
      </c>
      <c r="AK59" s="19"/>
    </row>
    <row r="60" spans="1:37" x14ac:dyDescent="0.25">
      <c r="A60" s="6" t="s">
        <v>148</v>
      </c>
      <c r="B60" t="s">
        <v>149</v>
      </c>
      <c r="C60" s="14" t="s">
        <v>39</v>
      </c>
      <c r="D60" s="15">
        <v>0.94700000000000006</v>
      </c>
      <c r="E60" s="15">
        <v>2.923</v>
      </c>
      <c r="F60" s="16">
        <v>1.976</v>
      </c>
      <c r="G60" s="5">
        <v>0</v>
      </c>
      <c r="H60" s="5">
        <v>0</v>
      </c>
      <c r="I60" s="17">
        <f t="shared" si="3"/>
        <v>0.45022237427300721</v>
      </c>
      <c r="J60" s="17">
        <f t="shared" si="4"/>
        <v>0</v>
      </c>
      <c r="K60" s="5">
        <v>0.64700000000000002</v>
      </c>
      <c r="L60" s="5">
        <v>5.2999999999999999E-2</v>
      </c>
      <c r="M60" s="5">
        <v>1.8000000000000002E-2</v>
      </c>
      <c r="N60" s="5">
        <v>0.15</v>
      </c>
      <c r="O60" s="18">
        <f t="shared" si="5"/>
        <v>0.8680000000000001</v>
      </c>
      <c r="P60" s="5">
        <v>5.1000000000000004E-2</v>
      </c>
      <c r="Q60" s="5">
        <v>2.8000000000000001E-2</v>
      </c>
      <c r="R60" s="18">
        <f t="shared" si="6"/>
        <v>7.9000000000000001E-2</v>
      </c>
      <c r="S60" s="5">
        <v>0</v>
      </c>
      <c r="T60" s="5">
        <v>1</v>
      </c>
      <c r="U60" s="5">
        <v>0</v>
      </c>
      <c r="V60" s="5">
        <v>0</v>
      </c>
      <c r="W60" s="5">
        <v>0.316</v>
      </c>
      <c r="X60" s="5">
        <v>0</v>
      </c>
      <c r="Y60" s="5">
        <v>0</v>
      </c>
      <c r="Z60" s="5">
        <v>0</v>
      </c>
      <c r="AA60" s="5">
        <v>0</v>
      </c>
      <c r="AB60" s="5">
        <v>0</v>
      </c>
      <c r="AC60" s="18">
        <f t="shared" si="7"/>
        <v>1.3160000000000001</v>
      </c>
      <c r="AD60" s="5">
        <v>0</v>
      </c>
      <c r="AE60" s="5">
        <v>1.607</v>
      </c>
      <c r="AF60" s="5">
        <v>0</v>
      </c>
      <c r="AG60" s="18">
        <f t="shared" si="8"/>
        <v>1.607</v>
      </c>
      <c r="AH60" s="5">
        <v>0</v>
      </c>
      <c r="AI60" s="17">
        <v>1</v>
      </c>
      <c r="AJ60" s="6" t="s">
        <v>148</v>
      </c>
      <c r="AK60" s="19"/>
    </row>
    <row r="61" spans="1:37" x14ac:dyDescent="0.25">
      <c r="A61" s="6" t="s">
        <v>150</v>
      </c>
      <c r="B61" t="s">
        <v>151</v>
      </c>
      <c r="C61" s="14" t="s">
        <v>39</v>
      </c>
      <c r="D61" s="15">
        <v>0.13100000000000001</v>
      </c>
      <c r="E61" s="15">
        <v>5.5E-2</v>
      </c>
      <c r="F61" s="16">
        <v>-7.6000000000000012E-2</v>
      </c>
      <c r="G61" s="5">
        <v>-7.0999999999999994E-2</v>
      </c>
      <c r="H61" s="5">
        <v>-5.0000000000000001E-3</v>
      </c>
      <c r="I61" s="17">
        <f t="shared" si="3"/>
        <v>0</v>
      </c>
      <c r="J61" s="17">
        <f t="shared" si="4"/>
        <v>0</v>
      </c>
      <c r="K61" s="5">
        <v>6.9000000000000006E-2</v>
      </c>
      <c r="L61" s="5">
        <v>1.4E-2</v>
      </c>
      <c r="M61" s="5">
        <v>5.0000000000000001E-3</v>
      </c>
      <c r="N61" s="5">
        <v>2.5999999999999999E-2</v>
      </c>
      <c r="O61" s="18">
        <f t="shared" si="5"/>
        <v>0.114</v>
      </c>
      <c r="P61" s="5">
        <v>8.0000000000000002E-3</v>
      </c>
      <c r="Q61" s="5">
        <v>8.9999999999999993E-3</v>
      </c>
      <c r="R61" s="18">
        <f t="shared" si="6"/>
        <v>1.7000000000000001E-2</v>
      </c>
      <c r="S61" s="5">
        <v>0</v>
      </c>
      <c r="T61" s="5">
        <v>0</v>
      </c>
      <c r="U61" s="5">
        <v>0</v>
      </c>
      <c r="V61" s="5">
        <v>0</v>
      </c>
      <c r="W61" s="5">
        <v>0</v>
      </c>
      <c r="X61" s="5">
        <v>0</v>
      </c>
      <c r="Y61" s="5">
        <v>5.5E-2</v>
      </c>
      <c r="Z61" s="5">
        <v>0</v>
      </c>
      <c r="AA61" s="5">
        <v>0</v>
      </c>
      <c r="AB61" s="5">
        <v>0</v>
      </c>
      <c r="AC61" s="18">
        <f t="shared" si="7"/>
        <v>5.5E-2</v>
      </c>
      <c r="AD61" s="5">
        <v>0</v>
      </c>
      <c r="AE61" s="5">
        <v>0</v>
      </c>
      <c r="AF61" s="5">
        <v>0</v>
      </c>
      <c r="AG61" s="18">
        <f t="shared" si="8"/>
        <v>0</v>
      </c>
      <c r="AH61" s="5">
        <v>0</v>
      </c>
      <c r="AI61" s="17">
        <v>0</v>
      </c>
      <c r="AJ61" s="6" t="s">
        <v>150</v>
      </c>
      <c r="AK61" s="19"/>
    </row>
    <row r="62" spans="1:37" x14ac:dyDescent="0.25">
      <c r="A62" s="6" t="s">
        <v>152</v>
      </c>
      <c r="B62" t="s">
        <v>153</v>
      </c>
      <c r="C62" s="14" t="s">
        <v>39</v>
      </c>
      <c r="D62" s="15">
        <v>1.5479999999999998</v>
      </c>
      <c r="E62" s="15">
        <v>1.536</v>
      </c>
      <c r="F62" s="16">
        <v>-1.1999999999999789E-2</v>
      </c>
      <c r="G62" s="5">
        <v>-1.0999999999999999E-2</v>
      </c>
      <c r="H62" s="5">
        <v>-1E-3</v>
      </c>
      <c r="I62" s="17">
        <f t="shared" si="3"/>
        <v>0</v>
      </c>
      <c r="J62" s="17">
        <f t="shared" si="4"/>
        <v>0</v>
      </c>
      <c r="K62" s="5">
        <v>1.034</v>
      </c>
      <c r="L62" s="5">
        <v>9.2999999999999999E-2</v>
      </c>
      <c r="M62" s="5">
        <v>3.2000000000000001E-2</v>
      </c>
      <c r="N62" s="5">
        <v>0.253</v>
      </c>
      <c r="O62" s="18">
        <f t="shared" si="5"/>
        <v>1.4119999999999999</v>
      </c>
      <c r="P62" s="5">
        <v>8.4999999999999992E-2</v>
      </c>
      <c r="Q62" s="5">
        <v>5.0999999999999997E-2</v>
      </c>
      <c r="R62" s="18">
        <f t="shared" si="6"/>
        <v>0.13599999999999998</v>
      </c>
      <c r="S62" s="5">
        <v>0</v>
      </c>
      <c r="T62" s="5">
        <v>0</v>
      </c>
      <c r="U62" s="5">
        <v>0</v>
      </c>
      <c r="V62" s="5">
        <v>0</v>
      </c>
      <c r="W62" s="5">
        <v>0</v>
      </c>
      <c r="X62" s="5">
        <v>0</v>
      </c>
      <c r="Y62" s="5">
        <v>0</v>
      </c>
      <c r="Z62" s="5">
        <v>0</v>
      </c>
      <c r="AA62" s="5">
        <v>0</v>
      </c>
      <c r="AB62" s="5">
        <v>0</v>
      </c>
      <c r="AC62" s="18">
        <f t="shared" si="7"/>
        <v>0</v>
      </c>
      <c r="AD62" s="5">
        <v>0</v>
      </c>
      <c r="AE62" s="5">
        <v>0.78500000000000003</v>
      </c>
      <c r="AF62" s="5">
        <v>0.751</v>
      </c>
      <c r="AG62" s="18">
        <f t="shared" si="8"/>
        <v>1.536</v>
      </c>
      <c r="AH62" s="5">
        <v>0</v>
      </c>
      <c r="AI62" s="17">
        <v>0</v>
      </c>
      <c r="AJ62" s="6" t="s">
        <v>152</v>
      </c>
      <c r="AK62" s="19"/>
    </row>
    <row r="63" spans="1:37" x14ac:dyDescent="0.25">
      <c r="A63" s="6" t="s">
        <v>154</v>
      </c>
      <c r="B63" t="s">
        <v>155</v>
      </c>
      <c r="C63" s="14" t="s">
        <v>39</v>
      </c>
      <c r="D63" s="15">
        <v>1.9200000000000002</v>
      </c>
      <c r="E63" s="15">
        <v>2.4630000000000001</v>
      </c>
      <c r="F63" s="16">
        <v>0.54299999999999993</v>
      </c>
      <c r="G63" s="5">
        <v>0</v>
      </c>
      <c r="H63" s="5">
        <v>0</v>
      </c>
      <c r="I63" s="17">
        <f t="shared" si="3"/>
        <v>0.29638652050345105</v>
      </c>
      <c r="J63" s="17">
        <f t="shared" si="4"/>
        <v>0</v>
      </c>
      <c r="K63" s="5">
        <v>1.2730000000000001</v>
      </c>
      <c r="L63" s="5">
        <v>0.12</v>
      </c>
      <c r="M63" s="5">
        <v>4.1999999999999996E-2</v>
      </c>
      <c r="N63" s="5">
        <v>0.315</v>
      </c>
      <c r="O63" s="18">
        <f t="shared" si="5"/>
        <v>1.7500000000000002</v>
      </c>
      <c r="P63" s="5">
        <v>0.105</v>
      </c>
      <c r="Q63" s="5">
        <v>6.5000000000000002E-2</v>
      </c>
      <c r="R63" s="18">
        <f t="shared" si="6"/>
        <v>0.16999999999999998</v>
      </c>
      <c r="S63" s="5">
        <v>0</v>
      </c>
      <c r="T63" s="5">
        <v>0.73</v>
      </c>
      <c r="U63" s="5">
        <v>0</v>
      </c>
      <c r="V63" s="5">
        <v>0</v>
      </c>
      <c r="W63" s="5">
        <v>0</v>
      </c>
      <c r="X63" s="5">
        <v>0</v>
      </c>
      <c r="Y63" s="5">
        <v>0</v>
      </c>
      <c r="Z63" s="5">
        <v>0</v>
      </c>
      <c r="AA63" s="5">
        <v>0</v>
      </c>
      <c r="AB63" s="5">
        <v>0</v>
      </c>
      <c r="AC63" s="18">
        <f t="shared" si="7"/>
        <v>0.73</v>
      </c>
      <c r="AD63" s="5">
        <v>0</v>
      </c>
      <c r="AE63" s="5">
        <v>0.93099999999999994</v>
      </c>
      <c r="AF63" s="5">
        <v>0.80199999999999994</v>
      </c>
      <c r="AG63" s="18">
        <f t="shared" si="8"/>
        <v>1.7329999999999999</v>
      </c>
      <c r="AH63" s="5">
        <v>0</v>
      </c>
      <c r="AI63" s="17">
        <v>1</v>
      </c>
      <c r="AJ63" s="6" t="s">
        <v>154</v>
      </c>
      <c r="AK63" s="19"/>
    </row>
    <row r="64" spans="1:37" x14ac:dyDescent="0.25">
      <c r="A64" s="6" t="s">
        <v>156</v>
      </c>
      <c r="B64" t="s">
        <v>157</v>
      </c>
      <c r="C64" s="14" t="s">
        <v>39</v>
      </c>
      <c r="D64" s="15">
        <v>1.2010000000000001</v>
      </c>
      <c r="E64" s="15">
        <v>0.623</v>
      </c>
      <c r="F64" s="16">
        <v>-0.57800000000000007</v>
      </c>
      <c r="G64" s="5">
        <v>-0.54300000000000004</v>
      </c>
      <c r="H64" s="5">
        <v>-3.5000000000000003E-2</v>
      </c>
      <c r="I64" s="17">
        <f t="shared" si="3"/>
        <v>0</v>
      </c>
      <c r="J64" s="17">
        <f t="shared" si="4"/>
        <v>0</v>
      </c>
      <c r="K64" s="5">
        <v>0.79299999999999993</v>
      </c>
      <c r="L64" s="5">
        <v>7.6000000000000012E-2</v>
      </c>
      <c r="M64" s="5">
        <v>2.6000000000000002E-2</v>
      </c>
      <c r="N64" s="5">
        <v>0.2</v>
      </c>
      <c r="O64" s="18">
        <f t="shared" si="5"/>
        <v>1.095</v>
      </c>
      <c r="P64" s="5">
        <v>6.5000000000000002E-2</v>
      </c>
      <c r="Q64" s="5">
        <v>4.1000000000000002E-2</v>
      </c>
      <c r="R64" s="18">
        <f t="shared" si="6"/>
        <v>0.10600000000000001</v>
      </c>
      <c r="S64" s="5">
        <v>0</v>
      </c>
      <c r="T64" s="5">
        <v>0</v>
      </c>
      <c r="U64" s="5">
        <v>0</v>
      </c>
      <c r="V64" s="5">
        <v>0</v>
      </c>
      <c r="W64" s="5">
        <v>0</v>
      </c>
      <c r="X64" s="5">
        <v>0</v>
      </c>
      <c r="Y64" s="5">
        <v>0</v>
      </c>
      <c r="Z64" s="5">
        <v>0</v>
      </c>
      <c r="AA64" s="5">
        <v>0</v>
      </c>
      <c r="AB64" s="5">
        <v>0</v>
      </c>
      <c r="AC64" s="18">
        <f t="shared" si="7"/>
        <v>0</v>
      </c>
      <c r="AD64" s="5">
        <v>0</v>
      </c>
      <c r="AE64" s="5">
        <v>0.623</v>
      </c>
      <c r="AF64" s="5">
        <v>0</v>
      </c>
      <c r="AG64" s="18">
        <f t="shared" si="8"/>
        <v>0.623</v>
      </c>
      <c r="AH64" s="5">
        <v>0</v>
      </c>
      <c r="AI64" s="17">
        <v>0</v>
      </c>
      <c r="AJ64" s="6" t="s">
        <v>156</v>
      </c>
      <c r="AK64" s="19"/>
    </row>
    <row r="65" spans="1:37" x14ac:dyDescent="0.25">
      <c r="A65" s="6" t="s">
        <v>158</v>
      </c>
      <c r="B65" t="s">
        <v>159</v>
      </c>
      <c r="C65" s="14" t="s">
        <v>39</v>
      </c>
      <c r="D65" s="15">
        <v>7.0749999999999993</v>
      </c>
      <c r="E65" s="15">
        <v>10.349</v>
      </c>
      <c r="F65" s="16">
        <v>3.2740000000000009</v>
      </c>
      <c r="G65" s="5">
        <v>0</v>
      </c>
      <c r="H65" s="5">
        <v>0</v>
      </c>
      <c r="I65" s="17">
        <f t="shared" si="3"/>
        <v>0.6296247173639965</v>
      </c>
      <c r="J65" s="17">
        <f t="shared" si="4"/>
        <v>0</v>
      </c>
      <c r="K65" s="5">
        <v>4.7789999999999999</v>
      </c>
      <c r="L65" s="5">
        <v>0.41099999999999998</v>
      </c>
      <c r="M65" s="5">
        <v>0.14300000000000002</v>
      </c>
      <c r="N65" s="5">
        <v>1.1440000000000001</v>
      </c>
      <c r="O65" s="18">
        <f t="shared" si="5"/>
        <v>6.4769999999999994</v>
      </c>
      <c r="P65" s="5">
        <v>0.38</v>
      </c>
      <c r="Q65" s="5">
        <v>0.218</v>
      </c>
      <c r="R65" s="18">
        <f t="shared" si="6"/>
        <v>0.59799999999999998</v>
      </c>
      <c r="S65" s="5">
        <v>0</v>
      </c>
      <c r="T65" s="5">
        <v>5</v>
      </c>
      <c r="U65" s="5">
        <v>0.19700000000000001</v>
      </c>
      <c r="V65" s="5">
        <v>0</v>
      </c>
      <c r="W65" s="5">
        <v>0.61899999999999999</v>
      </c>
      <c r="X65" s="5">
        <v>0.441</v>
      </c>
      <c r="Y65" s="5">
        <v>0.6</v>
      </c>
      <c r="Z65" s="5">
        <v>0.16</v>
      </c>
      <c r="AA65" s="5">
        <v>0</v>
      </c>
      <c r="AB65" s="5">
        <v>0</v>
      </c>
      <c r="AC65" s="18">
        <f t="shared" si="7"/>
        <v>7.0169999999999995</v>
      </c>
      <c r="AD65" s="5">
        <v>0</v>
      </c>
      <c r="AE65" s="5">
        <v>0.95600000000000007</v>
      </c>
      <c r="AF65" s="5">
        <v>2.3759999999999999</v>
      </c>
      <c r="AG65" s="18">
        <f t="shared" si="8"/>
        <v>3.3319999999999999</v>
      </c>
      <c r="AH65" s="5">
        <v>0</v>
      </c>
      <c r="AI65" s="17">
        <v>0.92859999999999998</v>
      </c>
      <c r="AJ65" s="6" t="s">
        <v>158</v>
      </c>
      <c r="AK65" s="19"/>
    </row>
    <row r="66" spans="1:37" x14ac:dyDescent="0.25">
      <c r="A66" s="6" t="s">
        <v>160</v>
      </c>
      <c r="B66" t="s">
        <v>161</v>
      </c>
      <c r="C66" s="14" t="s">
        <v>39</v>
      </c>
      <c r="D66" s="15">
        <v>4.7039999999999988</v>
      </c>
      <c r="E66" s="15">
        <v>8.8109999999999999</v>
      </c>
      <c r="F66" s="16">
        <v>4.1070000000000011</v>
      </c>
      <c r="G66" s="5">
        <v>0</v>
      </c>
      <c r="H66" s="5">
        <v>0</v>
      </c>
      <c r="I66" s="17">
        <f t="shared" si="3"/>
        <v>0.72012257405515834</v>
      </c>
      <c r="J66" s="17">
        <f t="shared" si="4"/>
        <v>9.3519464305981168E-2</v>
      </c>
      <c r="K66" s="5">
        <v>2.7919999999999998</v>
      </c>
      <c r="L66" s="5">
        <v>0.377</v>
      </c>
      <c r="M66" s="5">
        <v>0.13</v>
      </c>
      <c r="N66" s="5">
        <v>0.90600000000000003</v>
      </c>
      <c r="O66" s="18">
        <f t="shared" si="5"/>
        <v>4.2049999999999992</v>
      </c>
      <c r="P66" s="5">
        <v>0.27900000000000003</v>
      </c>
      <c r="Q66" s="5">
        <v>0.22</v>
      </c>
      <c r="R66" s="18">
        <f t="shared" si="6"/>
        <v>0.499</v>
      </c>
      <c r="S66" s="5">
        <v>0</v>
      </c>
      <c r="T66" s="5">
        <v>3.6</v>
      </c>
      <c r="U66" s="5">
        <v>0.25600000000000001</v>
      </c>
      <c r="V66" s="5">
        <v>0</v>
      </c>
      <c r="W66" s="5">
        <v>0.66500000000000004</v>
      </c>
      <c r="X66" s="5">
        <v>0</v>
      </c>
      <c r="Y66" s="5">
        <v>1</v>
      </c>
      <c r="Z66" s="5">
        <v>0</v>
      </c>
      <c r="AA66" s="5">
        <v>0</v>
      </c>
      <c r="AB66" s="5">
        <v>0.82400000000000007</v>
      </c>
      <c r="AC66" s="18">
        <f t="shared" si="7"/>
        <v>6.3449999999999998</v>
      </c>
      <c r="AD66" s="5">
        <v>0</v>
      </c>
      <c r="AE66" s="5">
        <v>0.32599999999999996</v>
      </c>
      <c r="AF66" s="5">
        <v>2.14</v>
      </c>
      <c r="AG66" s="18">
        <f t="shared" si="8"/>
        <v>2.4660000000000002</v>
      </c>
      <c r="AH66" s="5">
        <v>0.82400000000000007</v>
      </c>
      <c r="AI66" s="17">
        <v>1</v>
      </c>
      <c r="AJ66" s="6" t="s">
        <v>160</v>
      </c>
      <c r="AK66" s="19"/>
    </row>
    <row r="67" spans="1:37" x14ac:dyDescent="0.25">
      <c r="A67" s="6" t="s">
        <v>162</v>
      </c>
      <c r="B67" t="s">
        <v>163</v>
      </c>
      <c r="C67" s="14" t="s">
        <v>39</v>
      </c>
      <c r="D67" s="15">
        <v>5.2000000000000005E-2</v>
      </c>
      <c r="E67" s="15">
        <v>0</v>
      </c>
      <c r="F67" s="16">
        <v>-5.2000000000000005E-2</v>
      </c>
      <c r="G67" s="5">
        <v>-4.9000000000000002E-2</v>
      </c>
      <c r="H67" s="5">
        <v>-3.0000000000000001E-3</v>
      </c>
      <c r="I67" s="17">
        <f t="shared" si="3"/>
        <v>0</v>
      </c>
      <c r="J67" s="17">
        <f t="shared" si="4"/>
        <v>0</v>
      </c>
      <c r="K67" s="5">
        <v>2.8000000000000001E-2</v>
      </c>
      <c r="L67" s="5">
        <v>6.0000000000000001E-3</v>
      </c>
      <c r="M67" s="5">
        <v>2E-3</v>
      </c>
      <c r="N67" s="5">
        <v>0.01</v>
      </c>
      <c r="O67" s="18">
        <f t="shared" si="5"/>
        <v>4.6000000000000006E-2</v>
      </c>
      <c r="P67" s="5">
        <v>3.0000000000000001E-3</v>
      </c>
      <c r="Q67" s="5">
        <v>3.0000000000000001E-3</v>
      </c>
      <c r="R67" s="18">
        <f t="shared" si="6"/>
        <v>6.0000000000000001E-3</v>
      </c>
      <c r="S67" s="5">
        <v>0</v>
      </c>
      <c r="T67" s="5">
        <v>0</v>
      </c>
      <c r="U67" s="5">
        <v>0</v>
      </c>
      <c r="V67" s="5">
        <v>0</v>
      </c>
      <c r="W67" s="5">
        <v>0</v>
      </c>
      <c r="X67" s="5">
        <v>0</v>
      </c>
      <c r="Y67" s="5">
        <v>0</v>
      </c>
      <c r="Z67" s="5">
        <v>0</v>
      </c>
      <c r="AA67" s="5">
        <v>0</v>
      </c>
      <c r="AB67" s="5">
        <v>0</v>
      </c>
      <c r="AC67" s="18">
        <f t="shared" si="7"/>
        <v>0</v>
      </c>
      <c r="AD67" s="5">
        <v>0</v>
      </c>
      <c r="AE67" s="5">
        <v>0</v>
      </c>
      <c r="AF67" s="5">
        <v>0</v>
      </c>
      <c r="AG67" s="18">
        <f t="shared" si="8"/>
        <v>0</v>
      </c>
      <c r="AH67" s="5">
        <v>0</v>
      </c>
      <c r="AI67" s="17">
        <v>0</v>
      </c>
      <c r="AJ67" s="6" t="s">
        <v>162</v>
      </c>
      <c r="AK67" s="19"/>
    </row>
    <row r="68" spans="1:37" x14ac:dyDescent="0.25">
      <c r="A68" s="6" t="s">
        <v>164</v>
      </c>
      <c r="B68" t="s">
        <v>165</v>
      </c>
      <c r="C68" s="14" t="s">
        <v>39</v>
      </c>
      <c r="D68" s="15">
        <v>11.150000000000002</v>
      </c>
      <c r="E68" s="15">
        <v>31.428999999999995</v>
      </c>
      <c r="F68" s="16">
        <v>20.278999999999993</v>
      </c>
      <c r="G68" s="5">
        <v>0</v>
      </c>
      <c r="H68" s="5">
        <v>0</v>
      </c>
      <c r="I68" s="17">
        <f t="shared" si="3"/>
        <v>0.48942059881001632</v>
      </c>
      <c r="J68" s="17">
        <f t="shared" si="4"/>
        <v>0</v>
      </c>
      <c r="K68" s="5">
        <v>7.4250000000000007</v>
      </c>
      <c r="L68" s="5">
        <v>0.67900000000000005</v>
      </c>
      <c r="M68" s="5">
        <v>0.23699999999999999</v>
      </c>
      <c r="N68" s="5">
        <v>1.8360000000000003</v>
      </c>
      <c r="O68" s="18">
        <f t="shared" si="5"/>
        <v>10.177000000000001</v>
      </c>
      <c r="P68" s="5">
        <v>0.60699999999999998</v>
      </c>
      <c r="Q68" s="5">
        <v>0.36599999999999999</v>
      </c>
      <c r="R68" s="18">
        <f t="shared" si="6"/>
        <v>0.97299999999999998</v>
      </c>
      <c r="S68" s="5">
        <v>0</v>
      </c>
      <c r="T68" s="5">
        <v>9.3010000000000002</v>
      </c>
      <c r="U68" s="5">
        <v>1.04</v>
      </c>
      <c r="V68" s="5">
        <v>0</v>
      </c>
      <c r="W68" s="5">
        <v>2.02</v>
      </c>
      <c r="X68" s="5">
        <v>1.732</v>
      </c>
      <c r="Y68" s="5">
        <v>1</v>
      </c>
      <c r="Z68" s="5">
        <v>0.28899999999999998</v>
      </c>
      <c r="AA68" s="5">
        <v>0</v>
      </c>
      <c r="AB68" s="5">
        <v>0</v>
      </c>
      <c r="AC68" s="18">
        <f t="shared" si="7"/>
        <v>15.382</v>
      </c>
      <c r="AD68" s="5">
        <v>0</v>
      </c>
      <c r="AE68" s="5">
        <v>9.2989999999999995</v>
      </c>
      <c r="AF68" s="5">
        <v>6.7479999999999993</v>
      </c>
      <c r="AG68" s="18">
        <f t="shared" si="8"/>
        <v>16.046999999999997</v>
      </c>
      <c r="AH68" s="5">
        <v>0</v>
      </c>
      <c r="AI68" s="17">
        <v>1</v>
      </c>
      <c r="AJ68" s="6" t="s">
        <v>164</v>
      </c>
      <c r="AK68" s="19"/>
    </row>
    <row r="69" spans="1:37" x14ac:dyDescent="0.25">
      <c r="A69" s="6" t="s">
        <v>166</v>
      </c>
      <c r="B69" t="s">
        <v>167</v>
      </c>
      <c r="C69" s="14" t="s">
        <v>39</v>
      </c>
      <c r="D69" s="15">
        <v>11.829000000000001</v>
      </c>
      <c r="E69" s="15">
        <v>18.606999999999999</v>
      </c>
      <c r="F69" s="16">
        <v>6.7779999999999987</v>
      </c>
      <c r="G69" s="5">
        <v>0</v>
      </c>
      <c r="H69" s="5">
        <v>0</v>
      </c>
      <c r="I69" s="17">
        <f t="shared" si="3"/>
        <v>0.53318224324179075</v>
      </c>
      <c r="J69" s="17">
        <f t="shared" si="4"/>
        <v>4.417692266351373E-2</v>
      </c>
      <c r="K69" s="5">
        <v>7.9640000000000004</v>
      </c>
      <c r="L69" s="5">
        <v>0.69599999999999995</v>
      </c>
      <c r="M69" s="5">
        <v>0.24199999999999999</v>
      </c>
      <c r="N69" s="5">
        <v>1.919</v>
      </c>
      <c r="O69" s="18">
        <f t="shared" si="5"/>
        <v>10.821000000000002</v>
      </c>
      <c r="P69" s="5">
        <v>0.6379999999999999</v>
      </c>
      <c r="Q69" s="5">
        <v>0.37</v>
      </c>
      <c r="R69" s="18">
        <f t="shared" si="6"/>
        <v>1.008</v>
      </c>
      <c r="S69" s="5">
        <v>0</v>
      </c>
      <c r="T69" s="5">
        <v>8</v>
      </c>
      <c r="U69" s="5">
        <v>0.27400000000000002</v>
      </c>
      <c r="V69" s="5">
        <v>0</v>
      </c>
      <c r="W69" s="5">
        <v>0.26600000000000001</v>
      </c>
      <c r="X69" s="5">
        <v>1.143</v>
      </c>
      <c r="Y69" s="5">
        <v>0</v>
      </c>
      <c r="Z69" s="5">
        <v>0</v>
      </c>
      <c r="AA69" s="5">
        <v>0</v>
      </c>
      <c r="AB69" s="5">
        <v>0.82199999999999995</v>
      </c>
      <c r="AC69" s="18">
        <f t="shared" si="7"/>
        <v>10.505000000000001</v>
      </c>
      <c r="AD69" s="5">
        <v>0</v>
      </c>
      <c r="AE69" s="5">
        <v>4.0810000000000004</v>
      </c>
      <c r="AF69" s="5">
        <v>4.0209999999999999</v>
      </c>
      <c r="AG69" s="18">
        <f t="shared" si="8"/>
        <v>8.1020000000000003</v>
      </c>
      <c r="AH69" s="5">
        <v>0.82199999999999995</v>
      </c>
      <c r="AI69" s="17">
        <v>0.94440000000000002</v>
      </c>
      <c r="AJ69" s="6" t="s">
        <v>166</v>
      </c>
      <c r="AK69" s="19"/>
    </row>
    <row r="70" spans="1:37" x14ac:dyDescent="0.25">
      <c r="A70" s="6" t="s">
        <v>168</v>
      </c>
      <c r="B70" t="s">
        <v>169</v>
      </c>
      <c r="C70" s="14" t="s">
        <v>39</v>
      </c>
      <c r="D70" s="15">
        <v>19.657000000000004</v>
      </c>
      <c r="E70" s="15">
        <v>39.558</v>
      </c>
      <c r="F70" s="16">
        <v>19.900999999999996</v>
      </c>
      <c r="G70" s="5">
        <v>0</v>
      </c>
      <c r="H70" s="5">
        <v>0</v>
      </c>
      <c r="I70" s="17">
        <f t="shared" si="3"/>
        <v>0.33103516355730828</v>
      </c>
      <c r="J70" s="17">
        <f t="shared" si="4"/>
        <v>0</v>
      </c>
      <c r="K70" s="5">
        <v>13.268000000000001</v>
      </c>
      <c r="L70" s="5">
        <v>1.151</v>
      </c>
      <c r="M70" s="5">
        <v>0.40300000000000002</v>
      </c>
      <c r="N70" s="5">
        <v>3.165</v>
      </c>
      <c r="O70" s="18">
        <f t="shared" si="5"/>
        <v>17.987000000000002</v>
      </c>
      <c r="P70" s="5">
        <v>1.0580000000000001</v>
      </c>
      <c r="Q70" s="5">
        <v>0.61199999999999999</v>
      </c>
      <c r="R70" s="18">
        <f t="shared" si="6"/>
        <v>1.67</v>
      </c>
      <c r="S70" s="5">
        <v>0</v>
      </c>
      <c r="T70" s="5">
        <v>7.3109999999999999</v>
      </c>
      <c r="U70" s="5">
        <v>0.35</v>
      </c>
      <c r="V70" s="5">
        <v>0</v>
      </c>
      <c r="W70" s="5">
        <v>1.379</v>
      </c>
      <c r="X70" s="5">
        <v>1.6639999999999999</v>
      </c>
      <c r="Y70" s="5">
        <v>3.8419999999999992</v>
      </c>
      <c r="Z70" s="5">
        <v>0.32900000000000001</v>
      </c>
      <c r="AA70" s="5">
        <v>0.34300000000000003</v>
      </c>
      <c r="AB70" s="5">
        <v>0</v>
      </c>
      <c r="AC70" s="18">
        <f t="shared" si="7"/>
        <v>15.217999999999998</v>
      </c>
      <c r="AD70" s="5">
        <v>0</v>
      </c>
      <c r="AE70" s="5">
        <v>20.529</v>
      </c>
      <c r="AF70" s="5">
        <v>3.8109999999999999</v>
      </c>
      <c r="AG70" s="18">
        <f t="shared" si="8"/>
        <v>24.34</v>
      </c>
      <c r="AH70" s="5">
        <v>0</v>
      </c>
      <c r="AI70" s="17">
        <v>0.86050000000000004</v>
      </c>
      <c r="AJ70" s="6" t="s">
        <v>168</v>
      </c>
      <c r="AK70" s="19"/>
    </row>
    <row r="71" spans="1:37" x14ac:dyDescent="0.25">
      <c r="A71" s="6" t="s">
        <v>170</v>
      </c>
      <c r="B71" t="s">
        <v>171</v>
      </c>
      <c r="C71" s="14" t="s">
        <v>39</v>
      </c>
      <c r="D71" s="15">
        <v>0.33500000000000002</v>
      </c>
      <c r="E71" s="15">
        <v>1.1930000000000001</v>
      </c>
      <c r="F71" s="16">
        <v>0.8580000000000001</v>
      </c>
      <c r="G71" s="5">
        <v>0</v>
      </c>
      <c r="H71" s="5">
        <v>0</v>
      </c>
      <c r="I71" s="17">
        <f t="shared" ref="I71:I134" si="9">IFERROR(((AI71*AC71)/(AC71+AG71)),0)</f>
        <v>0.83822296730930423</v>
      </c>
      <c r="J71" s="17">
        <f t="shared" ref="J71:J134" si="10">IFERROR(AH71/(AG71+AC71),0)</f>
        <v>0</v>
      </c>
      <c r="K71" s="5">
        <v>0.23499999999999999</v>
      </c>
      <c r="L71" s="5">
        <v>1.6E-2</v>
      </c>
      <c r="M71" s="5">
        <v>5.0000000000000001E-3</v>
      </c>
      <c r="N71" s="5">
        <v>5.2999999999999999E-2</v>
      </c>
      <c r="O71" s="18">
        <f t="shared" ref="O71:O134" si="11">SUM(K71:N71)</f>
        <v>0.309</v>
      </c>
      <c r="P71" s="5">
        <v>1.8000000000000002E-2</v>
      </c>
      <c r="Q71" s="5">
        <v>8.0000000000000002E-3</v>
      </c>
      <c r="R71" s="18">
        <f t="shared" ref="R71:R134" si="12">SUM(P71:Q71)</f>
        <v>2.6000000000000002E-2</v>
      </c>
      <c r="S71" s="5">
        <v>0</v>
      </c>
      <c r="T71" s="5">
        <v>1</v>
      </c>
      <c r="U71" s="5">
        <v>0</v>
      </c>
      <c r="V71" s="5">
        <v>0</v>
      </c>
      <c r="W71" s="5">
        <v>0</v>
      </c>
      <c r="X71" s="5">
        <v>0</v>
      </c>
      <c r="Y71" s="5">
        <v>0</v>
      </c>
      <c r="Z71" s="5">
        <v>0</v>
      </c>
      <c r="AA71" s="5">
        <v>0</v>
      </c>
      <c r="AB71" s="5">
        <v>0</v>
      </c>
      <c r="AC71" s="18">
        <f t="shared" ref="AC71:AC134" si="13">SUM(S71:AB71)</f>
        <v>1</v>
      </c>
      <c r="AD71" s="5">
        <v>0</v>
      </c>
      <c r="AE71" s="5">
        <v>0</v>
      </c>
      <c r="AF71" s="5">
        <v>0.193</v>
      </c>
      <c r="AG71" s="18">
        <f t="shared" ref="AG71:AG134" si="14">SUM(AD71:AF71)</f>
        <v>0.193</v>
      </c>
      <c r="AH71" s="5">
        <v>0</v>
      </c>
      <c r="AI71" s="17">
        <v>1</v>
      </c>
      <c r="AJ71" s="6" t="s">
        <v>170</v>
      </c>
      <c r="AK71" s="19"/>
    </row>
    <row r="72" spans="1:37" x14ac:dyDescent="0.25">
      <c r="A72" s="6" t="s">
        <v>172</v>
      </c>
      <c r="B72" t="s">
        <v>173</v>
      </c>
      <c r="C72" s="14" t="s">
        <v>39</v>
      </c>
      <c r="D72" s="15">
        <v>6.2330000000000005</v>
      </c>
      <c r="E72" s="15">
        <v>10.421999999999999</v>
      </c>
      <c r="F72" s="16">
        <v>4.1889999999999983</v>
      </c>
      <c r="G72" s="5">
        <v>0</v>
      </c>
      <c r="H72" s="5">
        <v>0</v>
      </c>
      <c r="I72" s="17">
        <f t="shared" si="9"/>
        <v>0.62425638073306466</v>
      </c>
      <c r="J72" s="17">
        <f t="shared" si="10"/>
        <v>4.432930339666092E-2</v>
      </c>
      <c r="K72" s="5">
        <v>4.1260000000000003</v>
      </c>
      <c r="L72" s="5">
        <v>0.39</v>
      </c>
      <c r="M72" s="5">
        <v>0.13700000000000001</v>
      </c>
      <c r="N72" s="5">
        <v>1.026</v>
      </c>
      <c r="O72" s="18">
        <f t="shared" si="11"/>
        <v>5.6790000000000003</v>
      </c>
      <c r="P72" s="5">
        <v>0.34099999999999997</v>
      </c>
      <c r="Q72" s="5">
        <v>0.21299999999999999</v>
      </c>
      <c r="R72" s="18">
        <f t="shared" si="12"/>
        <v>0.55399999999999994</v>
      </c>
      <c r="S72" s="5">
        <v>0</v>
      </c>
      <c r="T72" s="5">
        <v>3.5</v>
      </c>
      <c r="U72" s="5">
        <v>0.20300000000000001</v>
      </c>
      <c r="V72" s="5">
        <v>1.1000000000000001</v>
      </c>
      <c r="W72" s="5">
        <v>0.36399999999999999</v>
      </c>
      <c r="X72" s="5">
        <v>0.46199999999999997</v>
      </c>
      <c r="Y72" s="5">
        <v>0.41500000000000004</v>
      </c>
      <c r="Z72" s="5">
        <v>0</v>
      </c>
      <c r="AA72" s="5">
        <v>0</v>
      </c>
      <c r="AB72" s="5">
        <v>0.46200000000000002</v>
      </c>
      <c r="AC72" s="18">
        <f t="shared" si="13"/>
        <v>6.5059999999999993</v>
      </c>
      <c r="AD72" s="5">
        <v>0</v>
      </c>
      <c r="AE72" s="5">
        <v>2.1669999999999998</v>
      </c>
      <c r="AF72" s="5">
        <v>1.7489999999999999</v>
      </c>
      <c r="AG72" s="18">
        <f t="shared" si="14"/>
        <v>3.9159999999999995</v>
      </c>
      <c r="AH72" s="5">
        <v>0.46200000000000002</v>
      </c>
      <c r="AI72" s="17">
        <v>1</v>
      </c>
      <c r="AJ72" s="6" t="s">
        <v>172</v>
      </c>
      <c r="AK72" s="19"/>
    </row>
    <row r="73" spans="1:37" x14ac:dyDescent="0.25">
      <c r="A73" s="6" t="s">
        <v>174</v>
      </c>
      <c r="B73" t="s">
        <v>175</v>
      </c>
      <c r="C73" s="14" t="s">
        <v>39</v>
      </c>
      <c r="D73" s="15">
        <v>67.812999999999988</v>
      </c>
      <c r="E73" s="15">
        <v>119.81</v>
      </c>
      <c r="F73" s="16">
        <v>51.997000000000014</v>
      </c>
      <c r="G73" s="5">
        <v>0</v>
      </c>
      <c r="H73" s="5">
        <v>0</v>
      </c>
      <c r="I73" s="17">
        <f t="shared" si="9"/>
        <v>0.69253818546031209</v>
      </c>
      <c r="J73" s="17">
        <f t="shared" si="10"/>
        <v>0</v>
      </c>
      <c r="K73" s="5">
        <v>45.786000000000001</v>
      </c>
      <c r="L73" s="5">
        <v>3.9579999999999997</v>
      </c>
      <c r="M73" s="5">
        <v>1.385</v>
      </c>
      <c r="N73" s="5">
        <v>10.934999999999999</v>
      </c>
      <c r="O73" s="18">
        <f t="shared" si="11"/>
        <v>62.063999999999993</v>
      </c>
      <c r="P73" s="5">
        <v>3.649</v>
      </c>
      <c r="Q73" s="5">
        <v>2.1</v>
      </c>
      <c r="R73" s="18">
        <f t="shared" si="12"/>
        <v>5.7490000000000006</v>
      </c>
      <c r="S73" s="5">
        <v>0.311</v>
      </c>
      <c r="T73" s="5">
        <v>45.110999999999997</v>
      </c>
      <c r="U73" s="5">
        <v>3.4169999999999998</v>
      </c>
      <c r="V73" s="5">
        <v>0</v>
      </c>
      <c r="W73" s="5">
        <v>11.772</v>
      </c>
      <c r="X73" s="5">
        <v>5.4359999999999999</v>
      </c>
      <c r="Y73" s="5">
        <v>15.031000000000001</v>
      </c>
      <c r="Z73" s="5">
        <v>1.895</v>
      </c>
      <c r="AA73" s="5">
        <v>0</v>
      </c>
      <c r="AB73" s="5">
        <v>0</v>
      </c>
      <c r="AC73" s="18">
        <f t="shared" si="13"/>
        <v>82.972999999999999</v>
      </c>
      <c r="AD73" s="5">
        <v>5.6820000000000004</v>
      </c>
      <c r="AE73" s="5">
        <v>25.957000000000001</v>
      </c>
      <c r="AF73" s="5">
        <v>5.1980000000000004</v>
      </c>
      <c r="AG73" s="18">
        <f t="shared" si="14"/>
        <v>36.837000000000003</v>
      </c>
      <c r="AH73" s="5">
        <v>0</v>
      </c>
      <c r="AI73" s="17">
        <v>1</v>
      </c>
      <c r="AJ73" s="6" t="s">
        <v>174</v>
      </c>
      <c r="AK73" s="19"/>
    </row>
    <row r="74" spans="1:37" x14ac:dyDescent="0.25">
      <c r="A74" s="6" t="s">
        <v>176</v>
      </c>
      <c r="B74" t="s">
        <v>177</v>
      </c>
      <c r="C74" s="14" t="s">
        <v>39</v>
      </c>
      <c r="D74" s="15">
        <v>10.682</v>
      </c>
      <c r="E74" s="15">
        <v>20.362000000000002</v>
      </c>
      <c r="F74" s="16">
        <v>9.6800000000000015</v>
      </c>
      <c r="G74" s="5">
        <v>0</v>
      </c>
      <c r="H74" s="5">
        <v>0</v>
      </c>
      <c r="I74" s="17">
        <f t="shared" si="9"/>
        <v>0.466767350947844</v>
      </c>
      <c r="J74" s="17">
        <f t="shared" si="10"/>
        <v>1.1639328160298593E-2</v>
      </c>
      <c r="K74" s="5">
        <v>7.117</v>
      </c>
      <c r="L74" s="5">
        <v>0.64800000000000013</v>
      </c>
      <c r="M74" s="5">
        <v>0.22600000000000001</v>
      </c>
      <c r="N74" s="5">
        <v>1.7610000000000001</v>
      </c>
      <c r="O74" s="18">
        <f t="shared" si="11"/>
        <v>9.7520000000000007</v>
      </c>
      <c r="P74" s="5">
        <v>0.58199999999999996</v>
      </c>
      <c r="Q74" s="5">
        <v>0.34799999999999998</v>
      </c>
      <c r="R74" s="18">
        <f t="shared" si="12"/>
        <v>0.92999999999999994</v>
      </c>
      <c r="S74" s="5">
        <v>0</v>
      </c>
      <c r="T74" s="5">
        <v>7</v>
      </c>
      <c r="U74" s="5">
        <v>0</v>
      </c>
      <c r="V74" s="5">
        <v>0</v>
      </c>
      <c r="W74" s="5">
        <v>0.23699999999999999</v>
      </c>
      <c r="X74" s="5">
        <v>2.0860000000000003</v>
      </c>
      <c r="Y74" s="5">
        <v>0</v>
      </c>
      <c r="Z74" s="5">
        <v>0</v>
      </c>
      <c r="AA74" s="5">
        <v>0.47199999999999998</v>
      </c>
      <c r="AB74" s="5">
        <v>0.23699999999999999</v>
      </c>
      <c r="AC74" s="18">
        <f t="shared" si="13"/>
        <v>10.032</v>
      </c>
      <c r="AD74" s="5">
        <v>0</v>
      </c>
      <c r="AE74" s="5">
        <v>7.0529999999999999</v>
      </c>
      <c r="AF74" s="5">
        <v>3.2770000000000001</v>
      </c>
      <c r="AG74" s="18">
        <f t="shared" si="14"/>
        <v>10.33</v>
      </c>
      <c r="AH74" s="5">
        <v>0.23699999999999999</v>
      </c>
      <c r="AI74" s="17">
        <v>0.94740000000000002</v>
      </c>
      <c r="AJ74" s="6" t="s">
        <v>176</v>
      </c>
      <c r="AK74" s="19"/>
    </row>
    <row r="75" spans="1:37" x14ac:dyDescent="0.25">
      <c r="A75" s="6" t="s">
        <v>178</v>
      </c>
      <c r="B75" t="s">
        <v>179</v>
      </c>
      <c r="C75" s="14" t="s">
        <v>39</v>
      </c>
      <c r="D75" s="15">
        <v>4.3319999999999999</v>
      </c>
      <c r="E75" s="15">
        <v>4.8780000000000001</v>
      </c>
      <c r="F75" s="16">
        <v>0.54600000000000026</v>
      </c>
      <c r="G75" s="5">
        <v>0</v>
      </c>
      <c r="H75" s="5">
        <v>0</v>
      </c>
      <c r="I75" s="17">
        <f t="shared" si="9"/>
        <v>0.50582232472324729</v>
      </c>
      <c r="J75" s="17">
        <f t="shared" si="10"/>
        <v>0</v>
      </c>
      <c r="K75" s="5">
        <v>2.7970000000000002</v>
      </c>
      <c r="L75" s="5">
        <v>0.29100000000000004</v>
      </c>
      <c r="M75" s="5">
        <v>0.10200000000000001</v>
      </c>
      <c r="N75" s="5">
        <v>0.73799999999999999</v>
      </c>
      <c r="O75" s="18">
        <f t="shared" si="11"/>
        <v>3.9279999999999999</v>
      </c>
      <c r="P75" s="5">
        <v>0.24199999999999999</v>
      </c>
      <c r="Q75" s="5">
        <v>0.16200000000000001</v>
      </c>
      <c r="R75" s="18">
        <f t="shared" si="12"/>
        <v>0.40400000000000003</v>
      </c>
      <c r="S75" s="5">
        <v>0</v>
      </c>
      <c r="T75" s="5">
        <v>2.31</v>
      </c>
      <c r="U75" s="5">
        <v>0</v>
      </c>
      <c r="V75" s="5">
        <v>0</v>
      </c>
      <c r="W75" s="5">
        <v>0.46899999999999997</v>
      </c>
      <c r="X75" s="5">
        <v>0.182</v>
      </c>
      <c r="Y75" s="5">
        <v>0</v>
      </c>
      <c r="Z75" s="5">
        <v>0</v>
      </c>
      <c r="AA75" s="5">
        <v>0</v>
      </c>
      <c r="AB75" s="5">
        <v>0</v>
      </c>
      <c r="AC75" s="18">
        <f t="shared" si="13"/>
        <v>2.9609999999999999</v>
      </c>
      <c r="AD75" s="5">
        <v>0</v>
      </c>
      <c r="AE75" s="5">
        <v>0</v>
      </c>
      <c r="AF75" s="5">
        <v>1.917</v>
      </c>
      <c r="AG75" s="18">
        <f t="shared" si="14"/>
        <v>1.917</v>
      </c>
      <c r="AH75" s="5">
        <v>0</v>
      </c>
      <c r="AI75" s="17">
        <v>0.83330000000000004</v>
      </c>
      <c r="AJ75" s="6" t="s">
        <v>178</v>
      </c>
      <c r="AK75" s="19"/>
    </row>
    <row r="76" spans="1:37" x14ac:dyDescent="0.25">
      <c r="A76" s="6" t="s">
        <v>180</v>
      </c>
      <c r="B76" t="s">
        <v>181</v>
      </c>
      <c r="C76" s="14" t="s">
        <v>39</v>
      </c>
      <c r="D76" s="15">
        <v>0.27800000000000002</v>
      </c>
      <c r="E76" s="15">
        <v>1.1259999999999999</v>
      </c>
      <c r="F76" s="16">
        <v>0.84799999999999986</v>
      </c>
      <c r="G76" s="5">
        <v>0</v>
      </c>
      <c r="H76" s="5">
        <v>0</v>
      </c>
      <c r="I76" s="17">
        <f t="shared" si="9"/>
        <v>0.77264653641207826</v>
      </c>
      <c r="J76" s="17">
        <f t="shared" si="10"/>
        <v>0</v>
      </c>
      <c r="K76" s="5">
        <v>0.193</v>
      </c>
      <c r="L76" s="5">
        <v>1.5000000000000001E-2</v>
      </c>
      <c r="M76" s="5">
        <v>5.0000000000000001E-3</v>
      </c>
      <c r="N76" s="5">
        <v>4.3999999999999997E-2</v>
      </c>
      <c r="O76" s="18">
        <f t="shared" si="11"/>
        <v>0.25700000000000001</v>
      </c>
      <c r="P76" s="5">
        <v>1.4E-2</v>
      </c>
      <c r="Q76" s="5">
        <v>7.0000000000000001E-3</v>
      </c>
      <c r="R76" s="18">
        <f t="shared" si="12"/>
        <v>2.1000000000000001E-2</v>
      </c>
      <c r="S76" s="5">
        <v>0</v>
      </c>
      <c r="T76" s="5">
        <v>0.87</v>
      </c>
      <c r="U76" s="5">
        <v>0</v>
      </c>
      <c r="V76" s="5">
        <v>0</v>
      </c>
      <c r="W76" s="5">
        <v>0</v>
      </c>
      <c r="X76" s="5">
        <v>0</v>
      </c>
      <c r="Y76" s="5">
        <v>0</v>
      </c>
      <c r="Z76" s="5">
        <v>0</v>
      </c>
      <c r="AA76" s="5">
        <v>0</v>
      </c>
      <c r="AB76" s="5">
        <v>0</v>
      </c>
      <c r="AC76" s="18">
        <f t="shared" si="13"/>
        <v>0.87</v>
      </c>
      <c r="AD76" s="5">
        <v>0</v>
      </c>
      <c r="AE76" s="5">
        <v>0.25600000000000001</v>
      </c>
      <c r="AF76" s="5">
        <v>0</v>
      </c>
      <c r="AG76" s="18">
        <f t="shared" si="14"/>
        <v>0.25600000000000001</v>
      </c>
      <c r="AH76" s="5">
        <v>0</v>
      </c>
      <c r="AI76" s="17">
        <v>1</v>
      </c>
      <c r="AJ76" s="6" t="s">
        <v>180</v>
      </c>
      <c r="AK76" s="19"/>
    </row>
    <row r="77" spans="1:37" x14ac:dyDescent="0.25">
      <c r="A77" s="6" t="s">
        <v>182</v>
      </c>
      <c r="B77" t="s">
        <v>183</v>
      </c>
      <c r="C77" s="14" t="s">
        <v>39</v>
      </c>
      <c r="D77" s="15">
        <v>1.2260000000000002</v>
      </c>
      <c r="E77" s="15">
        <v>2.032</v>
      </c>
      <c r="F77" s="16">
        <v>0.80599999999999983</v>
      </c>
      <c r="G77" s="5">
        <v>0</v>
      </c>
      <c r="H77" s="5">
        <v>0</v>
      </c>
      <c r="I77" s="17">
        <f t="shared" si="9"/>
        <v>0</v>
      </c>
      <c r="J77" s="17">
        <f t="shared" si="10"/>
        <v>0.21161417322834644</v>
      </c>
      <c r="K77" s="5">
        <v>0.80800000000000005</v>
      </c>
      <c r="L77" s="5">
        <v>7.8000000000000014E-2</v>
      </c>
      <c r="M77" s="5">
        <v>2.7000000000000003E-2</v>
      </c>
      <c r="N77" s="5">
        <v>0.20400000000000001</v>
      </c>
      <c r="O77" s="18">
        <f t="shared" si="11"/>
        <v>1.1170000000000002</v>
      </c>
      <c r="P77" s="5">
        <v>6.7000000000000004E-2</v>
      </c>
      <c r="Q77" s="5">
        <v>4.2000000000000003E-2</v>
      </c>
      <c r="R77" s="18">
        <f t="shared" si="12"/>
        <v>0.10900000000000001</v>
      </c>
      <c r="S77" s="5">
        <v>0</v>
      </c>
      <c r="T77" s="5">
        <v>0</v>
      </c>
      <c r="U77" s="5">
        <v>0</v>
      </c>
      <c r="V77" s="5">
        <v>0</v>
      </c>
      <c r="W77" s="5">
        <v>0.06</v>
      </c>
      <c r="X77" s="5">
        <v>0</v>
      </c>
      <c r="Y77" s="5">
        <v>0.60000000000000009</v>
      </c>
      <c r="Z77" s="5">
        <v>5.0000000000000001E-3</v>
      </c>
      <c r="AA77" s="5">
        <v>0</v>
      </c>
      <c r="AB77" s="5">
        <v>0</v>
      </c>
      <c r="AC77" s="18">
        <f t="shared" si="13"/>
        <v>0.66500000000000015</v>
      </c>
      <c r="AD77" s="5">
        <v>0</v>
      </c>
      <c r="AE77" s="5">
        <v>1.367</v>
      </c>
      <c r="AF77" s="5">
        <v>0</v>
      </c>
      <c r="AG77" s="18">
        <f t="shared" si="14"/>
        <v>1.367</v>
      </c>
      <c r="AH77" s="5">
        <v>0.43</v>
      </c>
      <c r="AI77" s="17">
        <v>0</v>
      </c>
      <c r="AJ77" s="6" t="s">
        <v>182</v>
      </c>
      <c r="AK77" s="19"/>
    </row>
    <row r="78" spans="1:37" x14ac:dyDescent="0.25">
      <c r="A78" s="6" t="s">
        <v>184</v>
      </c>
      <c r="B78" t="s">
        <v>185</v>
      </c>
      <c r="C78" s="14" t="s">
        <v>39</v>
      </c>
      <c r="D78" s="15">
        <v>13.981</v>
      </c>
      <c r="E78" s="15">
        <v>16.204000000000001</v>
      </c>
      <c r="F78" s="16">
        <v>2.2230000000000008</v>
      </c>
      <c r="G78" s="5">
        <v>0</v>
      </c>
      <c r="H78" s="5">
        <v>0</v>
      </c>
      <c r="I78" s="17">
        <f t="shared" si="9"/>
        <v>0.69284281041718088</v>
      </c>
      <c r="J78" s="17">
        <f t="shared" si="10"/>
        <v>9.2508022710441867E-2</v>
      </c>
      <c r="K78" s="5">
        <v>9.2409999999999997</v>
      </c>
      <c r="L78" s="5">
        <v>0.873</v>
      </c>
      <c r="M78" s="5">
        <v>0.30400000000000005</v>
      </c>
      <c r="N78" s="5">
        <v>2.323</v>
      </c>
      <c r="O78" s="18">
        <f t="shared" si="11"/>
        <v>12.741</v>
      </c>
      <c r="P78" s="5">
        <v>0.76600000000000001</v>
      </c>
      <c r="Q78" s="5">
        <v>0.47399999999999998</v>
      </c>
      <c r="R78" s="18">
        <f t="shared" si="12"/>
        <v>1.24</v>
      </c>
      <c r="S78" s="5">
        <v>0</v>
      </c>
      <c r="T78" s="5">
        <v>8.9109999999999996</v>
      </c>
      <c r="U78" s="5">
        <v>0</v>
      </c>
      <c r="V78" s="5">
        <v>0</v>
      </c>
      <c r="W78" s="5">
        <v>0.95</v>
      </c>
      <c r="X78" s="5">
        <v>0</v>
      </c>
      <c r="Y78" s="5">
        <v>0.88700000000000012</v>
      </c>
      <c r="Z78" s="5">
        <v>0</v>
      </c>
      <c r="AA78" s="5">
        <v>0</v>
      </c>
      <c r="AB78" s="5">
        <v>1.4990000000000001</v>
      </c>
      <c r="AC78" s="18">
        <f t="shared" si="13"/>
        <v>12.247</v>
      </c>
      <c r="AD78" s="5">
        <v>0</v>
      </c>
      <c r="AE78" s="5">
        <v>3.3570000000000002</v>
      </c>
      <c r="AF78" s="5">
        <v>0.60000000000000009</v>
      </c>
      <c r="AG78" s="18">
        <f t="shared" si="14"/>
        <v>3.9570000000000003</v>
      </c>
      <c r="AH78" s="5">
        <v>1.4990000000000001</v>
      </c>
      <c r="AI78" s="17">
        <v>0.91669999999999996</v>
      </c>
      <c r="AJ78" s="6" t="s">
        <v>184</v>
      </c>
      <c r="AK78" s="19"/>
    </row>
    <row r="79" spans="1:37" x14ac:dyDescent="0.25">
      <c r="A79" s="6" t="s">
        <v>186</v>
      </c>
      <c r="B79" t="s">
        <v>187</v>
      </c>
      <c r="C79" s="14" t="s">
        <v>39</v>
      </c>
      <c r="D79" s="15">
        <v>8.990000000000002</v>
      </c>
      <c r="E79" s="15">
        <v>14.794</v>
      </c>
      <c r="F79" s="16">
        <v>5.8039999999999985</v>
      </c>
      <c r="G79" s="5">
        <v>0</v>
      </c>
      <c r="H79" s="5">
        <v>0</v>
      </c>
      <c r="I79" s="17">
        <f t="shared" si="9"/>
        <v>0.64745903744761391</v>
      </c>
      <c r="J79" s="17">
        <f t="shared" si="10"/>
        <v>0</v>
      </c>
      <c r="K79" s="5">
        <v>6.0410000000000004</v>
      </c>
      <c r="L79" s="5">
        <v>0.53</v>
      </c>
      <c r="M79" s="5">
        <v>0.184</v>
      </c>
      <c r="N79" s="5">
        <v>1.4669999999999999</v>
      </c>
      <c r="O79" s="18">
        <f t="shared" si="11"/>
        <v>8.2220000000000013</v>
      </c>
      <c r="P79" s="5">
        <v>0.48599999999999999</v>
      </c>
      <c r="Q79" s="5">
        <v>0.28199999999999997</v>
      </c>
      <c r="R79" s="18">
        <f t="shared" si="12"/>
        <v>0.76800000000000002</v>
      </c>
      <c r="S79" s="5">
        <v>0</v>
      </c>
      <c r="T79" s="5">
        <v>6.2</v>
      </c>
      <c r="U79" s="5">
        <v>0</v>
      </c>
      <c r="V79" s="5">
        <v>0.8</v>
      </c>
      <c r="W79" s="5">
        <v>0.45400000000000001</v>
      </c>
      <c r="X79" s="5">
        <v>0.22700000000000001</v>
      </c>
      <c r="Y79" s="5">
        <v>2.6340000000000003</v>
      </c>
      <c r="Z79" s="5">
        <v>0</v>
      </c>
      <c r="AA79" s="5">
        <v>0</v>
      </c>
      <c r="AB79" s="5">
        <v>0</v>
      </c>
      <c r="AC79" s="18">
        <f t="shared" si="13"/>
        <v>10.315000000000001</v>
      </c>
      <c r="AD79" s="5">
        <v>0</v>
      </c>
      <c r="AE79" s="5">
        <v>4.2780000000000005</v>
      </c>
      <c r="AF79" s="5">
        <v>0.20100000000000001</v>
      </c>
      <c r="AG79" s="18">
        <f t="shared" si="14"/>
        <v>4.4790000000000001</v>
      </c>
      <c r="AH79" s="5">
        <v>0</v>
      </c>
      <c r="AI79" s="17">
        <v>0.92859999999999998</v>
      </c>
      <c r="AJ79" s="6" t="s">
        <v>186</v>
      </c>
      <c r="AK79" s="19"/>
    </row>
    <row r="80" spans="1:37" x14ac:dyDescent="0.25">
      <c r="A80" s="6" t="s">
        <v>188</v>
      </c>
      <c r="B80" t="s">
        <v>189</v>
      </c>
      <c r="C80" s="14" t="s">
        <v>39</v>
      </c>
      <c r="D80" s="15">
        <v>0.17300000000000001</v>
      </c>
      <c r="E80" s="15">
        <v>0.68700000000000006</v>
      </c>
      <c r="F80" s="16">
        <v>0.51400000000000001</v>
      </c>
      <c r="G80" s="5">
        <v>0</v>
      </c>
      <c r="H80" s="5">
        <v>0</v>
      </c>
      <c r="I80" s="17">
        <f t="shared" si="9"/>
        <v>0</v>
      </c>
      <c r="J80" s="17">
        <f t="shared" si="10"/>
        <v>0</v>
      </c>
      <c r="K80" s="5">
        <v>9.1999999999999998E-2</v>
      </c>
      <c r="L80" s="5">
        <v>1.7999999999999999E-2</v>
      </c>
      <c r="M80" s="5">
        <v>6.0000000000000001E-3</v>
      </c>
      <c r="N80" s="5">
        <v>3.4000000000000002E-2</v>
      </c>
      <c r="O80" s="18">
        <f t="shared" si="11"/>
        <v>0.15000000000000002</v>
      </c>
      <c r="P80" s="5">
        <v>1.0999999999999999E-2</v>
      </c>
      <c r="Q80" s="5">
        <v>1.2E-2</v>
      </c>
      <c r="R80" s="18">
        <f t="shared" si="12"/>
        <v>2.3E-2</v>
      </c>
      <c r="S80" s="5">
        <v>0</v>
      </c>
      <c r="T80" s="5">
        <v>0.27600000000000002</v>
      </c>
      <c r="U80" s="5">
        <v>0</v>
      </c>
      <c r="V80" s="5">
        <v>0</v>
      </c>
      <c r="W80" s="5">
        <v>0</v>
      </c>
      <c r="X80" s="5">
        <v>0</v>
      </c>
      <c r="Y80" s="5">
        <v>0</v>
      </c>
      <c r="Z80" s="5">
        <v>0</v>
      </c>
      <c r="AA80" s="5">
        <v>0</v>
      </c>
      <c r="AB80" s="5">
        <v>0</v>
      </c>
      <c r="AC80" s="18">
        <f t="shared" si="13"/>
        <v>0.27600000000000002</v>
      </c>
      <c r="AD80" s="5">
        <v>0</v>
      </c>
      <c r="AE80" s="5">
        <v>0.41099999999999998</v>
      </c>
      <c r="AF80" s="5">
        <v>0</v>
      </c>
      <c r="AG80" s="18">
        <f t="shared" si="14"/>
        <v>0.41099999999999998</v>
      </c>
      <c r="AH80" s="5">
        <v>0</v>
      </c>
      <c r="AI80" s="17">
        <v>0</v>
      </c>
      <c r="AJ80" s="6" t="s">
        <v>188</v>
      </c>
      <c r="AK80" s="19"/>
    </row>
    <row r="81" spans="1:37" x14ac:dyDescent="0.25">
      <c r="A81" s="6" t="s">
        <v>190</v>
      </c>
      <c r="B81" t="s">
        <v>191</v>
      </c>
      <c r="C81" s="14" t="s">
        <v>39</v>
      </c>
      <c r="D81" s="15">
        <v>65.649000000000001</v>
      </c>
      <c r="E81" s="15">
        <v>136.149</v>
      </c>
      <c r="F81" s="16">
        <v>70.5</v>
      </c>
      <c r="G81" s="5">
        <v>0</v>
      </c>
      <c r="H81" s="5">
        <v>0</v>
      </c>
      <c r="I81" s="17">
        <f t="shared" si="9"/>
        <v>0.49048647511182614</v>
      </c>
      <c r="J81" s="17">
        <f t="shared" si="10"/>
        <v>0</v>
      </c>
      <c r="K81" s="5">
        <v>43.218000000000004</v>
      </c>
      <c r="L81" s="5">
        <v>4.1759999999999993</v>
      </c>
      <c r="M81" s="5">
        <v>1.4579999999999997</v>
      </c>
      <c r="N81" s="5">
        <v>10.903</v>
      </c>
      <c r="O81" s="18">
        <f t="shared" si="11"/>
        <v>59.755000000000003</v>
      </c>
      <c r="P81" s="5">
        <v>3.6070000000000002</v>
      </c>
      <c r="Q81" s="5">
        <v>2.2869999999999999</v>
      </c>
      <c r="R81" s="18">
        <f t="shared" si="12"/>
        <v>5.8940000000000001</v>
      </c>
      <c r="S81" s="5">
        <v>6.4000000000000001E-2</v>
      </c>
      <c r="T81" s="5">
        <v>43.45600000000001</v>
      </c>
      <c r="U81" s="5">
        <v>2.7029999999999998</v>
      </c>
      <c r="V81" s="5">
        <v>3</v>
      </c>
      <c r="W81" s="5">
        <v>11.941000000000001</v>
      </c>
      <c r="X81" s="5">
        <v>4.0869999999999997</v>
      </c>
      <c r="Y81" s="5">
        <v>0</v>
      </c>
      <c r="Z81" s="5">
        <v>2.06</v>
      </c>
      <c r="AA81" s="5">
        <v>0</v>
      </c>
      <c r="AB81" s="5">
        <v>0</v>
      </c>
      <c r="AC81" s="18">
        <f t="shared" si="13"/>
        <v>67.311000000000021</v>
      </c>
      <c r="AD81" s="5">
        <v>0</v>
      </c>
      <c r="AE81" s="5">
        <v>40.692</v>
      </c>
      <c r="AF81" s="5">
        <v>28.146000000000001</v>
      </c>
      <c r="AG81" s="18">
        <f t="shared" si="14"/>
        <v>68.837999999999994</v>
      </c>
      <c r="AH81" s="5">
        <v>0</v>
      </c>
      <c r="AI81" s="17">
        <v>0.99209999999999998</v>
      </c>
      <c r="AJ81" s="6" t="s">
        <v>190</v>
      </c>
      <c r="AK81" s="19"/>
    </row>
    <row r="82" spans="1:37" x14ac:dyDescent="0.25">
      <c r="A82" s="6" t="s">
        <v>192</v>
      </c>
      <c r="B82" t="s">
        <v>193</v>
      </c>
      <c r="C82" s="14" t="s">
        <v>39</v>
      </c>
      <c r="D82" s="15">
        <v>74.078000000000003</v>
      </c>
      <c r="E82" s="15">
        <v>148.37400000000002</v>
      </c>
      <c r="F82" s="16">
        <v>74.296000000000021</v>
      </c>
      <c r="G82" s="5">
        <v>0</v>
      </c>
      <c r="H82" s="5">
        <v>0</v>
      </c>
      <c r="I82" s="17">
        <f t="shared" si="9"/>
        <v>0.61289531454297919</v>
      </c>
      <c r="J82" s="17">
        <f t="shared" si="10"/>
        <v>0</v>
      </c>
      <c r="K82" s="5">
        <v>50.070999999999998</v>
      </c>
      <c r="L82" s="5">
        <v>4.2880000000000003</v>
      </c>
      <c r="M82" s="5">
        <v>1.4989999999999999</v>
      </c>
      <c r="N82" s="5">
        <v>11.969000000000001</v>
      </c>
      <c r="O82" s="18">
        <f t="shared" si="11"/>
        <v>67.826999999999998</v>
      </c>
      <c r="P82" s="5">
        <v>3.984</v>
      </c>
      <c r="Q82" s="5">
        <v>2.2669999999999999</v>
      </c>
      <c r="R82" s="18">
        <f t="shared" si="12"/>
        <v>6.2509999999999994</v>
      </c>
      <c r="S82" s="5">
        <v>0</v>
      </c>
      <c r="T82" s="5">
        <v>51.482000000000006</v>
      </c>
      <c r="U82" s="5">
        <v>2.2629999999999999</v>
      </c>
      <c r="V82" s="5">
        <v>10</v>
      </c>
      <c r="W82" s="5">
        <v>8.1300000000000008</v>
      </c>
      <c r="X82" s="5">
        <v>4.4980000000000002</v>
      </c>
      <c r="Y82" s="5">
        <v>7.6620000000000008</v>
      </c>
      <c r="Z82" s="5">
        <v>1</v>
      </c>
      <c r="AA82" s="5">
        <v>8.1579999999999995</v>
      </c>
      <c r="AB82" s="5">
        <v>0</v>
      </c>
      <c r="AC82" s="18">
        <f t="shared" si="13"/>
        <v>93.193000000000012</v>
      </c>
      <c r="AD82" s="5">
        <v>0</v>
      </c>
      <c r="AE82" s="5">
        <v>46.911999999999999</v>
      </c>
      <c r="AF82" s="5">
        <v>8.2690000000000001</v>
      </c>
      <c r="AG82" s="18">
        <f t="shared" si="14"/>
        <v>55.180999999999997</v>
      </c>
      <c r="AH82" s="5">
        <v>0</v>
      </c>
      <c r="AI82" s="17">
        <v>0.9758</v>
      </c>
      <c r="AJ82" s="6" t="s">
        <v>192</v>
      </c>
      <c r="AK82" s="19"/>
    </row>
    <row r="83" spans="1:37" x14ac:dyDescent="0.25">
      <c r="A83" s="6" t="s">
        <v>194</v>
      </c>
      <c r="B83" t="s">
        <v>195</v>
      </c>
      <c r="C83" s="14" t="s">
        <v>39</v>
      </c>
      <c r="D83" s="15">
        <v>0.10200000000000001</v>
      </c>
      <c r="E83" s="15">
        <v>0.11900000000000001</v>
      </c>
      <c r="F83" s="16">
        <v>1.7000000000000001E-2</v>
      </c>
      <c r="G83" s="5">
        <v>0</v>
      </c>
      <c r="H83" s="5">
        <v>0</v>
      </c>
      <c r="I83" s="17">
        <f t="shared" si="9"/>
        <v>0</v>
      </c>
      <c r="J83" s="17">
        <f t="shared" si="10"/>
        <v>0</v>
      </c>
      <c r="K83" s="5">
        <v>5.3999999999999999E-2</v>
      </c>
      <c r="L83" s="5">
        <v>1.0999999999999999E-2</v>
      </c>
      <c r="M83" s="5">
        <v>4.0000000000000001E-3</v>
      </c>
      <c r="N83" s="5">
        <v>0.02</v>
      </c>
      <c r="O83" s="18">
        <f t="shared" si="11"/>
        <v>8.900000000000001E-2</v>
      </c>
      <c r="P83" s="5">
        <v>6.0000000000000001E-3</v>
      </c>
      <c r="Q83" s="5">
        <v>7.0000000000000001E-3</v>
      </c>
      <c r="R83" s="18">
        <f t="shared" si="12"/>
        <v>1.3000000000000001E-2</v>
      </c>
      <c r="S83" s="5">
        <v>0</v>
      </c>
      <c r="T83" s="5">
        <v>0.11900000000000001</v>
      </c>
      <c r="U83" s="5">
        <v>0</v>
      </c>
      <c r="V83" s="5">
        <v>0</v>
      </c>
      <c r="W83" s="5">
        <v>0</v>
      </c>
      <c r="X83" s="5">
        <v>0</v>
      </c>
      <c r="Y83" s="5">
        <v>0</v>
      </c>
      <c r="Z83" s="5">
        <v>0</v>
      </c>
      <c r="AA83" s="5">
        <v>0</v>
      </c>
      <c r="AB83" s="5">
        <v>0</v>
      </c>
      <c r="AC83" s="18">
        <f t="shared" si="13"/>
        <v>0.11900000000000001</v>
      </c>
      <c r="AD83" s="5">
        <v>0</v>
      </c>
      <c r="AE83" s="5">
        <v>0</v>
      </c>
      <c r="AF83" s="5">
        <v>0</v>
      </c>
      <c r="AG83" s="18">
        <f t="shared" si="14"/>
        <v>0</v>
      </c>
      <c r="AH83" s="5">
        <v>0</v>
      </c>
      <c r="AI83" s="17">
        <v>0</v>
      </c>
      <c r="AJ83" s="6" t="s">
        <v>194</v>
      </c>
      <c r="AK83" s="19"/>
    </row>
    <row r="84" spans="1:37" x14ac:dyDescent="0.25">
      <c r="A84" s="6" t="s">
        <v>196</v>
      </c>
      <c r="B84" t="s">
        <v>197</v>
      </c>
      <c r="C84" s="14" t="s">
        <v>39</v>
      </c>
      <c r="D84" s="15">
        <v>70.606999999999999</v>
      </c>
      <c r="E84" s="15">
        <v>146.30399999999997</v>
      </c>
      <c r="F84" s="16">
        <v>75.696999999999974</v>
      </c>
      <c r="G84" s="5">
        <v>0</v>
      </c>
      <c r="H84" s="5">
        <v>0</v>
      </c>
      <c r="I84" s="17">
        <f t="shared" si="9"/>
        <v>0.52987614829396334</v>
      </c>
      <c r="J84" s="17">
        <f t="shared" si="10"/>
        <v>6.7667322834645688E-2</v>
      </c>
      <c r="K84" s="5">
        <v>47.512</v>
      </c>
      <c r="L84" s="5">
        <v>4.1630000000000003</v>
      </c>
      <c r="M84" s="5">
        <v>1.4549999999999998</v>
      </c>
      <c r="N84" s="5">
        <v>11.45</v>
      </c>
      <c r="O84" s="18">
        <f t="shared" si="11"/>
        <v>64.58</v>
      </c>
      <c r="P84" s="5">
        <v>3.81</v>
      </c>
      <c r="Q84" s="5">
        <v>2.2170000000000001</v>
      </c>
      <c r="R84" s="18">
        <f t="shared" si="12"/>
        <v>6.0270000000000001</v>
      </c>
      <c r="S84" s="5">
        <v>0</v>
      </c>
      <c r="T84" s="5">
        <v>28.339999999999996</v>
      </c>
      <c r="U84" s="5">
        <v>2.722</v>
      </c>
      <c r="V84" s="5">
        <v>5.34</v>
      </c>
      <c r="W84" s="5">
        <v>12.713000000000001</v>
      </c>
      <c r="X84" s="5">
        <v>8.24</v>
      </c>
      <c r="Y84" s="5">
        <v>18.702000000000002</v>
      </c>
      <c r="Z84" s="5">
        <v>1.466</v>
      </c>
      <c r="AA84" s="5">
        <v>0</v>
      </c>
      <c r="AB84" s="5">
        <v>0</v>
      </c>
      <c r="AC84" s="18">
        <f t="shared" si="13"/>
        <v>77.522999999999996</v>
      </c>
      <c r="AD84" s="5">
        <v>3.0350000000000001</v>
      </c>
      <c r="AE84" s="5">
        <v>50.83</v>
      </c>
      <c r="AF84" s="5">
        <v>14.916</v>
      </c>
      <c r="AG84" s="18">
        <f t="shared" si="14"/>
        <v>68.780999999999992</v>
      </c>
      <c r="AH84" s="5">
        <v>9.9</v>
      </c>
      <c r="AI84" s="17">
        <v>1</v>
      </c>
      <c r="AJ84" s="6" t="s">
        <v>196</v>
      </c>
      <c r="AK84" s="19"/>
    </row>
    <row r="85" spans="1:37" x14ac:dyDescent="0.25">
      <c r="A85" s="6" t="s">
        <v>198</v>
      </c>
      <c r="B85" t="s">
        <v>199</v>
      </c>
      <c r="C85" s="14" t="s">
        <v>39</v>
      </c>
      <c r="D85" s="15">
        <v>15.551999999999998</v>
      </c>
      <c r="E85" s="15">
        <v>28.106999999999999</v>
      </c>
      <c r="F85" s="16">
        <v>12.555000000000001</v>
      </c>
      <c r="G85" s="5">
        <v>0</v>
      </c>
      <c r="H85" s="5">
        <v>0</v>
      </c>
      <c r="I85" s="17">
        <f t="shared" si="9"/>
        <v>0.6378482228626321</v>
      </c>
      <c r="J85" s="17">
        <f t="shared" si="10"/>
        <v>0</v>
      </c>
      <c r="K85" s="5">
        <v>10.364999999999998</v>
      </c>
      <c r="L85" s="5">
        <v>0.94499999999999995</v>
      </c>
      <c r="M85" s="5">
        <v>0.32999999999999996</v>
      </c>
      <c r="N85" s="5">
        <v>2.556</v>
      </c>
      <c r="O85" s="18">
        <f t="shared" si="11"/>
        <v>14.195999999999998</v>
      </c>
      <c r="P85" s="5">
        <v>0.84599999999999997</v>
      </c>
      <c r="Q85" s="5">
        <v>0.51</v>
      </c>
      <c r="R85" s="18">
        <f t="shared" si="12"/>
        <v>1.3559999999999999</v>
      </c>
      <c r="S85" s="5">
        <v>0</v>
      </c>
      <c r="T85" s="5">
        <v>10.367000000000001</v>
      </c>
      <c r="U85" s="5">
        <v>0.64</v>
      </c>
      <c r="V85" s="5">
        <v>0</v>
      </c>
      <c r="W85" s="5">
        <v>1.7370000000000001</v>
      </c>
      <c r="X85" s="5">
        <v>1.579</v>
      </c>
      <c r="Y85" s="5">
        <v>3.2629999999999999</v>
      </c>
      <c r="Z85" s="5">
        <v>0.34200000000000003</v>
      </c>
      <c r="AA85" s="5">
        <v>0</v>
      </c>
      <c r="AB85" s="5">
        <v>0</v>
      </c>
      <c r="AC85" s="18">
        <f t="shared" si="13"/>
        <v>17.928000000000001</v>
      </c>
      <c r="AD85" s="5">
        <v>2.177</v>
      </c>
      <c r="AE85" s="5">
        <v>6.0960000000000001</v>
      </c>
      <c r="AF85" s="5">
        <v>1.9059999999999999</v>
      </c>
      <c r="AG85" s="18">
        <f t="shared" si="14"/>
        <v>10.179</v>
      </c>
      <c r="AH85" s="5">
        <v>0</v>
      </c>
      <c r="AI85" s="17">
        <v>1</v>
      </c>
      <c r="AJ85" s="6" t="s">
        <v>198</v>
      </c>
      <c r="AK85" s="19"/>
    </row>
    <row r="86" spans="1:37" x14ac:dyDescent="0.25">
      <c r="A86" s="6" t="s">
        <v>200</v>
      </c>
      <c r="B86" t="s">
        <v>201</v>
      </c>
      <c r="C86" s="14" t="s">
        <v>39</v>
      </c>
      <c r="D86" s="15">
        <v>12.858000000000001</v>
      </c>
      <c r="E86" s="15">
        <v>25.259000000000004</v>
      </c>
      <c r="F86" s="16">
        <v>12.401000000000003</v>
      </c>
      <c r="G86" s="5">
        <v>0</v>
      </c>
      <c r="H86" s="5">
        <v>0</v>
      </c>
      <c r="I86" s="17">
        <f t="shared" si="9"/>
        <v>0.67702601053089984</v>
      </c>
      <c r="J86" s="17">
        <f t="shared" si="10"/>
        <v>2.4664476028346326E-2</v>
      </c>
      <c r="K86" s="5">
        <v>8.5220000000000002</v>
      </c>
      <c r="L86" s="5">
        <v>0.79699999999999993</v>
      </c>
      <c r="M86" s="5">
        <v>0.27800000000000002</v>
      </c>
      <c r="N86" s="5">
        <v>2.1259999999999999</v>
      </c>
      <c r="O86" s="18">
        <f t="shared" si="11"/>
        <v>11.723000000000001</v>
      </c>
      <c r="P86" s="5">
        <v>0.70300000000000007</v>
      </c>
      <c r="Q86" s="5">
        <v>0.432</v>
      </c>
      <c r="R86" s="18">
        <f t="shared" si="12"/>
        <v>1.135</v>
      </c>
      <c r="S86" s="5">
        <v>0</v>
      </c>
      <c r="T86" s="5">
        <v>10.5</v>
      </c>
      <c r="U86" s="5">
        <v>0.30599999999999999</v>
      </c>
      <c r="V86" s="5">
        <v>0</v>
      </c>
      <c r="W86" s="5">
        <v>1.833</v>
      </c>
      <c r="X86" s="5">
        <v>1.375</v>
      </c>
      <c r="Y86" s="5">
        <v>2.306</v>
      </c>
      <c r="Z86" s="5">
        <v>0.158</v>
      </c>
      <c r="AA86" s="5">
        <v>0</v>
      </c>
      <c r="AB86" s="5">
        <v>0.623</v>
      </c>
      <c r="AC86" s="18">
        <f t="shared" si="13"/>
        <v>17.101000000000003</v>
      </c>
      <c r="AD86" s="5">
        <v>0</v>
      </c>
      <c r="AE86" s="5">
        <v>5.0190000000000001</v>
      </c>
      <c r="AF86" s="5">
        <v>3.1390000000000002</v>
      </c>
      <c r="AG86" s="18">
        <f t="shared" si="14"/>
        <v>8.1580000000000013</v>
      </c>
      <c r="AH86" s="5">
        <v>0.623</v>
      </c>
      <c r="AI86" s="17">
        <v>1</v>
      </c>
      <c r="AJ86" s="6" t="s">
        <v>200</v>
      </c>
      <c r="AK86" s="19"/>
    </row>
    <row r="87" spans="1:37" x14ac:dyDescent="0.25">
      <c r="A87" s="6" t="s">
        <v>202</v>
      </c>
      <c r="B87" t="s">
        <v>203</v>
      </c>
      <c r="C87" s="14" t="s">
        <v>39</v>
      </c>
      <c r="D87" s="15">
        <v>2.9060000000000006</v>
      </c>
      <c r="E87" s="15">
        <v>3.12</v>
      </c>
      <c r="F87" s="16">
        <v>0.21399999999999952</v>
      </c>
      <c r="G87" s="5">
        <v>0</v>
      </c>
      <c r="H87" s="5">
        <v>0</v>
      </c>
      <c r="I87" s="17">
        <f t="shared" si="9"/>
        <v>0.59519230769230769</v>
      </c>
      <c r="J87" s="17">
        <f t="shared" si="10"/>
        <v>0</v>
      </c>
      <c r="K87" s="5">
        <v>1.9620000000000002</v>
      </c>
      <c r="L87" s="5">
        <v>0.16700000000000004</v>
      </c>
      <c r="M87" s="5">
        <v>5.8000000000000003E-2</v>
      </c>
      <c r="N87" s="5">
        <v>0.47499999999999998</v>
      </c>
      <c r="O87" s="18">
        <f t="shared" si="11"/>
        <v>2.6620000000000004</v>
      </c>
      <c r="P87" s="5">
        <v>0.157</v>
      </c>
      <c r="Q87" s="5">
        <v>8.6999999999999994E-2</v>
      </c>
      <c r="R87" s="18">
        <f t="shared" si="12"/>
        <v>0.24399999999999999</v>
      </c>
      <c r="S87" s="5">
        <v>0</v>
      </c>
      <c r="T87" s="5">
        <v>1.6</v>
      </c>
      <c r="U87" s="5">
        <v>0</v>
      </c>
      <c r="V87" s="5">
        <v>0</v>
      </c>
      <c r="W87" s="5">
        <v>0</v>
      </c>
      <c r="X87" s="5">
        <v>0.25700000000000001</v>
      </c>
      <c r="Y87" s="5">
        <v>0</v>
      </c>
      <c r="Z87" s="5">
        <v>0</v>
      </c>
      <c r="AA87" s="5">
        <v>0</v>
      </c>
      <c r="AB87" s="5">
        <v>0</v>
      </c>
      <c r="AC87" s="18">
        <f t="shared" si="13"/>
        <v>1.8570000000000002</v>
      </c>
      <c r="AD87" s="5">
        <v>0</v>
      </c>
      <c r="AE87" s="5">
        <v>0.84199999999999997</v>
      </c>
      <c r="AF87" s="5">
        <v>0.42099999999999999</v>
      </c>
      <c r="AG87" s="18">
        <f t="shared" si="14"/>
        <v>1.2629999999999999</v>
      </c>
      <c r="AH87" s="5">
        <v>0</v>
      </c>
      <c r="AI87" s="17">
        <v>1</v>
      </c>
      <c r="AJ87" s="6" t="s">
        <v>202</v>
      </c>
      <c r="AK87" s="19"/>
    </row>
    <row r="88" spans="1:37" x14ac:dyDescent="0.25">
      <c r="A88" s="6" t="s">
        <v>204</v>
      </c>
      <c r="B88" t="s">
        <v>205</v>
      </c>
      <c r="C88" s="14" t="s">
        <v>39</v>
      </c>
      <c r="D88" s="15">
        <v>24.910999999999998</v>
      </c>
      <c r="E88" s="15">
        <v>54.920999999999999</v>
      </c>
      <c r="F88" s="16">
        <v>30.01</v>
      </c>
      <c r="G88" s="5">
        <v>0</v>
      </c>
      <c r="H88" s="5">
        <v>0</v>
      </c>
      <c r="I88" s="17">
        <f t="shared" si="9"/>
        <v>0.59398421915114441</v>
      </c>
      <c r="J88" s="17">
        <f t="shared" si="10"/>
        <v>0</v>
      </c>
      <c r="K88" s="5">
        <v>16.686</v>
      </c>
      <c r="L88" s="5">
        <v>1.494</v>
      </c>
      <c r="M88" s="5">
        <v>0.52300000000000002</v>
      </c>
      <c r="N88" s="5">
        <v>4.0569999999999995</v>
      </c>
      <c r="O88" s="18">
        <f t="shared" si="11"/>
        <v>22.759999999999998</v>
      </c>
      <c r="P88" s="5">
        <v>1.35</v>
      </c>
      <c r="Q88" s="5">
        <v>0.80100000000000005</v>
      </c>
      <c r="R88" s="18">
        <f t="shared" si="12"/>
        <v>2.1510000000000002</v>
      </c>
      <c r="S88" s="5">
        <v>0</v>
      </c>
      <c r="T88" s="5">
        <v>24</v>
      </c>
      <c r="U88" s="5">
        <v>1.4350000000000001</v>
      </c>
      <c r="V88" s="5">
        <v>1.2290000000000001</v>
      </c>
      <c r="W88" s="5">
        <v>2.6419999999999999</v>
      </c>
      <c r="X88" s="5">
        <v>3.1949999999999998</v>
      </c>
      <c r="Y88" s="5">
        <v>0</v>
      </c>
      <c r="Z88" s="5">
        <v>0.68200000000000005</v>
      </c>
      <c r="AA88" s="5">
        <v>0</v>
      </c>
      <c r="AB88" s="5">
        <v>0</v>
      </c>
      <c r="AC88" s="18">
        <f t="shared" si="13"/>
        <v>33.183</v>
      </c>
      <c r="AD88" s="5">
        <v>0.59399999999999997</v>
      </c>
      <c r="AE88" s="5">
        <v>10.238</v>
      </c>
      <c r="AF88" s="5">
        <v>10.905999999999999</v>
      </c>
      <c r="AG88" s="18">
        <f t="shared" si="14"/>
        <v>21.738</v>
      </c>
      <c r="AH88" s="5">
        <v>0</v>
      </c>
      <c r="AI88" s="17">
        <v>0.98309999999999997</v>
      </c>
      <c r="AJ88" s="6" t="s">
        <v>204</v>
      </c>
      <c r="AK88" s="19"/>
    </row>
    <row r="89" spans="1:37" x14ac:dyDescent="0.25">
      <c r="A89" s="6" t="s">
        <v>206</v>
      </c>
      <c r="B89" t="s">
        <v>207</v>
      </c>
      <c r="C89" s="14" t="s">
        <v>39</v>
      </c>
      <c r="D89" s="15">
        <v>2.8290000000000002</v>
      </c>
      <c r="E89" s="15">
        <v>2.9930000000000003</v>
      </c>
      <c r="F89" s="16">
        <v>0.16400000000000015</v>
      </c>
      <c r="G89" s="5">
        <v>0</v>
      </c>
      <c r="H89" s="5">
        <v>0</v>
      </c>
      <c r="I89" s="17">
        <f t="shared" si="9"/>
        <v>1</v>
      </c>
      <c r="J89" s="17">
        <f t="shared" si="10"/>
        <v>0</v>
      </c>
      <c r="K89" s="5">
        <v>1.8900000000000001</v>
      </c>
      <c r="L89" s="5">
        <v>0.17099999999999999</v>
      </c>
      <c r="M89" s="5">
        <v>5.8999999999999997E-2</v>
      </c>
      <c r="N89" s="5">
        <v>0.46399999999999997</v>
      </c>
      <c r="O89" s="18">
        <f t="shared" si="11"/>
        <v>2.5840000000000001</v>
      </c>
      <c r="P89" s="5">
        <v>0.153</v>
      </c>
      <c r="Q89" s="5">
        <v>9.1999999999999998E-2</v>
      </c>
      <c r="R89" s="18">
        <f t="shared" si="12"/>
        <v>0.245</v>
      </c>
      <c r="S89" s="5">
        <v>0</v>
      </c>
      <c r="T89" s="5">
        <v>2</v>
      </c>
      <c r="U89" s="5">
        <v>0</v>
      </c>
      <c r="V89" s="5">
        <v>0</v>
      </c>
      <c r="W89" s="5">
        <v>0.193</v>
      </c>
      <c r="X89" s="5">
        <v>0</v>
      </c>
      <c r="Y89" s="5">
        <v>0.8</v>
      </c>
      <c r="Z89" s="5">
        <v>0</v>
      </c>
      <c r="AA89" s="5">
        <v>0</v>
      </c>
      <c r="AB89" s="5">
        <v>0</v>
      </c>
      <c r="AC89" s="18">
        <f t="shared" si="13"/>
        <v>2.9930000000000003</v>
      </c>
      <c r="AD89" s="5">
        <v>0</v>
      </c>
      <c r="AE89" s="5">
        <v>0</v>
      </c>
      <c r="AF89" s="5">
        <v>0</v>
      </c>
      <c r="AG89" s="18">
        <f t="shared" si="14"/>
        <v>0</v>
      </c>
      <c r="AH89" s="5">
        <v>0</v>
      </c>
      <c r="AI89" s="17">
        <v>1</v>
      </c>
      <c r="AJ89" s="6" t="s">
        <v>206</v>
      </c>
      <c r="AK89" s="19"/>
    </row>
    <row r="90" spans="1:37" x14ac:dyDescent="0.25">
      <c r="A90" s="6" t="s">
        <v>208</v>
      </c>
      <c r="B90" t="s">
        <v>209</v>
      </c>
      <c r="C90" s="14" t="s">
        <v>39</v>
      </c>
      <c r="D90" s="15">
        <v>0.41500000000000004</v>
      </c>
      <c r="E90" s="15">
        <v>0.46200000000000002</v>
      </c>
      <c r="F90" s="16">
        <v>4.6999999999999986E-2</v>
      </c>
      <c r="G90" s="5">
        <v>0</v>
      </c>
      <c r="H90" s="5">
        <v>0</v>
      </c>
      <c r="I90" s="17">
        <f t="shared" si="9"/>
        <v>1</v>
      </c>
      <c r="J90" s="17">
        <f t="shared" si="10"/>
        <v>0</v>
      </c>
      <c r="K90" s="5">
        <v>0.27999999999999997</v>
      </c>
      <c r="L90" s="5">
        <v>2.4E-2</v>
      </c>
      <c r="M90" s="5">
        <v>8.0000000000000002E-3</v>
      </c>
      <c r="N90" s="5">
        <v>6.8000000000000005E-2</v>
      </c>
      <c r="O90" s="18">
        <f t="shared" si="11"/>
        <v>0.38</v>
      </c>
      <c r="P90" s="5">
        <v>2.3E-2</v>
      </c>
      <c r="Q90" s="5">
        <v>1.2E-2</v>
      </c>
      <c r="R90" s="18">
        <f t="shared" si="12"/>
        <v>3.5000000000000003E-2</v>
      </c>
      <c r="S90" s="5">
        <v>0</v>
      </c>
      <c r="T90" s="5">
        <v>0.46200000000000002</v>
      </c>
      <c r="U90" s="5">
        <v>0</v>
      </c>
      <c r="V90" s="5">
        <v>0</v>
      </c>
      <c r="W90" s="5">
        <v>0</v>
      </c>
      <c r="X90" s="5">
        <v>0</v>
      </c>
      <c r="Y90" s="5">
        <v>0</v>
      </c>
      <c r="Z90" s="5">
        <v>0</v>
      </c>
      <c r="AA90" s="5">
        <v>0</v>
      </c>
      <c r="AB90" s="5">
        <v>0</v>
      </c>
      <c r="AC90" s="18">
        <f t="shared" si="13"/>
        <v>0.46200000000000002</v>
      </c>
      <c r="AD90" s="5">
        <v>0</v>
      </c>
      <c r="AE90" s="5">
        <v>0</v>
      </c>
      <c r="AF90" s="5">
        <v>0</v>
      </c>
      <c r="AG90" s="18">
        <f t="shared" si="14"/>
        <v>0</v>
      </c>
      <c r="AH90" s="5">
        <v>0</v>
      </c>
      <c r="AI90" s="17">
        <v>1</v>
      </c>
      <c r="AJ90" s="6" t="s">
        <v>208</v>
      </c>
      <c r="AK90" s="19"/>
    </row>
    <row r="91" spans="1:37" x14ac:dyDescent="0.25">
      <c r="A91" s="6" t="s">
        <v>210</v>
      </c>
      <c r="B91" t="s">
        <v>211</v>
      </c>
      <c r="C91" s="14" t="s">
        <v>39</v>
      </c>
      <c r="D91" s="15">
        <v>0.255</v>
      </c>
      <c r="E91" s="15">
        <v>0.71900000000000008</v>
      </c>
      <c r="F91" s="16">
        <v>0.46400000000000008</v>
      </c>
      <c r="G91" s="5">
        <v>0</v>
      </c>
      <c r="H91" s="5">
        <v>0</v>
      </c>
      <c r="I91" s="17">
        <f t="shared" si="9"/>
        <v>0</v>
      </c>
      <c r="J91" s="17">
        <f t="shared" si="10"/>
        <v>0</v>
      </c>
      <c r="K91" s="5">
        <v>0.19</v>
      </c>
      <c r="L91" s="5">
        <v>9.0000000000000011E-3</v>
      </c>
      <c r="M91" s="5">
        <v>3.0000000000000001E-3</v>
      </c>
      <c r="N91" s="5">
        <v>3.6000000000000004E-2</v>
      </c>
      <c r="O91" s="18">
        <f t="shared" si="11"/>
        <v>0.23800000000000002</v>
      </c>
      <c r="P91" s="5">
        <v>1.3000000000000001E-2</v>
      </c>
      <c r="Q91" s="5">
        <v>4.0000000000000001E-3</v>
      </c>
      <c r="R91" s="18">
        <f t="shared" si="12"/>
        <v>1.7000000000000001E-2</v>
      </c>
      <c r="S91" s="5">
        <v>0</v>
      </c>
      <c r="T91" s="5">
        <v>0.71900000000000008</v>
      </c>
      <c r="U91" s="5">
        <v>0</v>
      </c>
      <c r="V91" s="5">
        <v>0</v>
      </c>
      <c r="W91" s="5">
        <v>0</v>
      </c>
      <c r="X91" s="5">
        <v>0</v>
      </c>
      <c r="Y91" s="5">
        <v>0</v>
      </c>
      <c r="Z91" s="5">
        <v>0</v>
      </c>
      <c r="AA91" s="5">
        <v>0</v>
      </c>
      <c r="AB91" s="5">
        <v>0</v>
      </c>
      <c r="AC91" s="18">
        <f t="shared" si="13"/>
        <v>0.71900000000000008</v>
      </c>
      <c r="AD91" s="5">
        <v>0</v>
      </c>
      <c r="AE91" s="5">
        <v>0</v>
      </c>
      <c r="AF91" s="5">
        <v>0</v>
      </c>
      <c r="AG91" s="18">
        <f t="shared" si="14"/>
        <v>0</v>
      </c>
      <c r="AH91" s="5">
        <v>0</v>
      </c>
      <c r="AI91" s="17">
        <v>0</v>
      </c>
      <c r="AJ91" s="6" t="s">
        <v>210</v>
      </c>
      <c r="AK91" s="19"/>
    </row>
    <row r="92" spans="1:37" x14ac:dyDescent="0.25">
      <c r="A92" s="6" t="s">
        <v>212</v>
      </c>
      <c r="B92" t="s">
        <v>213</v>
      </c>
      <c r="C92" s="14" t="s">
        <v>39</v>
      </c>
      <c r="D92" s="15">
        <v>2.93</v>
      </c>
      <c r="E92" s="15">
        <v>3.8879999999999999</v>
      </c>
      <c r="F92" s="16">
        <v>0.95799999999999974</v>
      </c>
      <c r="G92" s="5">
        <v>0</v>
      </c>
      <c r="H92" s="5">
        <v>0</v>
      </c>
      <c r="I92" s="17">
        <f t="shared" si="9"/>
        <v>0.54012345679012341</v>
      </c>
      <c r="J92" s="17">
        <f t="shared" si="10"/>
        <v>0</v>
      </c>
      <c r="K92" s="5">
        <v>2.0030000000000001</v>
      </c>
      <c r="L92" s="5">
        <v>0.16400000000000001</v>
      </c>
      <c r="M92" s="5">
        <v>5.7000000000000002E-2</v>
      </c>
      <c r="N92" s="5">
        <v>0.46299999999999997</v>
      </c>
      <c r="O92" s="18">
        <f t="shared" si="11"/>
        <v>2.6870000000000003</v>
      </c>
      <c r="P92" s="5">
        <v>0.15700000000000003</v>
      </c>
      <c r="Q92" s="5">
        <v>8.5999999999999993E-2</v>
      </c>
      <c r="R92" s="18">
        <f t="shared" si="12"/>
        <v>0.24300000000000002</v>
      </c>
      <c r="S92" s="5">
        <v>0</v>
      </c>
      <c r="T92" s="5">
        <v>2.15</v>
      </c>
      <c r="U92" s="5">
        <v>0</v>
      </c>
      <c r="V92" s="5">
        <v>0</v>
      </c>
      <c r="W92" s="5">
        <v>0</v>
      </c>
      <c r="X92" s="5">
        <v>0</v>
      </c>
      <c r="Y92" s="5">
        <v>0.65</v>
      </c>
      <c r="Z92" s="5">
        <v>0</v>
      </c>
      <c r="AA92" s="5">
        <v>0</v>
      </c>
      <c r="AB92" s="5">
        <v>0</v>
      </c>
      <c r="AC92" s="18">
        <f t="shared" si="13"/>
        <v>2.8</v>
      </c>
      <c r="AD92" s="5">
        <v>0</v>
      </c>
      <c r="AE92" s="5">
        <v>0.45900000000000002</v>
      </c>
      <c r="AF92" s="5">
        <v>0.629</v>
      </c>
      <c r="AG92" s="18">
        <f t="shared" si="14"/>
        <v>1.0880000000000001</v>
      </c>
      <c r="AH92" s="5">
        <v>0</v>
      </c>
      <c r="AI92" s="17">
        <v>0.75</v>
      </c>
      <c r="AJ92" s="6" t="s">
        <v>212</v>
      </c>
      <c r="AK92" s="19"/>
    </row>
    <row r="93" spans="1:37" x14ac:dyDescent="0.25">
      <c r="A93" s="6" t="s">
        <v>214</v>
      </c>
      <c r="B93" t="s">
        <v>215</v>
      </c>
      <c r="C93" s="14" t="s">
        <v>39</v>
      </c>
      <c r="D93" s="15">
        <v>2.5509999999999997</v>
      </c>
      <c r="E93" s="15">
        <v>3.0630000000000002</v>
      </c>
      <c r="F93" s="16">
        <v>0.51200000000000045</v>
      </c>
      <c r="G93" s="5">
        <v>0</v>
      </c>
      <c r="H93" s="5">
        <v>0</v>
      </c>
      <c r="I93" s="17">
        <f t="shared" si="9"/>
        <v>1</v>
      </c>
      <c r="J93" s="17">
        <f t="shared" si="10"/>
        <v>0.46980084884100548</v>
      </c>
      <c r="K93" s="5">
        <v>1.758</v>
      </c>
      <c r="L93" s="5">
        <v>0.13900000000000001</v>
      </c>
      <c r="M93" s="5">
        <v>4.9000000000000002E-2</v>
      </c>
      <c r="N93" s="5">
        <v>0.39799999999999996</v>
      </c>
      <c r="O93" s="18">
        <f t="shared" si="11"/>
        <v>2.3439999999999999</v>
      </c>
      <c r="P93" s="5">
        <v>0.13500000000000001</v>
      </c>
      <c r="Q93" s="5">
        <v>7.1999999999999995E-2</v>
      </c>
      <c r="R93" s="18">
        <f t="shared" si="12"/>
        <v>0.20700000000000002</v>
      </c>
      <c r="S93" s="5">
        <v>0.62</v>
      </c>
      <c r="T93" s="5">
        <v>2.17</v>
      </c>
      <c r="U93" s="5">
        <v>0</v>
      </c>
      <c r="V93" s="5">
        <v>0</v>
      </c>
      <c r="W93" s="5">
        <v>0.11700000000000001</v>
      </c>
      <c r="X93" s="5">
        <v>0.11700000000000001</v>
      </c>
      <c r="Y93" s="5">
        <v>0</v>
      </c>
      <c r="Z93" s="5">
        <v>0</v>
      </c>
      <c r="AA93" s="5">
        <v>0</v>
      </c>
      <c r="AB93" s="5">
        <v>3.9E-2</v>
      </c>
      <c r="AC93" s="18">
        <f t="shared" si="13"/>
        <v>3.0630000000000002</v>
      </c>
      <c r="AD93" s="5">
        <v>0</v>
      </c>
      <c r="AE93" s="5">
        <v>0</v>
      </c>
      <c r="AF93" s="5">
        <v>0</v>
      </c>
      <c r="AG93" s="18">
        <f t="shared" si="14"/>
        <v>0</v>
      </c>
      <c r="AH93" s="5">
        <v>1.4389999999999998</v>
      </c>
      <c r="AI93" s="17">
        <v>1</v>
      </c>
      <c r="AJ93" s="6" t="s">
        <v>214</v>
      </c>
      <c r="AK93" s="19"/>
    </row>
    <row r="94" spans="1:37" x14ac:dyDescent="0.25">
      <c r="A94" s="6" t="s">
        <v>216</v>
      </c>
      <c r="B94" t="s">
        <v>217</v>
      </c>
      <c r="C94" s="14" t="s">
        <v>39</v>
      </c>
      <c r="D94" s="15">
        <v>11.911</v>
      </c>
      <c r="E94" s="15">
        <v>20.826000000000001</v>
      </c>
      <c r="F94" s="16">
        <v>8.9150000000000009</v>
      </c>
      <c r="G94" s="5">
        <v>0</v>
      </c>
      <c r="H94" s="5">
        <v>0</v>
      </c>
      <c r="I94" s="17">
        <f t="shared" si="9"/>
        <v>0.4398403197925671</v>
      </c>
      <c r="J94" s="17">
        <f t="shared" si="10"/>
        <v>0.13968116777105541</v>
      </c>
      <c r="K94" s="5">
        <v>8.0400000000000009</v>
      </c>
      <c r="L94" s="5">
        <v>0.69199999999999995</v>
      </c>
      <c r="M94" s="5">
        <v>0.24199999999999999</v>
      </c>
      <c r="N94" s="5">
        <v>1.93</v>
      </c>
      <c r="O94" s="18">
        <f t="shared" si="11"/>
        <v>10.904</v>
      </c>
      <c r="P94" s="5">
        <v>0.64100000000000001</v>
      </c>
      <c r="Q94" s="5">
        <v>0.36599999999999999</v>
      </c>
      <c r="R94" s="18">
        <f t="shared" si="12"/>
        <v>1.0070000000000001</v>
      </c>
      <c r="S94" s="5">
        <v>0</v>
      </c>
      <c r="T94" s="5">
        <v>6.76</v>
      </c>
      <c r="U94" s="5">
        <v>0</v>
      </c>
      <c r="V94" s="5">
        <v>0</v>
      </c>
      <c r="W94" s="5">
        <v>0</v>
      </c>
      <c r="X94" s="5">
        <v>0.63600000000000001</v>
      </c>
      <c r="Y94" s="5">
        <v>1</v>
      </c>
      <c r="Z94" s="5">
        <v>0</v>
      </c>
      <c r="AA94" s="5">
        <v>0</v>
      </c>
      <c r="AB94" s="5">
        <v>1.909</v>
      </c>
      <c r="AC94" s="18">
        <f t="shared" si="13"/>
        <v>10.305000000000001</v>
      </c>
      <c r="AD94" s="5">
        <v>0</v>
      </c>
      <c r="AE94" s="5">
        <v>5.3019999999999996</v>
      </c>
      <c r="AF94" s="5">
        <v>5.2190000000000003</v>
      </c>
      <c r="AG94" s="18">
        <f t="shared" si="14"/>
        <v>10.521000000000001</v>
      </c>
      <c r="AH94" s="5">
        <v>2.9089999999999998</v>
      </c>
      <c r="AI94" s="17">
        <v>0.88890000000000002</v>
      </c>
      <c r="AJ94" s="6" t="s">
        <v>216</v>
      </c>
      <c r="AK94" s="19"/>
    </row>
    <row r="95" spans="1:37" x14ac:dyDescent="0.25">
      <c r="A95" s="6" t="s">
        <v>218</v>
      </c>
      <c r="B95" t="s">
        <v>219</v>
      </c>
      <c r="C95" s="14" t="s">
        <v>39</v>
      </c>
      <c r="D95" s="15">
        <v>4.6080000000000005</v>
      </c>
      <c r="E95" s="15">
        <v>6.68</v>
      </c>
      <c r="F95" s="16">
        <v>2.0719999999999992</v>
      </c>
      <c r="G95" s="5">
        <v>0</v>
      </c>
      <c r="H95" s="5">
        <v>0</v>
      </c>
      <c r="I95" s="17">
        <f t="shared" si="9"/>
        <v>0.75883233532934136</v>
      </c>
      <c r="J95" s="17">
        <f t="shared" si="10"/>
        <v>0</v>
      </c>
      <c r="K95" s="5">
        <v>3.0540000000000003</v>
      </c>
      <c r="L95" s="5">
        <v>0.28400000000000003</v>
      </c>
      <c r="M95" s="5">
        <v>9.8999999999999991E-2</v>
      </c>
      <c r="N95" s="5">
        <v>0.76600000000000001</v>
      </c>
      <c r="O95" s="18">
        <f t="shared" si="11"/>
        <v>4.2030000000000003</v>
      </c>
      <c r="P95" s="5">
        <v>0.251</v>
      </c>
      <c r="Q95" s="5">
        <v>0.154</v>
      </c>
      <c r="R95" s="18">
        <f t="shared" si="12"/>
        <v>0.40500000000000003</v>
      </c>
      <c r="S95" s="5">
        <v>0</v>
      </c>
      <c r="T95" s="5">
        <v>4.2</v>
      </c>
      <c r="U95" s="5">
        <v>0</v>
      </c>
      <c r="V95" s="5">
        <v>0</v>
      </c>
      <c r="W95" s="5">
        <v>0.28999999999999998</v>
      </c>
      <c r="X95" s="5">
        <v>0.57899999999999996</v>
      </c>
      <c r="Y95" s="5">
        <v>0</v>
      </c>
      <c r="Z95" s="5">
        <v>0</v>
      </c>
      <c r="AA95" s="5">
        <v>0</v>
      </c>
      <c r="AB95" s="5">
        <v>0</v>
      </c>
      <c r="AC95" s="18">
        <f t="shared" si="13"/>
        <v>5.069</v>
      </c>
      <c r="AD95" s="5">
        <v>0</v>
      </c>
      <c r="AE95" s="5">
        <v>0</v>
      </c>
      <c r="AF95" s="5">
        <v>1.6109999999999998</v>
      </c>
      <c r="AG95" s="18">
        <f t="shared" si="14"/>
        <v>1.6109999999999998</v>
      </c>
      <c r="AH95" s="5">
        <v>0</v>
      </c>
      <c r="AI95" s="17">
        <v>1</v>
      </c>
      <c r="AJ95" s="6" t="s">
        <v>218</v>
      </c>
      <c r="AK95" s="19"/>
    </row>
    <row r="96" spans="1:37" x14ac:dyDescent="0.25">
      <c r="A96" s="6" t="s">
        <v>220</v>
      </c>
      <c r="B96" t="s">
        <v>221</v>
      </c>
      <c r="C96" s="14" t="s">
        <v>39</v>
      </c>
      <c r="D96" s="15">
        <v>6.8249999999999993</v>
      </c>
      <c r="E96" s="15">
        <v>16.253</v>
      </c>
      <c r="F96" s="16">
        <v>9.4280000000000008</v>
      </c>
      <c r="G96" s="5">
        <v>0</v>
      </c>
      <c r="H96" s="5">
        <v>0</v>
      </c>
      <c r="I96" s="17">
        <f t="shared" si="9"/>
        <v>0.39998769457946226</v>
      </c>
      <c r="J96" s="17">
        <f t="shared" si="10"/>
        <v>0</v>
      </c>
      <c r="K96" s="5">
        <v>4.5279999999999996</v>
      </c>
      <c r="L96" s="5">
        <v>0.42200000000000004</v>
      </c>
      <c r="M96" s="5">
        <v>0.14800000000000002</v>
      </c>
      <c r="N96" s="5">
        <v>1.1260000000000001</v>
      </c>
      <c r="O96" s="18">
        <f t="shared" si="11"/>
        <v>6.2239999999999993</v>
      </c>
      <c r="P96" s="5">
        <v>0.372</v>
      </c>
      <c r="Q96" s="5">
        <v>0.22900000000000001</v>
      </c>
      <c r="R96" s="18">
        <f t="shared" si="12"/>
        <v>0.60099999999999998</v>
      </c>
      <c r="S96" s="5">
        <v>0</v>
      </c>
      <c r="T96" s="5">
        <v>4.25</v>
      </c>
      <c r="U96" s="5">
        <v>0</v>
      </c>
      <c r="V96" s="5">
        <v>0</v>
      </c>
      <c r="W96" s="5">
        <v>0</v>
      </c>
      <c r="X96" s="5">
        <v>0.251</v>
      </c>
      <c r="Y96" s="5">
        <v>2</v>
      </c>
      <c r="Z96" s="5">
        <v>0</v>
      </c>
      <c r="AA96" s="5">
        <v>0</v>
      </c>
      <c r="AB96" s="5">
        <v>0</v>
      </c>
      <c r="AC96" s="18">
        <f t="shared" si="13"/>
        <v>6.5010000000000003</v>
      </c>
      <c r="AD96" s="5">
        <v>0</v>
      </c>
      <c r="AE96" s="5">
        <v>8.1669999999999998</v>
      </c>
      <c r="AF96" s="5">
        <v>1.585</v>
      </c>
      <c r="AG96" s="18">
        <f t="shared" si="14"/>
        <v>9.7519999999999989</v>
      </c>
      <c r="AH96" s="5">
        <v>0</v>
      </c>
      <c r="AI96" s="17">
        <v>1</v>
      </c>
      <c r="AJ96" s="6" t="s">
        <v>220</v>
      </c>
      <c r="AK96" s="19"/>
    </row>
    <row r="97" spans="1:37" x14ac:dyDescent="0.25">
      <c r="A97" s="6" t="s">
        <v>222</v>
      </c>
      <c r="B97" t="s">
        <v>223</v>
      </c>
      <c r="C97" s="14" t="s">
        <v>39</v>
      </c>
      <c r="D97" s="15">
        <v>0.81499999999999995</v>
      </c>
      <c r="E97" s="15">
        <v>0</v>
      </c>
      <c r="F97" s="16">
        <v>-0.81499999999999995</v>
      </c>
      <c r="G97" s="5">
        <v>-0.76600000000000001</v>
      </c>
      <c r="H97" s="5">
        <v>-4.9000000000000002E-2</v>
      </c>
      <c r="I97" s="17">
        <f t="shared" si="9"/>
        <v>0</v>
      </c>
      <c r="J97" s="17">
        <f t="shared" si="10"/>
        <v>0</v>
      </c>
      <c r="K97" s="5">
        <v>0.48699999999999999</v>
      </c>
      <c r="L97" s="5">
        <v>6.4000000000000001E-2</v>
      </c>
      <c r="M97" s="5">
        <v>2.2000000000000002E-2</v>
      </c>
      <c r="N97" s="5">
        <v>0.157</v>
      </c>
      <c r="O97" s="18">
        <f t="shared" si="11"/>
        <v>0.73</v>
      </c>
      <c r="P97" s="5">
        <v>4.8000000000000001E-2</v>
      </c>
      <c r="Q97" s="5">
        <v>3.6999999999999998E-2</v>
      </c>
      <c r="R97" s="18">
        <f t="shared" si="12"/>
        <v>8.4999999999999992E-2</v>
      </c>
      <c r="S97" s="5">
        <v>0</v>
      </c>
      <c r="T97" s="5">
        <v>0</v>
      </c>
      <c r="U97" s="5">
        <v>0</v>
      </c>
      <c r="V97" s="5">
        <v>0</v>
      </c>
      <c r="W97" s="5">
        <v>0</v>
      </c>
      <c r="X97" s="5">
        <v>0</v>
      </c>
      <c r="Y97" s="5">
        <v>0</v>
      </c>
      <c r="Z97" s="5">
        <v>0</v>
      </c>
      <c r="AA97" s="5">
        <v>0</v>
      </c>
      <c r="AB97" s="5">
        <v>0</v>
      </c>
      <c r="AC97" s="18">
        <f t="shared" si="13"/>
        <v>0</v>
      </c>
      <c r="AD97" s="5">
        <v>0</v>
      </c>
      <c r="AE97" s="5">
        <v>0</v>
      </c>
      <c r="AF97" s="5">
        <v>0</v>
      </c>
      <c r="AG97" s="18">
        <f t="shared" si="14"/>
        <v>0</v>
      </c>
      <c r="AH97" s="5">
        <v>0</v>
      </c>
      <c r="AI97" s="17">
        <v>0</v>
      </c>
      <c r="AJ97" s="6" t="s">
        <v>222</v>
      </c>
      <c r="AK97" s="19"/>
    </row>
    <row r="98" spans="1:37" x14ac:dyDescent="0.25">
      <c r="A98" s="6" t="s">
        <v>224</v>
      </c>
      <c r="B98" t="s">
        <v>225</v>
      </c>
      <c r="C98" s="14" t="s">
        <v>39</v>
      </c>
      <c r="D98" s="15">
        <v>0.12000000000000001</v>
      </c>
      <c r="E98" s="15">
        <v>0.152</v>
      </c>
      <c r="F98" s="16">
        <v>3.1999999999999987E-2</v>
      </c>
      <c r="G98" s="5">
        <v>0</v>
      </c>
      <c r="H98" s="5">
        <v>0</v>
      </c>
      <c r="I98" s="17">
        <f t="shared" si="9"/>
        <v>0</v>
      </c>
      <c r="J98" s="17">
        <f t="shared" si="10"/>
        <v>0</v>
      </c>
      <c r="K98" s="5">
        <v>6.3E-2</v>
      </c>
      <c r="L98" s="5">
        <v>1.2999999999999999E-2</v>
      </c>
      <c r="M98" s="5">
        <v>4.0000000000000001E-3</v>
      </c>
      <c r="N98" s="5">
        <v>2.4E-2</v>
      </c>
      <c r="O98" s="18">
        <f t="shared" si="11"/>
        <v>0.10400000000000001</v>
      </c>
      <c r="P98" s="5">
        <v>8.0000000000000002E-3</v>
      </c>
      <c r="Q98" s="5">
        <v>8.0000000000000002E-3</v>
      </c>
      <c r="R98" s="18">
        <f t="shared" si="12"/>
        <v>1.6E-2</v>
      </c>
      <c r="S98" s="5">
        <v>0</v>
      </c>
      <c r="T98" s="5">
        <v>0</v>
      </c>
      <c r="U98" s="5">
        <v>0</v>
      </c>
      <c r="V98" s="5">
        <v>0</v>
      </c>
      <c r="W98" s="5">
        <v>0</v>
      </c>
      <c r="X98" s="5">
        <v>0</v>
      </c>
      <c r="Y98" s="5">
        <v>0</v>
      </c>
      <c r="Z98" s="5">
        <v>0</v>
      </c>
      <c r="AA98" s="5">
        <v>0</v>
      </c>
      <c r="AB98" s="5">
        <v>0</v>
      </c>
      <c r="AC98" s="18">
        <f t="shared" si="13"/>
        <v>0</v>
      </c>
      <c r="AD98" s="5">
        <v>0</v>
      </c>
      <c r="AE98" s="5">
        <v>0</v>
      </c>
      <c r="AF98" s="5">
        <v>0.152</v>
      </c>
      <c r="AG98" s="18">
        <f t="shared" si="14"/>
        <v>0.152</v>
      </c>
      <c r="AH98" s="5">
        <v>0</v>
      </c>
      <c r="AI98" s="17">
        <v>0</v>
      </c>
      <c r="AJ98" s="6" t="s">
        <v>224</v>
      </c>
      <c r="AK98" s="19"/>
    </row>
    <row r="99" spans="1:37" x14ac:dyDescent="0.25">
      <c r="A99" s="6" t="s">
        <v>226</v>
      </c>
      <c r="B99" t="s">
        <v>227</v>
      </c>
      <c r="C99" s="14" t="s">
        <v>39</v>
      </c>
      <c r="D99" s="15">
        <v>0.57299999999999995</v>
      </c>
      <c r="E99" s="15">
        <v>0.62599999999999989</v>
      </c>
      <c r="F99" s="16">
        <v>5.2999999999999936E-2</v>
      </c>
      <c r="G99" s="5">
        <v>0</v>
      </c>
      <c r="H99" s="5">
        <v>0</v>
      </c>
      <c r="I99" s="17">
        <f t="shared" si="9"/>
        <v>0</v>
      </c>
      <c r="J99" s="17">
        <f t="shared" si="10"/>
        <v>0</v>
      </c>
      <c r="K99" s="5">
        <v>0.33500000000000002</v>
      </c>
      <c r="L99" s="5">
        <v>4.8000000000000001E-2</v>
      </c>
      <c r="M99" s="5">
        <v>1.7000000000000001E-2</v>
      </c>
      <c r="N99" s="5">
        <v>0.111</v>
      </c>
      <c r="O99" s="18">
        <f t="shared" si="11"/>
        <v>0.51100000000000001</v>
      </c>
      <c r="P99" s="5">
        <v>3.4000000000000002E-2</v>
      </c>
      <c r="Q99" s="5">
        <v>2.8000000000000001E-2</v>
      </c>
      <c r="R99" s="18">
        <f t="shared" si="12"/>
        <v>6.2E-2</v>
      </c>
      <c r="S99" s="5">
        <v>0</v>
      </c>
      <c r="T99" s="5">
        <v>0.34299999999999997</v>
      </c>
      <c r="U99" s="5">
        <v>0</v>
      </c>
      <c r="V99" s="5">
        <v>0</v>
      </c>
      <c r="W99" s="5">
        <v>0</v>
      </c>
      <c r="X99" s="5">
        <v>0</v>
      </c>
      <c r="Y99" s="5">
        <v>0</v>
      </c>
      <c r="Z99" s="5">
        <v>0</v>
      </c>
      <c r="AA99" s="5">
        <v>0</v>
      </c>
      <c r="AB99" s="5">
        <v>0</v>
      </c>
      <c r="AC99" s="18">
        <f t="shared" si="13"/>
        <v>0.34299999999999997</v>
      </c>
      <c r="AD99" s="5">
        <v>0</v>
      </c>
      <c r="AE99" s="5">
        <v>0.15799999999999997</v>
      </c>
      <c r="AF99" s="5">
        <v>0.125</v>
      </c>
      <c r="AG99" s="18">
        <f t="shared" si="14"/>
        <v>0.28299999999999997</v>
      </c>
      <c r="AH99" s="5">
        <v>0</v>
      </c>
      <c r="AI99" s="17">
        <v>0</v>
      </c>
      <c r="AJ99" s="6" t="s">
        <v>226</v>
      </c>
      <c r="AK99" s="19"/>
    </row>
    <row r="100" spans="1:37" x14ac:dyDescent="0.25">
      <c r="A100" s="6" t="s">
        <v>228</v>
      </c>
      <c r="B100" t="s">
        <v>229</v>
      </c>
      <c r="C100" s="14" t="s">
        <v>39</v>
      </c>
      <c r="D100" s="15">
        <v>1.9899999999999998</v>
      </c>
      <c r="E100" s="15">
        <v>3.2719999999999998</v>
      </c>
      <c r="F100" s="16">
        <v>1.282</v>
      </c>
      <c r="G100" s="5">
        <v>0</v>
      </c>
      <c r="H100" s="5">
        <v>0</v>
      </c>
      <c r="I100" s="17">
        <f t="shared" si="9"/>
        <v>0.45874083129584353</v>
      </c>
      <c r="J100" s="17">
        <f t="shared" si="10"/>
        <v>0.40953545232273841</v>
      </c>
      <c r="K100" s="5">
        <v>1.1949999999999998</v>
      </c>
      <c r="L100" s="5">
        <v>0.154</v>
      </c>
      <c r="M100" s="5">
        <v>5.2000000000000005E-2</v>
      </c>
      <c r="N100" s="5">
        <v>0.38300000000000001</v>
      </c>
      <c r="O100" s="18">
        <f t="shared" si="11"/>
        <v>1.7839999999999998</v>
      </c>
      <c r="P100" s="5">
        <v>0.11700000000000001</v>
      </c>
      <c r="Q100" s="5">
        <v>8.8999999999999996E-2</v>
      </c>
      <c r="R100" s="18">
        <f t="shared" si="12"/>
        <v>0.20600000000000002</v>
      </c>
      <c r="S100" s="5">
        <v>0</v>
      </c>
      <c r="T100" s="5">
        <v>1.1040000000000001</v>
      </c>
      <c r="U100" s="5">
        <v>0.16400000000000001</v>
      </c>
      <c r="V100" s="5">
        <v>0</v>
      </c>
      <c r="W100" s="5">
        <v>0.17399999999999999</v>
      </c>
      <c r="X100" s="5">
        <v>0</v>
      </c>
      <c r="Y100" s="5">
        <v>0</v>
      </c>
      <c r="Z100" s="5">
        <v>0</v>
      </c>
      <c r="AA100" s="5">
        <v>5.8999999999999997E-2</v>
      </c>
      <c r="AB100" s="5">
        <v>0</v>
      </c>
      <c r="AC100" s="18">
        <f t="shared" si="13"/>
        <v>1.5009999999999999</v>
      </c>
      <c r="AD100" s="5">
        <v>0</v>
      </c>
      <c r="AE100" s="5">
        <v>1.3109999999999999</v>
      </c>
      <c r="AF100" s="5">
        <v>0.45999999999999996</v>
      </c>
      <c r="AG100" s="18">
        <f t="shared" si="14"/>
        <v>1.7709999999999999</v>
      </c>
      <c r="AH100" s="5">
        <v>1.34</v>
      </c>
      <c r="AI100" s="17">
        <v>1</v>
      </c>
      <c r="AJ100" s="6" t="s">
        <v>228</v>
      </c>
      <c r="AK100" s="19"/>
    </row>
    <row r="101" spans="1:37" x14ac:dyDescent="0.25">
      <c r="A101" s="6" t="s">
        <v>230</v>
      </c>
      <c r="B101" t="s">
        <v>231</v>
      </c>
      <c r="C101" s="14" t="s">
        <v>39</v>
      </c>
      <c r="D101" s="15">
        <v>0.44700000000000006</v>
      </c>
      <c r="E101" s="15">
        <v>0.92400000000000004</v>
      </c>
      <c r="F101" s="16">
        <v>0.47699999999999998</v>
      </c>
      <c r="G101" s="5">
        <v>0</v>
      </c>
      <c r="H101" s="5">
        <v>0</v>
      </c>
      <c r="I101" s="17">
        <f t="shared" si="9"/>
        <v>1</v>
      </c>
      <c r="J101" s="17">
        <f t="shared" si="10"/>
        <v>0</v>
      </c>
      <c r="K101" s="5">
        <v>0.28400000000000003</v>
      </c>
      <c r="L101" s="5">
        <v>3.2000000000000001E-2</v>
      </c>
      <c r="M101" s="5">
        <v>1.0999999999999999E-2</v>
      </c>
      <c r="N101" s="5">
        <v>7.6999999999999999E-2</v>
      </c>
      <c r="O101" s="18">
        <f t="shared" si="11"/>
        <v>0.40400000000000008</v>
      </c>
      <c r="P101" s="5">
        <v>2.5000000000000001E-2</v>
      </c>
      <c r="Q101" s="5">
        <v>1.7999999999999999E-2</v>
      </c>
      <c r="R101" s="18">
        <f t="shared" si="12"/>
        <v>4.2999999999999997E-2</v>
      </c>
      <c r="S101" s="5">
        <v>0</v>
      </c>
      <c r="T101" s="5">
        <v>0.8</v>
      </c>
      <c r="U101" s="5">
        <v>0</v>
      </c>
      <c r="V101" s="5">
        <v>0</v>
      </c>
      <c r="W101" s="5">
        <v>0.124</v>
      </c>
      <c r="X101" s="5">
        <v>0</v>
      </c>
      <c r="Y101" s="5">
        <v>0</v>
      </c>
      <c r="Z101" s="5">
        <v>0</v>
      </c>
      <c r="AA101" s="5">
        <v>0</v>
      </c>
      <c r="AB101" s="5">
        <v>0</v>
      </c>
      <c r="AC101" s="18">
        <f t="shared" si="13"/>
        <v>0.92400000000000004</v>
      </c>
      <c r="AD101" s="5">
        <v>0</v>
      </c>
      <c r="AE101" s="5">
        <v>0</v>
      </c>
      <c r="AF101" s="5">
        <v>0</v>
      </c>
      <c r="AG101" s="18">
        <f t="shared" si="14"/>
        <v>0</v>
      </c>
      <c r="AH101" s="5">
        <v>0</v>
      </c>
      <c r="AI101" s="17">
        <v>1</v>
      </c>
      <c r="AJ101" s="6" t="s">
        <v>230</v>
      </c>
      <c r="AK101" s="19"/>
    </row>
    <row r="102" spans="1:37" x14ac:dyDescent="0.25">
      <c r="A102" s="6" t="s">
        <v>232</v>
      </c>
      <c r="B102" t="s">
        <v>233</v>
      </c>
      <c r="C102" s="14" t="s">
        <v>39</v>
      </c>
      <c r="D102" s="15">
        <v>3.915</v>
      </c>
      <c r="E102" s="15">
        <v>4.1510000000000007</v>
      </c>
      <c r="F102" s="16">
        <v>0.23600000000000065</v>
      </c>
      <c r="G102" s="5">
        <v>0</v>
      </c>
      <c r="H102" s="5">
        <v>0</v>
      </c>
      <c r="I102" s="17">
        <f t="shared" si="9"/>
        <v>0.97566851361117801</v>
      </c>
      <c r="J102" s="17">
        <f t="shared" si="10"/>
        <v>0</v>
      </c>
      <c r="K102" s="5">
        <v>2.6779999999999999</v>
      </c>
      <c r="L102" s="5">
        <v>0.216</v>
      </c>
      <c r="M102" s="5">
        <v>7.4999999999999997E-2</v>
      </c>
      <c r="N102" s="5">
        <v>0.627</v>
      </c>
      <c r="O102" s="18">
        <f t="shared" si="11"/>
        <v>3.5960000000000001</v>
      </c>
      <c r="P102" s="5">
        <v>0.20799999999999999</v>
      </c>
      <c r="Q102" s="5">
        <v>0.111</v>
      </c>
      <c r="R102" s="18">
        <f t="shared" si="12"/>
        <v>0.31900000000000001</v>
      </c>
      <c r="S102" s="5">
        <v>0</v>
      </c>
      <c r="T102" s="5">
        <v>3</v>
      </c>
      <c r="U102" s="5">
        <v>0</v>
      </c>
      <c r="V102" s="5">
        <v>0</v>
      </c>
      <c r="W102" s="5">
        <v>0.34100000000000003</v>
      </c>
      <c r="X102" s="5">
        <v>0.21299999999999999</v>
      </c>
      <c r="Y102" s="5">
        <v>0.496</v>
      </c>
      <c r="Z102" s="5">
        <v>0</v>
      </c>
      <c r="AA102" s="5">
        <v>0</v>
      </c>
      <c r="AB102" s="5">
        <v>0</v>
      </c>
      <c r="AC102" s="18">
        <f t="shared" si="13"/>
        <v>4.0500000000000007</v>
      </c>
      <c r="AD102" s="5">
        <v>0</v>
      </c>
      <c r="AE102" s="5">
        <v>0</v>
      </c>
      <c r="AF102" s="5">
        <v>0.10100000000000001</v>
      </c>
      <c r="AG102" s="18">
        <f t="shared" si="14"/>
        <v>0.10100000000000001</v>
      </c>
      <c r="AH102" s="5">
        <v>0</v>
      </c>
      <c r="AI102" s="17">
        <v>1</v>
      </c>
      <c r="AJ102" s="6" t="s">
        <v>232</v>
      </c>
      <c r="AK102" s="19"/>
    </row>
    <row r="103" spans="1:37" x14ac:dyDescent="0.25">
      <c r="A103" s="6" t="s">
        <v>234</v>
      </c>
      <c r="B103" t="s">
        <v>235</v>
      </c>
      <c r="C103" s="14" t="s">
        <v>39</v>
      </c>
      <c r="D103" s="15">
        <v>60.338999999999999</v>
      </c>
      <c r="E103" s="15">
        <v>117.095</v>
      </c>
      <c r="F103" s="16">
        <v>56.756</v>
      </c>
      <c r="G103" s="5">
        <v>0</v>
      </c>
      <c r="H103" s="5">
        <v>0</v>
      </c>
      <c r="I103" s="17">
        <f t="shared" si="9"/>
        <v>0.67801972757162987</v>
      </c>
      <c r="J103" s="17">
        <f t="shared" si="10"/>
        <v>1.7080148597292796E-4</v>
      </c>
      <c r="K103" s="5">
        <v>40.896000000000001</v>
      </c>
      <c r="L103" s="5">
        <v>3.4910000000000005</v>
      </c>
      <c r="M103" s="5">
        <v>1.224</v>
      </c>
      <c r="N103" s="5">
        <v>9.6449999999999996</v>
      </c>
      <c r="O103" s="18">
        <f t="shared" si="11"/>
        <v>55.256</v>
      </c>
      <c r="P103" s="5">
        <v>3.2359999999999998</v>
      </c>
      <c r="Q103" s="5">
        <v>1.847</v>
      </c>
      <c r="R103" s="18">
        <f t="shared" si="12"/>
        <v>5.0830000000000002</v>
      </c>
      <c r="S103" s="5">
        <v>0</v>
      </c>
      <c r="T103" s="5">
        <v>40.109000000000002</v>
      </c>
      <c r="U103" s="5">
        <v>4.1079999999999997</v>
      </c>
      <c r="V103" s="5">
        <v>6.7430000000000003</v>
      </c>
      <c r="W103" s="5">
        <v>9.3539999999999992</v>
      </c>
      <c r="X103" s="5">
        <v>5.444</v>
      </c>
      <c r="Y103" s="5">
        <v>14.682</v>
      </c>
      <c r="Z103" s="5">
        <v>0.88500000000000001</v>
      </c>
      <c r="AA103" s="5">
        <v>0</v>
      </c>
      <c r="AB103" s="5">
        <v>0.02</v>
      </c>
      <c r="AC103" s="18">
        <f t="shared" si="13"/>
        <v>81.344999999999999</v>
      </c>
      <c r="AD103" s="5">
        <v>0</v>
      </c>
      <c r="AE103" s="5">
        <v>33.074999999999996</v>
      </c>
      <c r="AF103" s="5">
        <v>2.6749999999999998</v>
      </c>
      <c r="AG103" s="18">
        <f t="shared" si="14"/>
        <v>35.749999999999993</v>
      </c>
      <c r="AH103" s="5">
        <v>0.02</v>
      </c>
      <c r="AI103" s="17">
        <v>0.97599999999999998</v>
      </c>
      <c r="AJ103" s="6" t="s">
        <v>234</v>
      </c>
      <c r="AK103" s="19"/>
    </row>
    <row r="104" spans="1:37" x14ac:dyDescent="0.25">
      <c r="A104" s="6" t="s">
        <v>236</v>
      </c>
      <c r="B104" t="s">
        <v>237</v>
      </c>
      <c r="C104" s="14" t="s">
        <v>39</v>
      </c>
      <c r="D104" s="15">
        <v>7.351</v>
      </c>
      <c r="E104" s="15">
        <v>9.952</v>
      </c>
      <c r="F104" s="16">
        <v>2.601</v>
      </c>
      <c r="G104" s="5">
        <v>0</v>
      </c>
      <c r="H104" s="5">
        <v>0</v>
      </c>
      <c r="I104" s="17">
        <f t="shared" si="9"/>
        <v>0.75894292604501612</v>
      </c>
      <c r="J104" s="17">
        <f t="shared" si="10"/>
        <v>0.2277934083601286</v>
      </c>
      <c r="K104" s="5">
        <v>5.032</v>
      </c>
      <c r="L104" s="5">
        <v>0.40700000000000003</v>
      </c>
      <c r="M104" s="5">
        <v>0.14199999999999999</v>
      </c>
      <c r="N104" s="5">
        <v>1.167</v>
      </c>
      <c r="O104" s="18">
        <f t="shared" si="11"/>
        <v>6.7480000000000002</v>
      </c>
      <c r="P104" s="5">
        <v>0.39100000000000001</v>
      </c>
      <c r="Q104" s="5">
        <v>0.21199999999999999</v>
      </c>
      <c r="R104" s="18">
        <f t="shared" si="12"/>
        <v>0.60299999999999998</v>
      </c>
      <c r="S104" s="5">
        <v>0</v>
      </c>
      <c r="T104" s="5">
        <v>3</v>
      </c>
      <c r="U104" s="5">
        <v>0.151</v>
      </c>
      <c r="V104" s="5">
        <v>1.5259999999999998</v>
      </c>
      <c r="W104" s="5">
        <v>0.24000000000000002</v>
      </c>
      <c r="X104" s="5">
        <v>0.47400000000000003</v>
      </c>
      <c r="Y104" s="5">
        <v>1.7329999999999999</v>
      </c>
      <c r="Z104" s="5">
        <v>9.2999999999999999E-2</v>
      </c>
      <c r="AA104" s="5">
        <v>0</v>
      </c>
      <c r="AB104" s="5">
        <v>0.33600000000000002</v>
      </c>
      <c r="AC104" s="18">
        <f t="shared" si="13"/>
        <v>7.5529999999999999</v>
      </c>
      <c r="AD104" s="5">
        <v>0</v>
      </c>
      <c r="AE104" s="5">
        <v>2.262</v>
      </c>
      <c r="AF104" s="5">
        <v>0.13700000000000001</v>
      </c>
      <c r="AG104" s="18">
        <f t="shared" si="14"/>
        <v>2.399</v>
      </c>
      <c r="AH104" s="5">
        <v>2.2669999999999999</v>
      </c>
      <c r="AI104" s="17">
        <v>1</v>
      </c>
      <c r="AJ104" s="6" t="s">
        <v>236</v>
      </c>
      <c r="AK104" s="19"/>
    </row>
    <row r="105" spans="1:37" x14ac:dyDescent="0.25">
      <c r="A105" s="6" t="s">
        <v>238</v>
      </c>
      <c r="B105" t="s">
        <v>239</v>
      </c>
      <c r="C105" s="14" t="s">
        <v>39</v>
      </c>
      <c r="D105" s="15">
        <v>1.097</v>
      </c>
      <c r="E105" s="15">
        <v>1.22</v>
      </c>
      <c r="F105" s="16">
        <v>0.123</v>
      </c>
      <c r="G105" s="5">
        <v>0</v>
      </c>
      <c r="H105" s="5">
        <v>0</v>
      </c>
      <c r="I105" s="17">
        <f t="shared" si="9"/>
        <v>1</v>
      </c>
      <c r="J105" s="17">
        <f t="shared" si="10"/>
        <v>0</v>
      </c>
      <c r="K105" s="5">
        <v>0.64500000000000002</v>
      </c>
      <c r="L105" s="5">
        <v>9.0000000000000011E-2</v>
      </c>
      <c r="M105" s="5">
        <v>3.1E-2</v>
      </c>
      <c r="N105" s="5">
        <v>0.21199999999999999</v>
      </c>
      <c r="O105" s="18">
        <f t="shared" si="11"/>
        <v>0.97799999999999998</v>
      </c>
      <c r="P105" s="5">
        <v>6.6000000000000003E-2</v>
      </c>
      <c r="Q105" s="5">
        <v>5.2999999999999999E-2</v>
      </c>
      <c r="R105" s="18">
        <f t="shared" si="12"/>
        <v>0.11899999999999999</v>
      </c>
      <c r="S105" s="5">
        <v>0</v>
      </c>
      <c r="T105" s="5">
        <v>0.9</v>
      </c>
      <c r="U105" s="5">
        <v>0</v>
      </c>
      <c r="V105" s="5">
        <v>0</v>
      </c>
      <c r="W105" s="5">
        <v>0</v>
      </c>
      <c r="X105" s="5">
        <v>0</v>
      </c>
      <c r="Y105" s="5">
        <v>0.32</v>
      </c>
      <c r="Z105" s="5">
        <v>0</v>
      </c>
      <c r="AA105" s="5">
        <v>0</v>
      </c>
      <c r="AB105" s="5">
        <v>0</v>
      </c>
      <c r="AC105" s="18">
        <f t="shared" si="13"/>
        <v>1.22</v>
      </c>
      <c r="AD105" s="5">
        <v>0</v>
      </c>
      <c r="AE105" s="5">
        <v>0</v>
      </c>
      <c r="AF105" s="5">
        <v>0</v>
      </c>
      <c r="AG105" s="18">
        <f t="shared" si="14"/>
        <v>0</v>
      </c>
      <c r="AH105" s="5">
        <v>0</v>
      </c>
      <c r="AI105" s="17">
        <v>1</v>
      </c>
      <c r="AJ105" s="6" t="s">
        <v>238</v>
      </c>
      <c r="AK105" s="19"/>
    </row>
    <row r="106" spans="1:37" x14ac:dyDescent="0.25">
      <c r="A106" s="6" t="s">
        <v>240</v>
      </c>
      <c r="B106" t="s">
        <v>241</v>
      </c>
      <c r="C106" s="14" t="s">
        <v>39</v>
      </c>
      <c r="D106" s="15">
        <v>5.2090000000000005</v>
      </c>
      <c r="E106" s="15">
        <v>6.2490000000000006</v>
      </c>
      <c r="F106" s="16">
        <v>1.04</v>
      </c>
      <c r="G106" s="5">
        <v>0</v>
      </c>
      <c r="H106" s="5">
        <v>0</v>
      </c>
      <c r="I106" s="17">
        <f t="shared" si="9"/>
        <v>0.6128980636901904</v>
      </c>
      <c r="J106" s="17">
        <f t="shared" si="10"/>
        <v>0.13730196831493038</v>
      </c>
      <c r="K106" s="5">
        <v>3.4760000000000004</v>
      </c>
      <c r="L106" s="5">
        <v>0.31300000000000006</v>
      </c>
      <c r="M106" s="5">
        <v>0.11</v>
      </c>
      <c r="N106" s="5">
        <v>0.8590000000000001</v>
      </c>
      <c r="O106" s="18">
        <f t="shared" si="11"/>
        <v>4.7580000000000009</v>
      </c>
      <c r="P106" s="5">
        <v>0.28299999999999997</v>
      </c>
      <c r="Q106" s="5">
        <v>0.16800000000000001</v>
      </c>
      <c r="R106" s="18">
        <f t="shared" si="12"/>
        <v>0.45099999999999996</v>
      </c>
      <c r="S106" s="5">
        <v>0</v>
      </c>
      <c r="T106" s="5">
        <v>2.8</v>
      </c>
      <c r="U106" s="5">
        <v>0</v>
      </c>
      <c r="V106" s="5">
        <v>0</v>
      </c>
      <c r="W106" s="5">
        <v>0</v>
      </c>
      <c r="X106" s="5">
        <v>0.17199999999999999</v>
      </c>
      <c r="Y106" s="5">
        <v>0</v>
      </c>
      <c r="Z106" s="5">
        <v>0</v>
      </c>
      <c r="AA106" s="5">
        <v>0</v>
      </c>
      <c r="AB106" s="5">
        <v>0.85799999999999998</v>
      </c>
      <c r="AC106" s="18">
        <f t="shared" si="13"/>
        <v>3.83</v>
      </c>
      <c r="AD106" s="5">
        <v>0</v>
      </c>
      <c r="AE106" s="5">
        <v>0</v>
      </c>
      <c r="AF106" s="5">
        <v>2.419</v>
      </c>
      <c r="AG106" s="18">
        <f t="shared" si="14"/>
        <v>2.419</v>
      </c>
      <c r="AH106" s="5">
        <v>0.85799999999999998</v>
      </c>
      <c r="AI106" s="17">
        <v>1</v>
      </c>
      <c r="AJ106" s="6" t="s">
        <v>240</v>
      </c>
      <c r="AK106" s="19"/>
    </row>
    <row r="107" spans="1:37" x14ac:dyDescent="0.25">
      <c r="A107" s="6" t="s">
        <v>242</v>
      </c>
      <c r="B107" t="s">
        <v>243</v>
      </c>
      <c r="C107" s="14" t="s">
        <v>94</v>
      </c>
      <c r="D107" s="15">
        <v>1.849</v>
      </c>
      <c r="E107" s="15">
        <v>2.0840000000000001</v>
      </c>
      <c r="F107" s="16">
        <v>0.2350000000000001</v>
      </c>
      <c r="G107" s="5">
        <v>0</v>
      </c>
      <c r="H107" s="5">
        <v>0</v>
      </c>
      <c r="I107" s="17">
        <f t="shared" si="9"/>
        <v>9.7888675623800381E-2</v>
      </c>
      <c r="J107" s="17">
        <f t="shared" si="10"/>
        <v>1.0690978886756239</v>
      </c>
      <c r="K107" s="5">
        <v>0.98</v>
      </c>
      <c r="L107" s="5">
        <v>0.19600000000000001</v>
      </c>
      <c r="M107" s="5">
        <v>6.8000000000000005E-2</v>
      </c>
      <c r="N107" s="5">
        <v>0.36499999999999999</v>
      </c>
      <c r="O107" s="18">
        <f t="shared" si="11"/>
        <v>1.609</v>
      </c>
      <c r="P107" s="5">
        <v>0.11700000000000001</v>
      </c>
      <c r="Q107" s="5">
        <v>0.123</v>
      </c>
      <c r="R107" s="18">
        <f t="shared" si="12"/>
        <v>0.24</v>
      </c>
      <c r="S107" s="5">
        <v>0</v>
      </c>
      <c r="T107" s="5">
        <v>0</v>
      </c>
      <c r="U107" s="5">
        <v>6.4000000000000001E-2</v>
      </c>
      <c r="V107" s="5">
        <v>0</v>
      </c>
      <c r="W107" s="5">
        <v>0.08</v>
      </c>
      <c r="X107" s="5">
        <v>3.2000000000000001E-2</v>
      </c>
      <c r="Y107" s="5">
        <v>0</v>
      </c>
      <c r="Z107" s="5">
        <v>0</v>
      </c>
      <c r="AA107" s="5">
        <v>0</v>
      </c>
      <c r="AB107" s="5">
        <v>2.8000000000000001E-2</v>
      </c>
      <c r="AC107" s="18">
        <f t="shared" si="13"/>
        <v>0.20400000000000001</v>
      </c>
      <c r="AD107" s="5">
        <v>1</v>
      </c>
      <c r="AE107" s="5">
        <v>0.88</v>
      </c>
      <c r="AF107" s="5">
        <v>0</v>
      </c>
      <c r="AG107" s="18">
        <f t="shared" si="14"/>
        <v>1.88</v>
      </c>
      <c r="AH107" s="5">
        <v>2.2280000000000002</v>
      </c>
      <c r="AI107" s="17">
        <v>1</v>
      </c>
      <c r="AJ107" s="6" t="s">
        <v>242</v>
      </c>
      <c r="AK107" s="19"/>
    </row>
    <row r="108" spans="1:37" x14ac:dyDescent="0.25">
      <c r="A108" s="6" t="s">
        <v>244</v>
      </c>
      <c r="B108" t="s">
        <v>245</v>
      </c>
      <c r="C108" s="14" t="s">
        <v>94</v>
      </c>
      <c r="D108" s="15">
        <v>1.0369999999999999</v>
      </c>
      <c r="E108" s="15">
        <v>1.8069999999999999</v>
      </c>
      <c r="F108" s="16">
        <v>0.77</v>
      </c>
      <c r="G108" s="5">
        <v>0</v>
      </c>
      <c r="H108" s="5">
        <v>0</v>
      </c>
      <c r="I108" s="17">
        <f t="shared" si="9"/>
        <v>8.6884338682899839E-2</v>
      </c>
      <c r="J108" s="17">
        <f t="shared" si="10"/>
        <v>0.69784172661870503</v>
      </c>
      <c r="K108" s="5">
        <v>0.54900000000000004</v>
      </c>
      <c r="L108" s="5">
        <v>0.11</v>
      </c>
      <c r="M108" s="5">
        <v>3.7999999999999999E-2</v>
      </c>
      <c r="N108" s="5">
        <v>0.20499999999999999</v>
      </c>
      <c r="O108" s="18">
        <f t="shared" si="11"/>
        <v>0.90200000000000002</v>
      </c>
      <c r="P108" s="5">
        <v>6.6000000000000003E-2</v>
      </c>
      <c r="Q108" s="5">
        <v>6.9000000000000006E-2</v>
      </c>
      <c r="R108" s="18">
        <f t="shared" si="12"/>
        <v>0.13500000000000001</v>
      </c>
      <c r="S108" s="5">
        <v>0</v>
      </c>
      <c r="T108" s="5">
        <v>0</v>
      </c>
      <c r="U108" s="5">
        <v>3.2000000000000001E-2</v>
      </c>
      <c r="V108" s="5">
        <v>0</v>
      </c>
      <c r="W108" s="5">
        <v>0.04</v>
      </c>
      <c r="X108" s="5">
        <v>2.4E-2</v>
      </c>
      <c r="Y108" s="5">
        <v>0</v>
      </c>
      <c r="Z108" s="5">
        <v>0</v>
      </c>
      <c r="AA108" s="5">
        <v>0</v>
      </c>
      <c r="AB108" s="5">
        <v>6.0999999999999999E-2</v>
      </c>
      <c r="AC108" s="18">
        <f t="shared" si="13"/>
        <v>0.157</v>
      </c>
      <c r="AD108" s="5">
        <v>0.8</v>
      </c>
      <c r="AE108" s="5">
        <v>0.85</v>
      </c>
      <c r="AF108" s="5">
        <v>0</v>
      </c>
      <c r="AG108" s="18">
        <f t="shared" si="14"/>
        <v>1.65</v>
      </c>
      <c r="AH108" s="5">
        <v>1.2609999999999999</v>
      </c>
      <c r="AI108" s="17">
        <v>1</v>
      </c>
      <c r="AJ108" s="6" t="s">
        <v>244</v>
      </c>
      <c r="AK108" s="19"/>
    </row>
    <row r="109" spans="1:37" x14ac:dyDescent="0.25">
      <c r="A109" s="6" t="s">
        <v>246</v>
      </c>
      <c r="B109" t="s">
        <v>247</v>
      </c>
      <c r="C109" s="14" t="s">
        <v>94</v>
      </c>
      <c r="D109" s="15">
        <v>1.012</v>
      </c>
      <c r="E109" s="15">
        <v>1.151</v>
      </c>
      <c r="F109" s="16">
        <v>0.13900000000000001</v>
      </c>
      <c r="G109" s="5">
        <v>0</v>
      </c>
      <c r="H109" s="5">
        <v>0</v>
      </c>
      <c r="I109" s="17">
        <f t="shared" si="9"/>
        <v>8.774978279756733E-2</v>
      </c>
      <c r="J109" s="17">
        <f t="shared" si="10"/>
        <v>1.046915725456125</v>
      </c>
      <c r="K109" s="5">
        <v>0.53700000000000003</v>
      </c>
      <c r="L109" s="5">
        <v>0.107</v>
      </c>
      <c r="M109" s="5">
        <v>3.6999999999999998E-2</v>
      </c>
      <c r="N109" s="5">
        <v>0.2</v>
      </c>
      <c r="O109" s="18">
        <f t="shared" si="11"/>
        <v>0.88100000000000001</v>
      </c>
      <c r="P109" s="5">
        <v>6.4000000000000001E-2</v>
      </c>
      <c r="Q109" s="5">
        <v>6.7000000000000004E-2</v>
      </c>
      <c r="R109" s="18">
        <f t="shared" si="12"/>
        <v>0.13100000000000001</v>
      </c>
      <c r="S109" s="5">
        <v>0</v>
      </c>
      <c r="T109" s="5">
        <v>0</v>
      </c>
      <c r="U109" s="5">
        <v>3.2000000000000001E-2</v>
      </c>
      <c r="V109" s="5">
        <v>0</v>
      </c>
      <c r="W109" s="5">
        <v>0.04</v>
      </c>
      <c r="X109" s="5">
        <v>2.4E-2</v>
      </c>
      <c r="Y109" s="5">
        <v>0</v>
      </c>
      <c r="Z109" s="5">
        <v>0</v>
      </c>
      <c r="AA109" s="5">
        <v>0</v>
      </c>
      <c r="AB109" s="5">
        <v>5.0000000000000001E-3</v>
      </c>
      <c r="AC109" s="18">
        <f t="shared" si="13"/>
        <v>0.10100000000000001</v>
      </c>
      <c r="AD109" s="5">
        <v>0.9</v>
      </c>
      <c r="AE109" s="5">
        <v>0.15</v>
      </c>
      <c r="AF109" s="5">
        <v>0</v>
      </c>
      <c r="AG109" s="18">
        <f t="shared" si="14"/>
        <v>1.05</v>
      </c>
      <c r="AH109" s="5">
        <v>1.2049999999999998</v>
      </c>
      <c r="AI109" s="17">
        <v>1</v>
      </c>
      <c r="AJ109" s="6" t="s">
        <v>246</v>
      </c>
      <c r="AK109" s="19"/>
    </row>
    <row r="110" spans="1:37" x14ac:dyDescent="0.25">
      <c r="A110" s="6" t="s">
        <v>248</v>
      </c>
      <c r="B110" t="s">
        <v>249</v>
      </c>
      <c r="C110" s="14" t="s">
        <v>39</v>
      </c>
      <c r="D110" s="15">
        <v>0.7669999999999999</v>
      </c>
      <c r="E110" s="15">
        <v>1.891</v>
      </c>
      <c r="F110" s="16">
        <v>1.1240000000000001</v>
      </c>
      <c r="G110" s="5">
        <v>0</v>
      </c>
      <c r="H110" s="5">
        <v>0</v>
      </c>
      <c r="I110" s="17">
        <f t="shared" si="9"/>
        <v>0.5</v>
      </c>
      <c r="J110" s="17">
        <f t="shared" si="10"/>
        <v>0.48175568482284509</v>
      </c>
      <c r="K110" s="5">
        <v>0.52499999999999991</v>
      </c>
      <c r="L110" s="5">
        <v>4.2000000000000003E-2</v>
      </c>
      <c r="M110" s="5">
        <v>1.5000000000000001E-2</v>
      </c>
      <c r="N110" s="5">
        <v>0.122</v>
      </c>
      <c r="O110" s="18">
        <f t="shared" si="11"/>
        <v>0.70399999999999996</v>
      </c>
      <c r="P110" s="5">
        <v>4.1000000000000002E-2</v>
      </c>
      <c r="Q110" s="5">
        <v>2.1999999999999999E-2</v>
      </c>
      <c r="R110" s="18">
        <f t="shared" si="12"/>
        <v>6.3E-2</v>
      </c>
      <c r="S110" s="5">
        <v>0</v>
      </c>
      <c r="T110" s="5">
        <v>1.5</v>
      </c>
      <c r="U110" s="5">
        <v>5.5E-2</v>
      </c>
      <c r="V110" s="5">
        <v>0</v>
      </c>
      <c r="W110" s="5">
        <v>7.1999999999999995E-2</v>
      </c>
      <c r="X110" s="5">
        <v>5.0999999999999997E-2</v>
      </c>
      <c r="Y110" s="5">
        <v>0.21300000000000002</v>
      </c>
      <c r="Z110" s="5">
        <v>0</v>
      </c>
      <c r="AA110" s="5">
        <v>0</v>
      </c>
      <c r="AB110" s="5">
        <v>0</v>
      </c>
      <c r="AC110" s="18">
        <f t="shared" si="13"/>
        <v>1.891</v>
      </c>
      <c r="AD110" s="5">
        <v>0</v>
      </c>
      <c r="AE110" s="5">
        <v>0</v>
      </c>
      <c r="AF110" s="5">
        <v>0</v>
      </c>
      <c r="AG110" s="18">
        <f t="shared" si="14"/>
        <v>0</v>
      </c>
      <c r="AH110" s="5">
        <v>0.91100000000000003</v>
      </c>
      <c r="AI110" s="17">
        <v>0.5</v>
      </c>
      <c r="AJ110" s="6" t="s">
        <v>248</v>
      </c>
      <c r="AK110" s="19"/>
    </row>
    <row r="111" spans="1:37" x14ac:dyDescent="0.25">
      <c r="A111" s="6" t="s">
        <v>250</v>
      </c>
      <c r="B111" t="s">
        <v>251</v>
      </c>
      <c r="C111" s="14" t="s">
        <v>39</v>
      </c>
      <c r="D111" s="15">
        <v>6.1999999999999993E-2</v>
      </c>
      <c r="E111" s="15">
        <v>0.13800000000000001</v>
      </c>
      <c r="F111" s="16">
        <v>7.6000000000000012E-2</v>
      </c>
      <c r="G111" s="5">
        <v>0</v>
      </c>
      <c r="H111" s="5">
        <v>0</v>
      </c>
      <c r="I111" s="17">
        <f t="shared" si="9"/>
        <v>0</v>
      </c>
      <c r="J111" s="17">
        <f t="shared" si="10"/>
        <v>0</v>
      </c>
      <c r="K111" s="5">
        <v>3.5999999999999997E-2</v>
      </c>
      <c r="L111" s="5">
        <v>5.0000000000000001E-3</v>
      </c>
      <c r="M111" s="5">
        <v>2E-3</v>
      </c>
      <c r="N111" s="5">
        <v>1.2E-2</v>
      </c>
      <c r="O111" s="18">
        <f t="shared" si="11"/>
        <v>5.4999999999999993E-2</v>
      </c>
      <c r="P111" s="5">
        <v>4.0000000000000001E-3</v>
      </c>
      <c r="Q111" s="5">
        <v>3.0000000000000001E-3</v>
      </c>
      <c r="R111" s="18">
        <f t="shared" si="12"/>
        <v>7.0000000000000001E-3</v>
      </c>
      <c r="S111" s="5">
        <v>0</v>
      </c>
      <c r="T111" s="5">
        <v>0</v>
      </c>
      <c r="U111" s="5">
        <v>0</v>
      </c>
      <c r="V111" s="5">
        <v>0</v>
      </c>
      <c r="W111" s="5">
        <v>0</v>
      </c>
      <c r="X111" s="5">
        <v>0</v>
      </c>
      <c r="Y111" s="5">
        <v>0</v>
      </c>
      <c r="Z111" s="5">
        <v>0</v>
      </c>
      <c r="AA111" s="5">
        <v>0</v>
      </c>
      <c r="AB111" s="5">
        <v>0</v>
      </c>
      <c r="AC111" s="18">
        <f t="shared" si="13"/>
        <v>0</v>
      </c>
      <c r="AD111" s="5">
        <v>0</v>
      </c>
      <c r="AE111" s="5">
        <v>0</v>
      </c>
      <c r="AF111" s="5">
        <v>0.13800000000000001</v>
      </c>
      <c r="AG111" s="18">
        <f t="shared" si="14"/>
        <v>0.13800000000000001</v>
      </c>
      <c r="AH111" s="5">
        <v>0</v>
      </c>
      <c r="AI111" s="17">
        <v>0</v>
      </c>
      <c r="AJ111" s="6" t="s">
        <v>250</v>
      </c>
      <c r="AK111" s="19"/>
    </row>
    <row r="112" spans="1:37" x14ac:dyDescent="0.25">
      <c r="A112" s="6" t="s">
        <v>252</v>
      </c>
      <c r="B112" t="s">
        <v>253</v>
      </c>
      <c r="C112" s="14" t="s">
        <v>39</v>
      </c>
      <c r="D112" s="15">
        <v>68.724999999999994</v>
      </c>
      <c r="E112" s="15">
        <v>109.309</v>
      </c>
      <c r="F112" s="16">
        <v>40.584000000000003</v>
      </c>
      <c r="G112" s="5">
        <v>0</v>
      </c>
      <c r="H112" s="5">
        <v>0</v>
      </c>
      <c r="I112" s="17">
        <f t="shared" si="9"/>
        <v>0.44531424036447137</v>
      </c>
      <c r="J112" s="17">
        <f t="shared" si="10"/>
        <v>8.910519719327778E-2</v>
      </c>
      <c r="K112" s="5">
        <v>46.741</v>
      </c>
      <c r="L112" s="5">
        <v>3.8860000000000001</v>
      </c>
      <c r="M112" s="5">
        <v>1.3579999999999999</v>
      </c>
      <c r="N112" s="5">
        <v>11.030000000000001</v>
      </c>
      <c r="O112" s="18">
        <f t="shared" si="11"/>
        <v>63.015000000000001</v>
      </c>
      <c r="P112" s="5">
        <v>3.6760000000000002</v>
      </c>
      <c r="Q112" s="5">
        <v>2.0339999999999998</v>
      </c>
      <c r="R112" s="18">
        <f t="shared" si="12"/>
        <v>5.71</v>
      </c>
      <c r="S112" s="5">
        <v>9.4E-2</v>
      </c>
      <c r="T112" s="5">
        <v>37.472000000000001</v>
      </c>
      <c r="U112" s="5">
        <v>2.2120000000000002</v>
      </c>
      <c r="V112" s="5">
        <v>0.23499999999999999</v>
      </c>
      <c r="W112" s="5">
        <v>3.9060000000000001</v>
      </c>
      <c r="X112" s="5">
        <v>0</v>
      </c>
      <c r="Y112" s="5">
        <v>4.2679999999999998</v>
      </c>
      <c r="Z112" s="5">
        <v>1.1759999999999999</v>
      </c>
      <c r="AA112" s="5">
        <v>0</v>
      </c>
      <c r="AB112" s="5">
        <v>0</v>
      </c>
      <c r="AC112" s="18">
        <f t="shared" si="13"/>
        <v>49.363000000000007</v>
      </c>
      <c r="AD112" s="5">
        <v>0</v>
      </c>
      <c r="AE112" s="5">
        <v>26.186</v>
      </c>
      <c r="AF112" s="5">
        <v>33.76</v>
      </c>
      <c r="AG112" s="18">
        <f t="shared" si="14"/>
        <v>59.945999999999998</v>
      </c>
      <c r="AH112" s="5">
        <v>9.74</v>
      </c>
      <c r="AI112" s="17">
        <v>0.98609999999999998</v>
      </c>
      <c r="AJ112" s="6" t="s">
        <v>252</v>
      </c>
      <c r="AK112" s="19"/>
    </row>
    <row r="113" spans="1:37" x14ac:dyDescent="0.25">
      <c r="A113" s="6" t="s">
        <v>254</v>
      </c>
      <c r="B113" t="s">
        <v>255</v>
      </c>
      <c r="C113" s="14" t="s">
        <v>39</v>
      </c>
      <c r="D113" s="15">
        <v>0.16900000000000001</v>
      </c>
      <c r="E113" s="15">
        <v>0</v>
      </c>
      <c r="F113" s="16">
        <v>-0.16900000000000001</v>
      </c>
      <c r="G113" s="5">
        <v>-0.159</v>
      </c>
      <c r="H113" s="5">
        <v>-0.01</v>
      </c>
      <c r="I113" s="17">
        <f t="shared" si="9"/>
        <v>0</v>
      </c>
      <c r="J113" s="17">
        <f t="shared" si="10"/>
        <v>0</v>
      </c>
      <c r="K113" s="5">
        <v>0.112</v>
      </c>
      <c r="L113" s="5">
        <v>1.0999999999999999E-2</v>
      </c>
      <c r="M113" s="5">
        <v>3.0000000000000001E-3</v>
      </c>
      <c r="N113" s="5">
        <v>2.7999999999999997E-2</v>
      </c>
      <c r="O113" s="18">
        <f t="shared" si="11"/>
        <v>0.154</v>
      </c>
      <c r="P113" s="5">
        <v>9.0000000000000011E-3</v>
      </c>
      <c r="Q113" s="5">
        <v>6.0000000000000001E-3</v>
      </c>
      <c r="R113" s="18">
        <f t="shared" si="12"/>
        <v>1.5000000000000001E-2</v>
      </c>
      <c r="S113" s="5">
        <v>0</v>
      </c>
      <c r="T113" s="5">
        <v>0</v>
      </c>
      <c r="U113" s="5">
        <v>0</v>
      </c>
      <c r="V113" s="5">
        <v>0</v>
      </c>
      <c r="W113" s="5">
        <v>0</v>
      </c>
      <c r="X113" s="5">
        <v>0</v>
      </c>
      <c r="Y113" s="5">
        <v>0</v>
      </c>
      <c r="Z113" s="5">
        <v>0</v>
      </c>
      <c r="AA113" s="5">
        <v>0</v>
      </c>
      <c r="AB113" s="5">
        <v>0</v>
      </c>
      <c r="AC113" s="18">
        <f t="shared" si="13"/>
        <v>0</v>
      </c>
      <c r="AD113" s="5">
        <v>0</v>
      </c>
      <c r="AE113" s="5">
        <v>0</v>
      </c>
      <c r="AF113" s="5">
        <v>0</v>
      </c>
      <c r="AG113" s="18">
        <f t="shared" si="14"/>
        <v>0</v>
      </c>
      <c r="AH113" s="5">
        <v>0</v>
      </c>
      <c r="AI113" s="17">
        <v>0</v>
      </c>
      <c r="AJ113" s="6" t="s">
        <v>254</v>
      </c>
      <c r="AK113" s="19"/>
    </row>
    <row r="114" spans="1:37" x14ac:dyDescent="0.25">
      <c r="A114" s="6" t="s">
        <v>256</v>
      </c>
      <c r="B114" t="s">
        <v>257</v>
      </c>
      <c r="C114" s="14" t="s">
        <v>39</v>
      </c>
      <c r="D114" s="15">
        <v>3.8380000000000001</v>
      </c>
      <c r="E114" s="15">
        <v>7.6980000000000004</v>
      </c>
      <c r="F114" s="16">
        <v>3.8600000000000003</v>
      </c>
      <c r="G114" s="5">
        <v>0</v>
      </c>
      <c r="H114" s="5">
        <v>0</v>
      </c>
      <c r="I114" s="17">
        <f t="shared" si="9"/>
        <v>0.66199012730579365</v>
      </c>
      <c r="J114" s="17">
        <f t="shared" si="10"/>
        <v>0</v>
      </c>
      <c r="K114" s="5">
        <v>2.54</v>
      </c>
      <c r="L114" s="5">
        <v>0.24099999999999999</v>
      </c>
      <c r="M114" s="5">
        <v>8.3999999999999991E-2</v>
      </c>
      <c r="N114" s="5">
        <v>0.63200000000000001</v>
      </c>
      <c r="O114" s="18">
        <f t="shared" si="11"/>
        <v>3.4970000000000003</v>
      </c>
      <c r="P114" s="5">
        <v>0.21</v>
      </c>
      <c r="Q114" s="5">
        <v>0.13100000000000001</v>
      </c>
      <c r="R114" s="18">
        <f t="shared" si="12"/>
        <v>0.34099999999999997</v>
      </c>
      <c r="S114" s="5">
        <v>0</v>
      </c>
      <c r="T114" s="5">
        <v>5.0960000000000001</v>
      </c>
      <c r="U114" s="5">
        <v>0</v>
      </c>
      <c r="V114" s="5">
        <v>0</v>
      </c>
      <c r="W114" s="5">
        <v>0</v>
      </c>
      <c r="X114" s="5">
        <v>0</v>
      </c>
      <c r="Y114" s="5">
        <v>0</v>
      </c>
      <c r="Z114" s="5">
        <v>0</v>
      </c>
      <c r="AA114" s="5">
        <v>0</v>
      </c>
      <c r="AB114" s="5">
        <v>0</v>
      </c>
      <c r="AC114" s="18">
        <f t="shared" si="13"/>
        <v>5.0960000000000001</v>
      </c>
      <c r="AD114" s="5">
        <v>0</v>
      </c>
      <c r="AE114" s="5">
        <v>2.6020000000000003</v>
      </c>
      <c r="AF114" s="5">
        <v>0</v>
      </c>
      <c r="AG114" s="18">
        <f t="shared" si="14"/>
        <v>2.6020000000000003</v>
      </c>
      <c r="AH114" s="5">
        <v>0</v>
      </c>
      <c r="AI114" s="17">
        <v>1</v>
      </c>
      <c r="AJ114" s="6" t="s">
        <v>256</v>
      </c>
      <c r="AK114" s="19"/>
    </row>
    <row r="115" spans="1:37" x14ac:dyDescent="0.25">
      <c r="A115" s="6" t="s">
        <v>258</v>
      </c>
      <c r="B115" t="s">
        <v>259</v>
      </c>
      <c r="C115" s="14" t="s">
        <v>39</v>
      </c>
      <c r="D115" s="15">
        <v>0.10600000000000001</v>
      </c>
      <c r="E115" s="15">
        <v>0.13400000000000001</v>
      </c>
      <c r="F115" s="16">
        <v>2.7999999999999997E-2</v>
      </c>
      <c r="G115" s="5">
        <v>0</v>
      </c>
      <c r="H115" s="5">
        <v>0</v>
      </c>
      <c r="I115" s="17">
        <f t="shared" si="9"/>
        <v>0</v>
      </c>
      <c r="J115" s="17">
        <f t="shared" si="10"/>
        <v>0</v>
      </c>
      <c r="K115" s="5">
        <v>5.6000000000000001E-2</v>
      </c>
      <c r="L115" s="5">
        <v>1.0999999999999999E-2</v>
      </c>
      <c r="M115" s="5">
        <v>4.0000000000000001E-3</v>
      </c>
      <c r="N115" s="5">
        <v>2.1000000000000001E-2</v>
      </c>
      <c r="O115" s="18">
        <f t="shared" si="11"/>
        <v>9.2000000000000012E-2</v>
      </c>
      <c r="P115" s="5">
        <v>7.0000000000000001E-3</v>
      </c>
      <c r="Q115" s="5">
        <v>7.0000000000000001E-3</v>
      </c>
      <c r="R115" s="18">
        <f t="shared" si="12"/>
        <v>1.4E-2</v>
      </c>
      <c r="S115" s="5">
        <v>0</v>
      </c>
      <c r="T115" s="5">
        <v>0</v>
      </c>
      <c r="U115" s="5">
        <v>0</v>
      </c>
      <c r="V115" s="5">
        <v>0</v>
      </c>
      <c r="W115" s="5">
        <v>0</v>
      </c>
      <c r="X115" s="5">
        <v>0</v>
      </c>
      <c r="Y115" s="5">
        <v>0</v>
      </c>
      <c r="Z115" s="5">
        <v>0</v>
      </c>
      <c r="AA115" s="5">
        <v>0</v>
      </c>
      <c r="AB115" s="5">
        <v>0</v>
      </c>
      <c r="AC115" s="18">
        <f t="shared" si="13"/>
        <v>0</v>
      </c>
      <c r="AD115" s="5">
        <v>0</v>
      </c>
      <c r="AE115" s="5">
        <v>0</v>
      </c>
      <c r="AF115" s="5">
        <v>0.13400000000000001</v>
      </c>
      <c r="AG115" s="18">
        <f t="shared" si="14"/>
        <v>0.13400000000000001</v>
      </c>
      <c r="AH115" s="5">
        <v>0</v>
      </c>
      <c r="AI115" s="17">
        <v>0</v>
      </c>
      <c r="AJ115" s="6" t="s">
        <v>258</v>
      </c>
      <c r="AK115" s="19"/>
    </row>
    <row r="116" spans="1:37" x14ac:dyDescent="0.25">
      <c r="A116" s="6" t="s">
        <v>260</v>
      </c>
      <c r="B116" t="s">
        <v>261</v>
      </c>
      <c r="C116" s="14" t="s">
        <v>39</v>
      </c>
      <c r="D116" s="15">
        <v>16.180000000000003</v>
      </c>
      <c r="E116" s="15">
        <v>34.010999999999996</v>
      </c>
      <c r="F116" s="16">
        <v>17.830999999999992</v>
      </c>
      <c r="G116" s="5">
        <v>0</v>
      </c>
      <c r="H116" s="5">
        <v>0</v>
      </c>
      <c r="I116" s="17">
        <f t="shared" si="9"/>
        <v>0.59558323777601374</v>
      </c>
      <c r="J116" s="17">
        <f t="shared" si="10"/>
        <v>0.22933756725765195</v>
      </c>
      <c r="K116" s="5">
        <v>10.789000000000001</v>
      </c>
      <c r="L116" s="5">
        <v>0.98299999999999998</v>
      </c>
      <c r="M116" s="5">
        <v>0.34299999999999997</v>
      </c>
      <c r="N116" s="5">
        <v>2.6560000000000001</v>
      </c>
      <c r="O116" s="18">
        <f t="shared" si="11"/>
        <v>14.771000000000003</v>
      </c>
      <c r="P116" s="5">
        <v>0.88</v>
      </c>
      <c r="Q116" s="5">
        <v>0.52900000000000003</v>
      </c>
      <c r="R116" s="18">
        <f t="shared" si="12"/>
        <v>1.409</v>
      </c>
      <c r="S116" s="5">
        <v>0</v>
      </c>
      <c r="T116" s="5">
        <v>13</v>
      </c>
      <c r="U116" s="5">
        <v>1.08</v>
      </c>
      <c r="V116" s="5">
        <v>0</v>
      </c>
      <c r="W116" s="5">
        <v>3.1280000000000001</v>
      </c>
      <c r="X116" s="5">
        <v>2.218</v>
      </c>
      <c r="Y116" s="5">
        <v>2</v>
      </c>
      <c r="Z116" s="5">
        <v>0.22700000000000001</v>
      </c>
      <c r="AA116" s="5">
        <v>0</v>
      </c>
      <c r="AB116" s="5">
        <v>0</v>
      </c>
      <c r="AC116" s="18">
        <f t="shared" si="13"/>
        <v>21.652999999999999</v>
      </c>
      <c r="AD116" s="5">
        <v>0</v>
      </c>
      <c r="AE116" s="5">
        <v>6.8849999999999998</v>
      </c>
      <c r="AF116" s="5">
        <v>5.4729999999999999</v>
      </c>
      <c r="AG116" s="18">
        <f t="shared" si="14"/>
        <v>12.358000000000001</v>
      </c>
      <c r="AH116" s="5">
        <v>7.7999999999999989</v>
      </c>
      <c r="AI116" s="17">
        <v>0.9355</v>
      </c>
      <c r="AJ116" s="6" t="s">
        <v>260</v>
      </c>
      <c r="AK116" s="19"/>
    </row>
    <row r="117" spans="1:37" x14ac:dyDescent="0.25">
      <c r="A117" s="6" t="s">
        <v>262</v>
      </c>
      <c r="B117" t="s">
        <v>263</v>
      </c>
      <c r="C117" s="14" t="s">
        <v>39</v>
      </c>
      <c r="D117" s="15">
        <v>62.129999999999995</v>
      </c>
      <c r="E117" s="15">
        <v>89.483000000000004</v>
      </c>
      <c r="F117" s="16">
        <v>27.353000000000009</v>
      </c>
      <c r="G117" s="5">
        <v>0</v>
      </c>
      <c r="H117" s="5">
        <v>0</v>
      </c>
      <c r="I117" s="17">
        <f t="shared" si="9"/>
        <v>0.55787132751472346</v>
      </c>
      <c r="J117" s="17">
        <f t="shared" si="10"/>
        <v>0</v>
      </c>
      <c r="K117" s="5">
        <v>41.850999999999999</v>
      </c>
      <c r="L117" s="5">
        <v>3.6590000000000003</v>
      </c>
      <c r="M117" s="5">
        <v>1.28</v>
      </c>
      <c r="N117" s="5">
        <v>10.043000000000001</v>
      </c>
      <c r="O117" s="18">
        <f t="shared" si="11"/>
        <v>56.832999999999998</v>
      </c>
      <c r="P117" s="5">
        <v>3.35</v>
      </c>
      <c r="Q117" s="5">
        <v>1.9470000000000001</v>
      </c>
      <c r="R117" s="18">
        <f t="shared" si="12"/>
        <v>5.2970000000000006</v>
      </c>
      <c r="S117" s="5">
        <v>0</v>
      </c>
      <c r="T117" s="5">
        <v>22.25</v>
      </c>
      <c r="U117" s="5">
        <v>0.73</v>
      </c>
      <c r="V117" s="5">
        <v>0</v>
      </c>
      <c r="W117" s="5">
        <v>5.8810000000000002</v>
      </c>
      <c r="X117" s="5">
        <v>3.484</v>
      </c>
      <c r="Y117" s="5">
        <v>16.383999999999997</v>
      </c>
      <c r="Z117" s="5">
        <v>1.1910000000000001</v>
      </c>
      <c r="AA117" s="5">
        <v>0</v>
      </c>
      <c r="AB117" s="5">
        <v>0</v>
      </c>
      <c r="AC117" s="18">
        <f t="shared" si="13"/>
        <v>49.92</v>
      </c>
      <c r="AD117" s="5">
        <v>9.9000000000000005E-2</v>
      </c>
      <c r="AE117" s="5">
        <v>37.837000000000003</v>
      </c>
      <c r="AF117" s="5">
        <v>1.627</v>
      </c>
      <c r="AG117" s="18">
        <f t="shared" si="14"/>
        <v>39.563000000000002</v>
      </c>
      <c r="AH117" s="5">
        <v>0</v>
      </c>
      <c r="AI117" s="17">
        <v>1</v>
      </c>
      <c r="AJ117" s="6" t="s">
        <v>262</v>
      </c>
      <c r="AK117" s="19"/>
    </row>
    <row r="118" spans="1:37" x14ac:dyDescent="0.25">
      <c r="A118" s="6" t="s">
        <v>264</v>
      </c>
      <c r="B118" t="s">
        <v>265</v>
      </c>
      <c r="C118" s="14" t="s">
        <v>39</v>
      </c>
      <c r="D118" s="15">
        <v>85.608000000000004</v>
      </c>
      <c r="E118" s="15">
        <v>205.60999999999999</v>
      </c>
      <c r="F118" s="16">
        <v>120.00199999999998</v>
      </c>
      <c r="G118" s="5">
        <v>0</v>
      </c>
      <c r="H118" s="5">
        <v>0</v>
      </c>
      <c r="I118" s="17">
        <f t="shared" si="9"/>
        <v>0.5257866275959342</v>
      </c>
      <c r="J118" s="17">
        <f t="shared" si="10"/>
        <v>0</v>
      </c>
      <c r="K118" s="5">
        <v>57.147999999999996</v>
      </c>
      <c r="L118" s="5">
        <v>5.1819999999999995</v>
      </c>
      <c r="M118" s="5">
        <v>1.81</v>
      </c>
      <c r="N118" s="5">
        <v>14.030000000000001</v>
      </c>
      <c r="O118" s="18">
        <f t="shared" si="11"/>
        <v>78.17</v>
      </c>
      <c r="P118" s="5">
        <v>4.6509999999999998</v>
      </c>
      <c r="Q118" s="5">
        <v>2.7869999999999999</v>
      </c>
      <c r="R118" s="18">
        <f t="shared" si="12"/>
        <v>7.4379999999999997</v>
      </c>
      <c r="S118" s="5">
        <v>0</v>
      </c>
      <c r="T118" s="5">
        <v>48.600999999999999</v>
      </c>
      <c r="U118" s="5">
        <v>10.111000000000001</v>
      </c>
      <c r="V118" s="5">
        <v>5.2960000000000003</v>
      </c>
      <c r="W118" s="5">
        <v>13.562999999999999</v>
      </c>
      <c r="X118" s="5">
        <v>8.9599999999999991</v>
      </c>
      <c r="Y118" s="5">
        <v>21.288</v>
      </c>
      <c r="Z118" s="5">
        <v>1.276</v>
      </c>
      <c r="AA118" s="5">
        <v>1.1619999999999999</v>
      </c>
      <c r="AB118" s="5">
        <v>0</v>
      </c>
      <c r="AC118" s="18">
        <f t="shared" si="13"/>
        <v>110.25700000000001</v>
      </c>
      <c r="AD118" s="5">
        <v>0</v>
      </c>
      <c r="AE118" s="5">
        <v>69.874999999999986</v>
      </c>
      <c r="AF118" s="5">
        <v>25.478000000000002</v>
      </c>
      <c r="AG118" s="18">
        <f t="shared" si="14"/>
        <v>95.35299999999998</v>
      </c>
      <c r="AH118" s="5">
        <v>0</v>
      </c>
      <c r="AI118" s="17">
        <v>0.98050000000000004</v>
      </c>
      <c r="AJ118" s="6" t="s">
        <v>264</v>
      </c>
      <c r="AK118" s="19"/>
    </row>
    <row r="119" spans="1:37" x14ac:dyDescent="0.25">
      <c r="A119" s="6" t="s">
        <v>266</v>
      </c>
      <c r="B119" t="s">
        <v>267</v>
      </c>
      <c r="C119" s="14" t="s">
        <v>39</v>
      </c>
      <c r="D119" s="15">
        <v>2.7919999999999998</v>
      </c>
      <c r="E119" s="15">
        <v>3.3689999999999998</v>
      </c>
      <c r="F119" s="16">
        <v>0.57699999999999996</v>
      </c>
      <c r="G119" s="5">
        <v>0</v>
      </c>
      <c r="H119" s="5">
        <v>0</v>
      </c>
      <c r="I119" s="17">
        <f t="shared" si="9"/>
        <v>0.52203918076580591</v>
      </c>
      <c r="J119" s="17">
        <f t="shared" si="10"/>
        <v>0.16028495102404278</v>
      </c>
      <c r="K119" s="5">
        <v>1.8839999999999999</v>
      </c>
      <c r="L119" s="5">
        <v>0.16200000000000003</v>
      </c>
      <c r="M119" s="5">
        <v>5.7000000000000002E-2</v>
      </c>
      <c r="N119" s="5">
        <v>0.45299999999999996</v>
      </c>
      <c r="O119" s="18">
        <f t="shared" si="11"/>
        <v>2.5559999999999996</v>
      </c>
      <c r="P119" s="5">
        <v>0.151</v>
      </c>
      <c r="Q119" s="5">
        <v>8.5000000000000006E-2</v>
      </c>
      <c r="R119" s="18">
        <f t="shared" si="12"/>
        <v>0.23599999999999999</v>
      </c>
      <c r="S119" s="5">
        <v>0</v>
      </c>
      <c r="T119" s="5">
        <v>1</v>
      </c>
      <c r="U119" s="5">
        <v>7.4999999999999997E-2</v>
      </c>
      <c r="V119" s="5">
        <v>0</v>
      </c>
      <c r="W119" s="5">
        <v>0.188</v>
      </c>
      <c r="X119" s="5">
        <v>1.056</v>
      </c>
      <c r="Y119" s="5">
        <v>0</v>
      </c>
      <c r="Z119" s="5">
        <v>2.5999999999999999E-2</v>
      </c>
      <c r="AA119" s="5">
        <v>0</v>
      </c>
      <c r="AB119" s="5">
        <v>0</v>
      </c>
      <c r="AC119" s="18">
        <f t="shared" si="13"/>
        <v>2.3449999999999998</v>
      </c>
      <c r="AD119" s="5">
        <v>0</v>
      </c>
      <c r="AE119" s="5">
        <v>0.22499999999999998</v>
      </c>
      <c r="AF119" s="5">
        <v>0.79900000000000004</v>
      </c>
      <c r="AG119" s="18">
        <f t="shared" si="14"/>
        <v>1.024</v>
      </c>
      <c r="AH119" s="5">
        <v>0.54</v>
      </c>
      <c r="AI119" s="17">
        <v>0.75</v>
      </c>
      <c r="AJ119" s="6" t="s">
        <v>266</v>
      </c>
      <c r="AK119" s="19"/>
    </row>
    <row r="120" spans="1:37" x14ac:dyDescent="0.25">
      <c r="A120" s="6" t="s">
        <v>268</v>
      </c>
      <c r="B120" t="s">
        <v>269</v>
      </c>
      <c r="C120" s="14" t="s">
        <v>39</v>
      </c>
      <c r="D120" s="15">
        <v>4.8730000000000011</v>
      </c>
      <c r="E120" s="15">
        <v>7.9349999999999996</v>
      </c>
      <c r="F120" s="16">
        <v>3.0619999999999985</v>
      </c>
      <c r="G120" s="5">
        <v>0</v>
      </c>
      <c r="H120" s="5">
        <v>0</v>
      </c>
      <c r="I120" s="17">
        <f t="shared" si="9"/>
        <v>0.47385003150598615</v>
      </c>
      <c r="J120" s="17">
        <f t="shared" si="10"/>
        <v>0</v>
      </c>
      <c r="K120" s="5">
        <v>3.2560000000000002</v>
      </c>
      <c r="L120" s="5">
        <v>0.29300000000000004</v>
      </c>
      <c r="M120" s="5">
        <v>0.10299999999999999</v>
      </c>
      <c r="N120" s="5">
        <v>0.8</v>
      </c>
      <c r="O120" s="18">
        <f t="shared" si="11"/>
        <v>4.4520000000000008</v>
      </c>
      <c r="P120" s="5">
        <v>0.26400000000000001</v>
      </c>
      <c r="Q120" s="5">
        <v>0.157</v>
      </c>
      <c r="R120" s="18">
        <f t="shared" si="12"/>
        <v>0.42100000000000004</v>
      </c>
      <c r="S120" s="5">
        <v>0</v>
      </c>
      <c r="T120" s="5">
        <v>3.76</v>
      </c>
      <c r="U120" s="5">
        <v>0</v>
      </c>
      <c r="V120" s="5">
        <v>0</v>
      </c>
      <c r="W120" s="5">
        <v>0</v>
      </c>
      <c r="X120" s="5">
        <v>0</v>
      </c>
      <c r="Y120" s="5">
        <v>0</v>
      </c>
      <c r="Z120" s="5">
        <v>0</v>
      </c>
      <c r="AA120" s="5">
        <v>0</v>
      </c>
      <c r="AB120" s="5">
        <v>0</v>
      </c>
      <c r="AC120" s="18">
        <f t="shared" si="13"/>
        <v>3.76</v>
      </c>
      <c r="AD120" s="5">
        <v>0</v>
      </c>
      <c r="AE120" s="5">
        <v>3.3660000000000001</v>
      </c>
      <c r="AF120" s="5">
        <v>0.80900000000000005</v>
      </c>
      <c r="AG120" s="18">
        <f t="shared" si="14"/>
        <v>4.1749999999999998</v>
      </c>
      <c r="AH120" s="5">
        <v>0</v>
      </c>
      <c r="AI120" s="17">
        <v>1</v>
      </c>
      <c r="AJ120" s="6" t="s">
        <v>268</v>
      </c>
      <c r="AK120" s="19"/>
    </row>
    <row r="121" spans="1:37" x14ac:dyDescent="0.25">
      <c r="A121" s="6" t="s">
        <v>270</v>
      </c>
      <c r="B121" t="s">
        <v>271</v>
      </c>
      <c r="C121" s="14" t="s">
        <v>39</v>
      </c>
      <c r="D121" s="15">
        <v>1.9460000000000002</v>
      </c>
      <c r="E121" s="15">
        <v>3.1539999999999999</v>
      </c>
      <c r="F121" s="16">
        <v>1.2079999999999997</v>
      </c>
      <c r="G121" s="5">
        <v>0</v>
      </c>
      <c r="H121" s="5">
        <v>0</v>
      </c>
      <c r="I121" s="17">
        <f t="shared" si="9"/>
        <v>0.63918833227647431</v>
      </c>
      <c r="J121" s="17">
        <f t="shared" si="10"/>
        <v>0.53931515535827523</v>
      </c>
      <c r="K121" s="5">
        <v>1.2970000000000002</v>
      </c>
      <c r="L121" s="5">
        <v>0.12</v>
      </c>
      <c r="M121" s="5">
        <v>4.0999999999999995E-2</v>
      </c>
      <c r="N121" s="5">
        <v>0.317</v>
      </c>
      <c r="O121" s="18">
        <f t="shared" si="11"/>
        <v>1.7750000000000001</v>
      </c>
      <c r="P121" s="5">
        <v>0.106</v>
      </c>
      <c r="Q121" s="5">
        <v>6.5000000000000002E-2</v>
      </c>
      <c r="R121" s="18">
        <f t="shared" si="12"/>
        <v>0.17099999999999999</v>
      </c>
      <c r="S121" s="5">
        <v>0</v>
      </c>
      <c r="T121" s="5">
        <v>1.6400000000000001</v>
      </c>
      <c r="U121" s="5">
        <v>0</v>
      </c>
      <c r="V121" s="5">
        <v>0</v>
      </c>
      <c r="W121" s="5">
        <v>0.126</v>
      </c>
      <c r="X121" s="5">
        <v>2.3E-2</v>
      </c>
      <c r="Y121" s="5">
        <v>0</v>
      </c>
      <c r="Z121" s="5">
        <v>0</v>
      </c>
      <c r="AA121" s="5">
        <v>0.22700000000000001</v>
      </c>
      <c r="AB121" s="5">
        <v>0</v>
      </c>
      <c r="AC121" s="18">
        <f t="shared" si="13"/>
        <v>2.016</v>
      </c>
      <c r="AD121" s="5">
        <v>0</v>
      </c>
      <c r="AE121" s="5">
        <v>0.48099999999999998</v>
      </c>
      <c r="AF121" s="5">
        <v>0.65700000000000003</v>
      </c>
      <c r="AG121" s="18">
        <f t="shared" si="14"/>
        <v>1.1379999999999999</v>
      </c>
      <c r="AH121" s="5">
        <v>1.7010000000000001</v>
      </c>
      <c r="AI121" s="17">
        <v>1</v>
      </c>
      <c r="AJ121" s="6" t="s">
        <v>270</v>
      </c>
      <c r="AK121" s="19"/>
    </row>
    <row r="122" spans="1:37" x14ac:dyDescent="0.25">
      <c r="A122" s="6" t="s">
        <v>272</v>
      </c>
      <c r="B122" t="s">
        <v>273</v>
      </c>
      <c r="C122" s="14" t="s">
        <v>39</v>
      </c>
      <c r="D122" s="15">
        <v>0.35800000000000004</v>
      </c>
      <c r="E122" s="15">
        <v>1.9140000000000001</v>
      </c>
      <c r="F122" s="16">
        <v>1.556</v>
      </c>
      <c r="G122" s="5">
        <v>0</v>
      </c>
      <c r="H122" s="5">
        <v>0</v>
      </c>
      <c r="I122" s="17">
        <f t="shared" si="9"/>
        <v>0</v>
      </c>
      <c r="J122" s="17">
        <f t="shared" si="10"/>
        <v>0</v>
      </c>
      <c r="K122" s="5">
        <v>0.245</v>
      </c>
      <c r="L122" s="5">
        <v>2.0000000000000004E-2</v>
      </c>
      <c r="M122" s="5">
        <v>7.0000000000000001E-3</v>
      </c>
      <c r="N122" s="5">
        <v>5.7000000000000002E-2</v>
      </c>
      <c r="O122" s="18">
        <f t="shared" si="11"/>
        <v>0.32900000000000001</v>
      </c>
      <c r="P122" s="5">
        <v>1.8000000000000002E-2</v>
      </c>
      <c r="Q122" s="5">
        <v>1.0999999999999999E-2</v>
      </c>
      <c r="R122" s="18">
        <f t="shared" si="12"/>
        <v>2.9000000000000001E-2</v>
      </c>
      <c r="S122" s="5">
        <v>0</v>
      </c>
      <c r="T122" s="5">
        <v>1</v>
      </c>
      <c r="U122" s="5">
        <v>0</v>
      </c>
      <c r="V122" s="5">
        <v>0</v>
      </c>
      <c r="W122" s="5">
        <v>0</v>
      </c>
      <c r="X122" s="5">
        <v>0</v>
      </c>
      <c r="Y122" s="5">
        <v>0</v>
      </c>
      <c r="Z122" s="5">
        <v>0</v>
      </c>
      <c r="AA122" s="5">
        <v>0</v>
      </c>
      <c r="AB122" s="5">
        <v>0</v>
      </c>
      <c r="AC122" s="18">
        <f t="shared" si="13"/>
        <v>1</v>
      </c>
      <c r="AD122" s="5">
        <v>0</v>
      </c>
      <c r="AE122" s="5">
        <v>0.91400000000000003</v>
      </c>
      <c r="AF122" s="5">
        <v>0</v>
      </c>
      <c r="AG122" s="18">
        <f t="shared" si="14"/>
        <v>0.91400000000000003</v>
      </c>
      <c r="AH122" s="5">
        <v>0</v>
      </c>
      <c r="AI122" s="17">
        <v>0</v>
      </c>
      <c r="AJ122" s="6" t="s">
        <v>272</v>
      </c>
      <c r="AK122" s="19"/>
    </row>
    <row r="123" spans="1:37" x14ac:dyDescent="0.25">
      <c r="A123" s="6" t="s">
        <v>274</v>
      </c>
      <c r="B123" t="s">
        <v>275</v>
      </c>
      <c r="C123" s="14" t="s">
        <v>39</v>
      </c>
      <c r="D123" s="15">
        <v>6.1379999999999999</v>
      </c>
      <c r="E123" s="15">
        <v>6.1170000000000009</v>
      </c>
      <c r="F123" s="16">
        <v>-2.0999999999999019E-2</v>
      </c>
      <c r="G123" s="5">
        <v>-0.02</v>
      </c>
      <c r="H123" s="5">
        <v>-1E-3</v>
      </c>
      <c r="I123" s="17">
        <f t="shared" si="9"/>
        <v>0.74104953408533591</v>
      </c>
      <c r="J123" s="17">
        <f t="shared" si="10"/>
        <v>3.4003596534248809E-2</v>
      </c>
      <c r="K123" s="5">
        <v>4.1500000000000004</v>
      </c>
      <c r="L123" s="5">
        <v>0.35499999999999998</v>
      </c>
      <c r="M123" s="5">
        <v>0.124</v>
      </c>
      <c r="N123" s="5">
        <v>0.99099999999999999</v>
      </c>
      <c r="O123" s="18">
        <f t="shared" si="11"/>
        <v>5.62</v>
      </c>
      <c r="P123" s="5">
        <v>0.32999999999999996</v>
      </c>
      <c r="Q123" s="5">
        <v>0.188</v>
      </c>
      <c r="R123" s="18">
        <f t="shared" si="12"/>
        <v>0.51800000000000002</v>
      </c>
      <c r="S123" s="5">
        <v>0</v>
      </c>
      <c r="T123" s="5">
        <v>3.8</v>
      </c>
      <c r="U123" s="5">
        <v>0</v>
      </c>
      <c r="V123" s="5">
        <v>0</v>
      </c>
      <c r="W123" s="5">
        <v>0.52500000000000002</v>
      </c>
      <c r="X123" s="5">
        <v>0</v>
      </c>
      <c r="Y123" s="5">
        <v>0</v>
      </c>
      <c r="Z123" s="5">
        <v>0</v>
      </c>
      <c r="AA123" s="5">
        <v>0</v>
      </c>
      <c r="AB123" s="5">
        <v>0.20799999999999999</v>
      </c>
      <c r="AC123" s="18">
        <f t="shared" si="13"/>
        <v>4.5330000000000004</v>
      </c>
      <c r="AD123" s="5">
        <v>0</v>
      </c>
      <c r="AE123" s="5">
        <v>1.444</v>
      </c>
      <c r="AF123" s="5">
        <v>0.14000000000000001</v>
      </c>
      <c r="AG123" s="18">
        <f t="shared" si="14"/>
        <v>1.5840000000000001</v>
      </c>
      <c r="AH123" s="5">
        <v>0.20799999999999999</v>
      </c>
      <c r="AI123" s="17">
        <v>1</v>
      </c>
      <c r="AJ123" s="6" t="s">
        <v>274</v>
      </c>
      <c r="AK123" s="19"/>
    </row>
    <row r="124" spans="1:37" x14ac:dyDescent="0.25">
      <c r="A124" s="6" t="s">
        <v>276</v>
      </c>
      <c r="B124" t="s">
        <v>277</v>
      </c>
      <c r="C124" s="14" t="s">
        <v>39</v>
      </c>
      <c r="D124" s="15">
        <v>2.0190000000000001</v>
      </c>
      <c r="E124" s="15">
        <v>8.36</v>
      </c>
      <c r="F124" s="16">
        <v>6.3409999999999993</v>
      </c>
      <c r="G124" s="5">
        <v>0</v>
      </c>
      <c r="H124" s="5">
        <v>0</v>
      </c>
      <c r="I124" s="17">
        <f t="shared" si="9"/>
        <v>0.4549043062200957</v>
      </c>
      <c r="J124" s="17">
        <f t="shared" si="10"/>
        <v>7.320574162679426E-2</v>
      </c>
      <c r="K124" s="5">
        <v>1.395</v>
      </c>
      <c r="L124" s="5">
        <v>0.108</v>
      </c>
      <c r="M124" s="5">
        <v>3.7999999999999999E-2</v>
      </c>
      <c r="N124" s="5">
        <v>0.315</v>
      </c>
      <c r="O124" s="18">
        <f t="shared" si="11"/>
        <v>1.8560000000000001</v>
      </c>
      <c r="P124" s="5">
        <v>0.10700000000000001</v>
      </c>
      <c r="Q124" s="5">
        <v>5.6000000000000001E-2</v>
      </c>
      <c r="R124" s="18">
        <f t="shared" si="12"/>
        <v>0.16300000000000001</v>
      </c>
      <c r="S124" s="5">
        <v>0</v>
      </c>
      <c r="T124" s="5">
        <v>1.3959999999999999</v>
      </c>
      <c r="U124" s="5">
        <v>0.4</v>
      </c>
      <c r="V124" s="5">
        <v>1</v>
      </c>
      <c r="W124" s="5">
        <v>0.252</v>
      </c>
      <c r="X124" s="5">
        <v>0.155</v>
      </c>
      <c r="Y124" s="5">
        <v>0.6</v>
      </c>
      <c r="Z124" s="5">
        <v>0</v>
      </c>
      <c r="AA124" s="5">
        <v>0</v>
      </c>
      <c r="AB124" s="5">
        <v>0</v>
      </c>
      <c r="AC124" s="18">
        <f t="shared" si="13"/>
        <v>3.8029999999999999</v>
      </c>
      <c r="AD124" s="5">
        <v>0</v>
      </c>
      <c r="AE124" s="5">
        <v>2.9220000000000002</v>
      </c>
      <c r="AF124" s="5">
        <v>1.6349999999999998</v>
      </c>
      <c r="AG124" s="18">
        <f t="shared" si="14"/>
        <v>4.5570000000000004</v>
      </c>
      <c r="AH124" s="5">
        <v>0.61199999999999999</v>
      </c>
      <c r="AI124" s="17">
        <v>1</v>
      </c>
      <c r="AJ124" s="6" t="s">
        <v>276</v>
      </c>
      <c r="AK124" s="19"/>
    </row>
    <row r="125" spans="1:37" x14ac:dyDescent="0.25">
      <c r="A125" s="6" t="s">
        <v>278</v>
      </c>
      <c r="B125" t="s">
        <v>279</v>
      </c>
      <c r="C125" s="14" t="s">
        <v>39</v>
      </c>
      <c r="D125" s="15">
        <v>0.33300000000000002</v>
      </c>
      <c r="E125" s="15">
        <v>0.80400000000000005</v>
      </c>
      <c r="F125" s="16">
        <v>0.47100000000000003</v>
      </c>
      <c r="G125" s="5">
        <v>0</v>
      </c>
      <c r="H125" s="5">
        <v>0</v>
      </c>
      <c r="I125" s="17">
        <f t="shared" si="9"/>
        <v>0</v>
      </c>
      <c r="J125" s="17">
        <f t="shared" si="10"/>
        <v>0</v>
      </c>
      <c r="K125" s="5">
        <v>0.22899999999999998</v>
      </c>
      <c r="L125" s="5">
        <v>1.8000000000000002E-2</v>
      </c>
      <c r="M125" s="5">
        <v>6.0000000000000001E-3</v>
      </c>
      <c r="N125" s="5">
        <v>5.1999999999999998E-2</v>
      </c>
      <c r="O125" s="18">
        <f t="shared" si="11"/>
        <v>0.30499999999999999</v>
      </c>
      <c r="P125" s="5">
        <v>1.8000000000000002E-2</v>
      </c>
      <c r="Q125" s="5">
        <v>0.01</v>
      </c>
      <c r="R125" s="18">
        <f t="shared" si="12"/>
        <v>2.8000000000000004E-2</v>
      </c>
      <c r="S125" s="5">
        <v>0</v>
      </c>
      <c r="T125" s="5">
        <v>0.25</v>
      </c>
      <c r="U125" s="5">
        <v>0</v>
      </c>
      <c r="V125" s="5">
        <v>0</v>
      </c>
      <c r="W125" s="5">
        <v>0</v>
      </c>
      <c r="X125" s="5">
        <v>0</v>
      </c>
      <c r="Y125" s="5">
        <v>0.55400000000000005</v>
      </c>
      <c r="Z125" s="5">
        <v>0</v>
      </c>
      <c r="AA125" s="5">
        <v>0</v>
      </c>
      <c r="AB125" s="5">
        <v>0</v>
      </c>
      <c r="AC125" s="18">
        <f t="shared" si="13"/>
        <v>0.80400000000000005</v>
      </c>
      <c r="AD125" s="5">
        <v>0</v>
      </c>
      <c r="AE125" s="5">
        <v>0</v>
      </c>
      <c r="AF125" s="5">
        <v>0</v>
      </c>
      <c r="AG125" s="18">
        <f t="shared" si="14"/>
        <v>0</v>
      </c>
      <c r="AH125" s="5">
        <v>0</v>
      </c>
      <c r="AI125" s="17">
        <v>0</v>
      </c>
      <c r="AJ125" s="6" t="s">
        <v>278</v>
      </c>
      <c r="AK125" s="19"/>
    </row>
    <row r="126" spans="1:37" x14ac:dyDescent="0.25">
      <c r="A126" s="6" t="s">
        <v>280</v>
      </c>
      <c r="B126" t="s">
        <v>281</v>
      </c>
      <c r="C126" s="14" t="s">
        <v>39</v>
      </c>
      <c r="D126" s="15">
        <v>4.4749999999999996</v>
      </c>
      <c r="E126" s="15">
        <v>5.9939999999999998</v>
      </c>
      <c r="F126" s="16">
        <v>1.5190000000000001</v>
      </c>
      <c r="G126" s="5">
        <v>0</v>
      </c>
      <c r="H126" s="5">
        <v>0</v>
      </c>
      <c r="I126" s="17">
        <f t="shared" si="9"/>
        <v>0.56690023356690022</v>
      </c>
      <c r="J126" s="17">
        <f t="shared" si="10"/>
        <v>0</v>
      </c>
      <c r="K126" s="5">
        <v>3.093</v>
      </c>
      <c r="L126" s="5">
        <v>0.23700000000000002</v>
      </c>
      <c r="M126" s="5">
        <v>8.2000000000000003E-2</v>
      </c>
      <c r="N126" s="5">
        <v>0.70700000000000007</v>
      </c>
      <c r="O126" s="18">
        <f t="shared" si="11"/>
        <v>4.1189999999999998</v>
      </c>
      <c r="P126" s="5">
        <v>0.23599999999999999</v>
      </c>
      <c r="Q126" s="5">
        <v>0.12</v>
      </c>
      <c r="R126" s="18">
        <f t="shared" si="12"/>
        <v>0.35599999999999998</v>
      </c>
      <c r="S126" s="5">
        <v>0</v>
      </c>
      <c r="T126" s="5">
        <v>3</v>
      </c>
      <c r="U126" s="5">
        <v>0</v>
      </c>
      <c r="V126" s="5">
        <v>0</v>
      </c>
      <c r="W126" s="5">
        <v>9.6000000000000002E-2</v>
      </c>
      <c r="X126" s="5">
        <v>0.151</v>
      </c>
      <c r="Y126" s="5">
        <v>0</v>
      </c>
      <c r="Z126" s="5">
        <v>0.151</v>
      </c>
      <c r="AA126" s="5">
        <v>0</v>
      </c>
      <c r="AB126" s="5">
        <v>0</v>
      </c>
      <c r="AC126" s="18">
        <f t="shared" si="13"/>
        <v>3.3979999999999997</v>
      </c>
      <c r="AD126" s="5">
        <v>0</v>
      </c>
      <c r="AE126" s="5">
        <v>1.266</v>
      </c>
      <c r="AF126" s="5">
        <v>1.33</v>
      </c>
      <c r="AG126" s="18">
        <f t="shared" si="14"/>
        <v>2.5960000000000001</v>
      </c>
      <c r="AH126" s="5">
        <v>0</v>
      </c>
      <c r="AI126" s="17">
        <v>1</v>
      </c>
      <c r="AJ126" s="6" t="s">
        <v>280</v>
      </c>
      <c r="AK126" s="19"/>
    </row>
    <row r="127" spans="1:37" x14ac:dyDescent="0.25">
      <c r="A127" s="6" t="s">
        <v>282</v>
      </c>
      <c r="B127" t="s">
        <v>283</v>
      </c>
      <c r="C127" s="14" t="s">
        <v>39</v>
      </c>
      <c r="D127" s="15">
        <v>0.71599999999999997</v>
      </c>
      <c r="E127" s="15">
        <v>0.79400000000000004</v>
      </c>
      <c r="F127" s="16">
        <v>7.8000000000000069E-2</v>
      </c>
      <c r="G127" s="5">
        <v>0</v>
      </c>
      <c r="H127" s="5">
        <v>0</v>
      </c>
      <c r="I127" s="17">
        <f t="shared" si="9"/>
        <v>0</v>
      </c>
      <c r="J127" s="17">
        <f t="shared" si="10"/>
        <v>0</v>
      </c>
      <c r="K127" s="5">
        <v>0.47899999999999998</v>
      </c>
      <c r="L127" s="5">
        <v>4.2999999999999997E-2</v>
      </c>
      <c r="M127" s="5">
        <v>1.4999999999999999E-2</v>
      </c>
      <c r="N127" s="5">
        <v>0.11699999999999999</v>
      </c>
      <c r="O127" s="18">
        <f t="shared" si="11"/>
        <v>0.65400000000000003</v>
      </c>
      <c r="P127" s="5">
        <v>3.9E-2</v>
      </c>
      <c r="Q127" s="5">
        <v>2.3E-2</v>
      </c>
      <c r="R127" s="18">
        <f t="shared" si="12"/>
        <v>6.2E-2</v>
      </c>
      <c r="S127" s="5">
        <v>0</v>
      </c>
      <c r="T127" s="5">
        <v>0.26900000000000002</v>
      </c>
      <c r="U127" s="5">
        <v>0</v>
      </c>
      <c r="V127" s="5">
        <v>0</v>
      </c>
      <c r="W127" s="5">
        <v>0</v>
      </c>
      <c r="X127" s="5">
        <v>0</v>
      </c>
      <c r="Y127" s="5">
        <v>0.16</v>
      </c>
      <c r="Z127" s="5">
        <v>0</v>
      </c>
      <c r="AA127" s="5">
        <v>0</v>
      </c>
      <c r="AB127" s="5">
        <v>0</v>
      </c>
      <c r="AC127" s="18">
        <f t="shared" si="13"/>
        <v>0.42900000000000005</v>
      </c>
      <c r="AD127" s="5">
        <v>0</v>
      </c>
      <c r="AE127" s="5">
        <v>0.36499999999999999</v>
      </c>
      <c r="AF127" s="5">
        <v>0</v>
      </c>
      <c r="AG127" s="18">
        <f t="shared" si="14"/>
        <v>0.36499999999999999</v>
      </c>
      <c r="AH127" s="5">
        <v>0</v>
      </c>
      <c r="AI127" s="17">
        <v>0</v>
      </c>
      <c r="AJ127" s="6" t="s">
        <v>282</v>
      </c>
      <c r="AK127" s="19"/>
    </row>
    <row r="128" spans="1:37" x14ac:dyDescent="0.25">
      <c r="A128" s="6" t="s">
        <v>284</v>
      </c>
      <c r="B128" t="s">
        <v>285</v>
      </c>
      <c r="C128" s="14" t="s">
        <v>39</v>
      </c>
      <c r="D128" s="15">
        <v>32.884999999999998</v>
      </c>
      <c r="E128" s="15">
        <v>63.216999999999999</v>
      </c>
      <c r="F128" s="16">
        <v>30.332000000000001</v>
      </c>
      <c r="G128" s="5">
        <v>0</v>
      </c>
      <c r="H128" s="5">
        <v>0</v>
      </c>
      <c r="I128" s="17">
        <f t="shared" si="9"/>
        <v>0.50288858693073057</v>
      </c>
      <c r="J128" s="17">
        <f t="shared" si="10"/>
        <v>0.17716753404938546</v>
      </c>
      <c r="K128" s="5">
        <v>22.07</v>
      </c>
      <c r="L128" s="5">
        <v>1.962</v>
      </c>
      <c r="M128" s="5">
        <v>0.68599999999999994</v>
      </c>
      <c r="N128" s="5">
        <v>5.3380000000000001</v>
      </c>
      <c r="O128" s="18">
        <f t="shared" si="11"/>
        <v>30.056000000000001</v>
      </c>
      <c r="P128" s="5">
        <v>1.7790000000000001</v>
      </c>
      <c r="Q128" s="5">
        <v>1.05</v>
      </c>
      <c r="R128" s="18">
        <f t="shared" si="12"/>
        <v>2.8290000000000002</v>
      </c>
      <c r="S128" s="5">
        <v>0</v>
      </c>
      <c r="T128" s="5">
        <v>21</v>
      </c>
      <c r="U128" s="5">
        <v>1.9179999999999999</v>
      </c>
      <c r="V128" s="5">
        <v>0</v>
      </c>
      <c r="W128" s="5">
        <v>5.8089999999999993</v>
      </c>
      <c r="X128" s="5">
        <v>3.758</v>
      </c>
      <c r="Y128" s="5">
        <v>0</v>
      </c>
      <c r="Z128" s="5">
        <v>0</v>
      </c>
      <c r="AA128" s="5">
        <v>0.84599999999999997</v>
      </c>
      <c r="AB128" s="5">
        <v>0</v>
      </c>
      <c r="AC128" s="18">
        <f t="shared" si="13"/>
        <v>33.330999999999996</v>
      </c>
      <c r="AD128" s="5">
        <v>5.2480000000000002</v>
      </c>
      <c r="AE128" s="5">
        <v>4.5909999999999993</v>
      </c>
      <c r="AF128" s="5">
        <v>20.047000000000001</v>
      </c>
      <c r="AG128" s="18">
        <f t="shared" si="14"/>
        <v>29.885999999999999</v>
      </c>
      <c r="AH128" s="5">
        <v>11.2</v>
      </c>
      <c r="AI128" s="17">
        <v>0.95379999999999998</v>
      </c>
      <c r="AJ128" s="6" t="s">
        <v>284</v>
      </c>
      <c r="AK128" s="19"/>
    </row>
    <row r="129" spans="1:37" x14ac:dyDescent="0.25">
      <c r="A129" s="6" t="s">
        <v>286</v>
      </c>
      <c r="B129" t="s">
        <v>287</v>
      </c>
      <c r="C129" s="14" t="s">
        <v>39</v>
      </c>
      <c r="D129" s="15">
        <v>105.95299999999999</v>
      </c>
      <c r="E129" s="15">
        <v>249.95</v>
      </c>
      <c r="F129" s="16">
        <v>143.99700000000001</v>
      </c>
      <c r="G129" s="5">
        <v>0</v>
      </c>
      <c r="H129" s="5">
        <v>0</v>
      </c>
      <c r="I129" s="17">
        <f t="shared" si="9"/>
        <v>0.47838324584916986</v>
      </c>
      <c r="J129" s="17">
        <f t="shared" si="10"/>
        <v>4.0096019203840774E-2</v>
      </c>
      <c r="K129" s="5">
        <v>71.057999999999993</v>
      </c>
      <c r="L129" s="5">
        <v>6.3210000000000006</v>
      </c>
      <c r="M129" s="5">
        <v>2.2090000000000001</v>
      </c>
      <c r="N129" s="5">
        <v>17.25</v>
      </c>
      <c r="O129" s="18">
        <f t="shared" si="11"/>
        <v>96.837999999999994</v>
      </c>
      <c r="P129" s="5">
        <v>5.734</v>
      </c>
      <c r="Q129" s="5">
        <v>3.3809999999999998</v>
      </c>
      <c r="R129" s="18">
        <f t="shared" si="12"/>
        <v>9.1150000000000002</v>
      </c>
      <c r="S129" s="5">
        <v>0</v>
      </c>
      <c r="T129" s="5">
        <v>72.885999999999996</v>
      </c>
      <c r="U129" s="5">
        <v>5.1360000000000001</v>
      </c>
      <c r="V129" s="5">
        <v>0</v>
      </c>
      <c r="W129" s="5">
        <v>5.6280000000000001</v>
      </c>
      <c r="X129" s="5">
        <v>25.434999999999999</v>
      </c>
      <c r="Y129" s="5">
        <v>0</v>
      </c>
      <c r="Z129" s="5">
        <v>1.1020000000000001</v>
      </c>
      <c r="AA129" s="5">
        <v>0</v>
      </c>
      <c r="AB129" s="5">
        <v>10.022</v>
      </c>
      <c r="AC129" s="18">
        <f t="shared" si="13"/>
        <v>120.209</v>
      </c>
      <c r="AD129" s="5">
        <v>5.1390000000000002</v>
      </c>
      <c r="AE129" s="5">
        <v>73.429999999999993</v>
      </c>
      <c r="AF129" s="5">
        <v>51.172000000000004</v>
      </c>
      <c r="AG129" s="18">
        <f t="shared" si="14"/>
        <v>129.74099999999999</v>
      </c>
      <c r="AH129" s="5">
        <v>10.022</v>
      </c>
      <c r="AI129" s="17">
        <v>0.99470000000000003</v>
      </c>
      <c r="AJ129" s="6" t="s">
        <v>286</v>
      </c>
      <c r="AK129" s="19"/>
    </row>
    <row r="130" spans="1:37" x14ac:dyDescent="0.25">
      <c r="A130" s="6" t="s">
        <v>288</v>
      </c>
      <c r="B130" t="s">
        <v>289</v>
      </c>
      <c r="C130" s="14" t="s">
        <v>39</v>
      </c>
      <c r="D130" s="15">
        <v>9.2189999999999994</v>
      </c>
      <c r="E130" s="15">
        <v>14.613</v>
      </c>
      <c r="F130" s="16">
        <v>5.3940000000000001</v>
      </c>
      <c r="G130" s="5">
        <v>0</v>
      </c>
      <c r="H130" s="5">
        <v>0</v>
      </c>
      <c r="I130" s="17">
        <f t="shared" si="9"/>
        <v>0.54465202217203856</v>
      </c>
      <c r="J130" s="17">
        <f t="shared" si="10"/>
        <v>4.5644289331417238E-2</v>
      </c>
      <c r="K130" s="5">
        <v>6.2560000000000002</v>
      </c>
      <c r="L130" s="5">
        <v>0.53100000000000003</v>
      </c>
      <c r="M130" s="5">
        <v>0.185</v>
      </c>
      <c r="N130" s="5">
        <v>1.472</v>
      </c>
      <c r="O130" s="18">
        <f t="shared" si="11"/>
        <v>8.4439999999999991</v>
      </c>
      <c r="P130" s="5">
        <v>0.49399999999999999</v>
      </c>
      <c r="Q130" s="5">
        <v>0.28100000000000003</v>
      </c>
      <c r="R130" s="18">
        <f t="shared" si="12"/>
        <v>0.77500000000000002</v>
      </c>
      <c r="S130" s="5">
        <v>0</v>
      </c>
      <c r="T130" s="5">
        <v>4.5110000000000001</v>
      </c>
      <c r="U130" s="5">
        <v>0.23300000000000001</v>
      </c>
      <c r="V130" s="5">
        <v>0</v>
      </c>
      <c r="W130" s="5">
        <v>0.13200000000000001</v>
      </c>
      <c r="X130" s="5">
        <v>1.37</v>
      </c>
      <c r="Y130" s="5">
        <v>1</v>
      </c>
      <c r="Z130" s="5">
        <v>4.5999999999999999E-2</v>
      </c>
      <c r="AA130" s="5">
        <v>0</v>
      </c>
      <c r="AB130" s="5">
        <v>0.66700000000000004</v>
      </c>
      <c r="AC130" s="18">
        <f t="shared" si="13"/>
        <v>7.9589999999999996</v>
      </c>
      <c r="AD130" s="5">
        <v>0</v>
      </c>
      <c r="AE130" s="5">
        <v>3.2210000000000001</v>
      </c>
      <c r="AF130" s="5">
        <v>3.4330000000000003</v>
      </c>
      <c r="AG130" s="18">
        <f t="shared" si="14"/>
        <v>6.6539999999999999</v>
      </c>
      <c r="AH130" s="5">
        <v>0.66700000000000004</v>
      </c>
      <c r="AI130" s="17">
        <v>1</v>
      </c>
      <c r="AJ130" s="6" t="s">
        <v>288</v>
      </c>
      <c r="AK130" s="19"/>
    </row>
    <row r="131" spans="1:37" x14ac:dyDescent="0.25">
      <c r="A131" s="6" t="s">
        <v>290</v>
      </c>
      <c r="B131" t="s">
        <v>291</v>
      </c>
      <c r="C131" s="14" t="s">
        <v>39</v>
      </c>
      <c r="D131" s="15">
        <v>0.1</v>
      </c>
      <c r="E131" s="15">
        <v>0.115</v>
      </c>
      <c r="F131" s="16">
        <v>1.4999999999999999E-2</v>
      </c>
      <c r="G131" s="5">
        <v>0</v>
      </c>
      <c r="H131" s="5">
        <v>0</v>
      </c>
      <c r="I131" s="17">
        <f t="shared" si="9"/>
        <v>0</v>
      </c>
      <c r="J131" s="17">
        <f t="shared" si="10"/>
        <v>0.58260869565217388</v>
      </c>
      <c r="K131" s="5">
        <v>6.4000000000000001E-2</v>
      </c>
      <c r="L131" s="5">
        <v>6.0000000000000001E-3</v>
      </c>
      <c r="M131" s="5">
        <v>2E-3</v>
      </c>
      <c r="N131" s="5">
        <v>1.9E-2</v>
      </c>
      <c r="O131" s="18">
        <f t="shared" si="11"/>
        <v>9.1000000000000011E-2</v>
      </c>
      <c r="P131" s="5">
        <v>6.0000000000000001E-3</v>
      </c>
      <c r="Q131" s="5">
        <v>3.0000000000000001E-3</v>
      </c>
      <c r="R131" s="18">
        <f t="shared" si="12"/>
        <v>9.0000000000000011E-3</v>
      </c>
      <c r="S131" s="5">
        <v>0</v>
      </c>
      <c r="T131" s="5">
        <v>0</v>
      </c>
      <c r="U131" s="5">
        <v>6.0000000000000001E-3</v>
      </c>
      <c r="V131" s="5">
        <v>0</v>
      </c>
      <c r="W131" s="5">
        <v>8.0000000000000002E-3</v>
      </c>
      <c r="X131" s="5">
        <v>6.0000000000000001E-3</v>
      </c>
      <c r="Y131" s="5">
        <v>7.9000000000000001E-2</v>
      </c>
      <c r="Z131" s="5">
        <v>0</v>
      </c>
      <c r="AA131" s="5">
        <v>0</v>
      </c>
      <c r="AB131" s="5">
        <v>0</v>
      </c>
      <c r="AC131" s="18">
        <f t="shared" si="13"/>
        <v>9.9000000000000005E-2</v>
      </c>
      <c r="AD131" s="5">
        <v>0</v>
      </c>
      <c r="AE131" s="5">
        <v>1.6E-2</v>
      </c>
      <c r="AF131" s="5">
        <v>0</v>
      </c>
      <c r="AG131" s="18">
        <f t="shared" si="14"/>
        <v>1.6E-2</v>
      </c>
      <c r="AH131" s="5">
        <v>6.7000000000000004E-2</v>
      </c>
      <c r="AI131" s="17">
        <v>0</v>
      </c>
      <c r="AJ131" s="6" t="s">
        <v>290</v>
      </c>
      <c r="AK131" s="19"/>
    </row>
    <row r="132" spans="1:37" x14ac:dyDescent="0.25">
      <c r="A132" s="6" t="s">
        <v>292</v>
      </c>
      <c r="B132" t="s">
        <v>293</v>
      </c>
      <c r="C132" s="14" t="s">
        <v>39</v>
      </c>
      <c r="D132" s="15">
        <v>2.0460000000000003</v>
      </c>
      <c r="E132" s="15">
        <v>4.1920000000000002</v>
      </c>
      <c r="F132" s="16">
        <v>2.1459999999999999</v>
      </c>
      <c r="G132" s="5">
        <v>0</v>
      </c>
      <c r="H132" s="5">
        <v>0</v>
      </c>
      <c r="I132" s="17">
        <f t="shared" si="9"/>
        <v>0.62194656488549627</v>
      </c>
      <c r="J132" s="17">
        <f t="shared" si="10"/>
        <v>0</v>
      </c>
      <c r="K132" s="5">
        <v>1.3720000000000001</v>
      </c>
      <c r="L132" s="5">
        <v>0.121</v>
      </c>
      <c r="M132" s="5">
        <v>4.1999999999999996E-2</v>
      </c>
      <c r="N132" s="5">
        <v>0.33500000000000002</v>
      </c>
      <c r="O132" s="18">
        <f t="shared" si="11"/>
        <v>1.87</v>
      </c>
      <c r="P132" s="5">
        <v>0.111</v>
      </c>
      <c r="Q132" s="5">
        <v>6.5000000000000002E-2</v>
      </c>
      <c r="R132" s="18">
        <f t="shared" si="12"/>
        <v>0.17599999999999999</v>
      </c>
      <c r="S132" s="5">
        <v>0</v>
      </c>
      <c r="T132" s="5">
        <v>2.1670000000000003</v>
      </c>
      <c r="U132" s="5">
        <v>0</v>
      </c>
      <c r="V132" s="5">
        <v>0</v>
      </c>
      <c r="W132" s="5">
        <v>0</v>
      </c>
      <c r="X132" s="5">
        <v>9.1999999999999998E-2</v>
      </c>
      <c r="Y132" s="5">
        <v>1</v>
      </c>
      <c r="Z132" s="5">
        <v>0</v>
      </c>
      <c r="AA132" s="5">
        <v>0</v>
      </c>
      <c r="AB132" s="5">
        <v>0</v>
      </c>
      <c r="AC132" s="18">
        <f t="shared" si="13"/>
        <v>3.2590000000000003</v>
      </c>
      <c r="AD132" s="5">
        <v>0</v>
      </c>
      <c r="AE132" s="5">
        <v>0.93300000000000005</v>
      </c>
      <c r="AF132" s="5">
        <v>0</v>
      </c>
      <c r="AG132" s="18">
        <f t="shared" si="14"/>
        <v>0.93300000000000005</v>
      </c>
      <c r="AH132" s="5">
        <v>0</v>
      </c>
      <c r="AI132" s="17">
        <v>0.8</v>
      </c>
      <c r="AJ132" s="6" t="s">
        <v>292</v>
      </c>
      <c r="AK132" s="19"/>
    </row>
    <row r="133" spans="1:37" x14ac:dyDescent="0.25">
      <c r="A133" s="6" t="s">
        <v>294</v>
      </c>
      <c r="B133" t="s">
        <v>295</v>
      </c>
      <c r="C133" s="14" t="s">
        <v>39</v>
      </c>
      <c r="D133" s="15">
        <v>0.67700000000000005</v>
      </c>
      <c r="E133" s="15">
        <v>1.7330000000000001</v>
      </c>
      <c r="F133" s="16">
        <v>1.056</v>
      </c>
      <c r="G133" s="5">
        <v>0</v>
      </c>
      <c r="H133" s="5">
        <v>0</v>
      </c>
      <c r="I133" s="17">
        <f t="shared" si="9"/>
        <v>0.89728793998845935</v>
      </c>
      <c r="J133" s="17">
        <f t="shared" si="10"/>
        <v>0</v>
      </c>
      <c r="K133" s="5">
        <v>0.43399999999999994</v>
      </c>
      <c r="L133" s="5">
        <v>4.7000000000000007E-2</v>
      </c>
      <c r="M133" s="5">
        <v>1.6E-2</v>
      </c>
      <c r="N133" s="5">
        <v>0.11600000000000001</v>
      </c>
      <c r="O133" s="18">
        <f t="shared" si="11"/>
        <v>0.61299999999999999</v>
      </c>
      <c r="P133" s="5">
        <v>3.8000000000000006E-2</v>
      </c>
      <c r="Q133" s="5">
        <v>2.5999999999999999E-2</v>
      </c>
      <c r="R133" s="18">
        <f t="shared" si="12"/>
        <v>6.4000000000000001E-2</v>
      </c>
      <c r="S133" s="5">
        <v>0</v>
      </c>
      <c r="T133" s="5">
        <v>1.5550000000000002</v>
      </c>
      <c r="U133" s="5">
        <v>0</v>
      </c>
      <c r="V133" s="5">
        <v>0</v>
      </c>
      <c r="W133" s="5">
        <v>0</v>
      </c>
      <c r="X133" s="5">
        <v>0</v>
      </c>
      <c r="Y133" s="5">
        <v>0</v>
      </c>
      <c r="Z133" s="5">
        <v>0</v>
      </c>
      <c r="AA133" s="5">
        <v>0</v>
      </c>
      <c r="AB133" s="5">
        <v>0</v>
      </c>
      <c r="AC133" s="18">
        <f t="shared" si="13"/>
        <v>1.5550000000000002</v>
      </c>
      <c r="AD133" s="5">
        <v>0</v>
      </c>
      <c r="AE133" s="5">
        <v>0.17799999999999999</v>
      </c>
      <c r="AF133" s="5">
        <v>0</v>
      </c>
      <c r="AG133" s="18">
        <f t="shared" si="14"/>
        <v>0.17799999999999999</v>
      </c>
      <c r="AH133" s="5">
        <v>0</v>
      </c>
      <c r="AI133" s="17">
        <v>1</v>
      </c>
      <c r="AJ133" s="6" t="s">
        <v>294</v>
      </c>
      <c r="AK133" s="19"/>
    </row>
    <row r="134" spans="1:37" x14ac:dyDescent="0.25">
      <c r="A134" s="6" t="s">
        <v>296</v>
      </c>
      <c r="B134" t="s">
        <v>297</v>
      </c>
      <c r="C134" s="14" t="s">
        <v>39</v>
      </c>
      <c r="D134" s="15">
        <v>21.454000000000001</v>
      </c>
      <c r="E134" s="15">
        <v>51.537999999999997</v>
      </c>
      <c r="F134" s="16">
        <v>30.083999999999996</v>
      </c>
      <c r="G134" s="5">
        <v>0</v>
      </c>
      <c r="H134" s="5">
        <v>0</v>
      </c>
      <c r="I134" s="17">
        <f t="shared" si="9"/>
        <v>0.57704859133066866</v>
      </c>
      <c r="J134" s="17">
        <f t="shared" si="10"/>
        <v>3.6089875431720285E-2</v>
      </c>
      <c r="K134" s="5">
        <v>14.443</v>
      </c>
      <c r="L134" s="5">
        <v>1.266</v>
      </c>
      <c r="M134" s="5">
        <v>0.443</v>
      </c>
      <c r="N134" s="5">
        <v>3.4710000000000001</v>
      </c>
      <c r="O134" s="18">
        <f t="shared" si="11"/>
        <v>19.623000000000001</v>
      </c>
      <c r="P134" s="5">
        <v>1.157</v>
      </c>
      <c r="Q134" s="5">
        <v>0.67400000000000004</v>
      </c>
      <c r="R134" s="18">
        <f t="shared" si="12"/>
        <v>1.831</v>
      </c>
      <c r="S134" s="5">
        <v>0</v>
      </c>
      <c r="T134" s="5">
        <v>19.8</v>
      </c>
      <c r="U134" s="5">
        <v>1.0620000000000001</v>
      </c>
      <c r="V134" s="5">
        <v>0</v>
      </c>
      <c r="W134" s="5">
        <v>2.4089999999999998</v>
      </c>
      <c r="X134" s="5">
        <v>4.1639999999999997</v>
      </c>
      <c r="Y134" s="5">
        <v>2</v>
      </c>
      <c r="Z134" s="5">
        <v>0.26600000000000001</v>
      </c>
      <c r="AA134" s="5">
        <v>0</v>
      </c>
      <c r="AB134" s="5">
        <v>1.86</v>
      </c>
      <c r="AC134" s="18">
        <f t="shared" si="13"/>
        <v>31.561</v>
      </c>
      <c r="AD134" s="5">
        <v>0</v>
      </c>
      <c r="AE134" s="5">
        <v>10.172000000000001</v>
      </c>
      <c r="AF134" s="5">
        <v>9.8049999999999997</v>
      </c>
      <c r="AG134" s="18">
        <f t="shared" si="14"/>
        <v>19.977</v>
      </c>
      <c r="AH134" s="5">
        <v>1.86</v>
      </c>
      <c r="AI134" s="17">
        <v>0.94230000000000003</v>
      </c>
      <c r="AJ134" s="6" t="s">
        <v>296</v>
      </c>
      <c r="AK134" s="19"/>
    </row>
    <row r="135" spans="1:37" x14ac:dyDescent="0.25">
      <c r="A135" s="6" t="s">
        <v>298</v>
      </c>
      <c r="B135" t="s">
        <v>299</v>
      </c>
      <c r="C135" s="14" t="s">
        <v>39</v>
      </c>
      <c r="D135" s="15">
        <v>0.33300000000000002</v>
      </c>
      <c r="E135" s="15">
        <v>0.51800000000000002</v>
      </c>
      <c r="F135" s="16">
        <v>0.185</v>
      </c>
      <c r="G135" s="5">
        <v>0</v>
      </c>
      <c r="H135" s="5">
        <v>0</v>
      </c>
      <c r="I135" s="17">
        <f t="shared" ref="I135:I198" si="15">IFERROR(((AI135*AC135)/(AC135+AG135)),0)</f>
        <v>0</v>
      </c>
      <c r="J135" s="17">
        <f t="shared" ref="J135:J198" si="16">IFERROR(AH135/(AG135+AC135),0)</f>
        <v>0</v>
      </c>
      <c r="K135" s="5">
        <v>0.17699999999999999</v>
      </c>
      <c r="L135" s="5">
        <v>3.5000000000000003E-2</v>
      </c>
      <c r="M135" s="5">
        <v>1.2E-2</v>
      </c>
      <c r="N135" s="5">
        <v>6.6000000000000003E-2</v>
      </c>
      <c r="O135" s="18">
        <f t="shared" ref="O135:O198" si="17">SUM(K135:N135)</f>
        <v>0.29000000000000004</v>
      </c>
      <c r="P135" s="5">
        <v>2.1000000000000001E-2</v>
      </c>
      <c r="Q135" s="5">
        <v>2.1999999999999999E-2</v>
      </c>
      <c r="R135" s="18">
        <f t="shared" ref="R135:R198" si="18">SUM(P135:Q135)</f>
        <v>4.2999999999999997E-2</v>
      </c>
      <c r="S135" s="5">
        <v>0</v>
      </c>
      <c r="T135" s="5">
        <v>0</v>
      </c>
      <c r="U135" s="5">
        <v>0</v>
      </c>
      <c r="V135" s="5">
        <v>0</v>
      </c>
      <c r="W135" s="5">
        <v>0</v>
      </c>
      <c r="X135" s="5">
        <v>0</v>
      </c>
      <c r="Y135" s="5">
        <v>0</v>
      </c>
      <c r="Z135" s="5">
        <v>0</v>
      </c>
      <c r="AA135" s="5">
        <v>0</v>
      </c>
      <c r="AB135" s="5">
        <v>0</v>
      </c>
      <c r="AC135" s="18">
        <f t="shared" ref="AC135:AC198" si="19">SUM(S135:AB135)</f>
        <v>0</v>
      </c>
      <c r="AD135" s="5">
        <v>0.29399999999999998</v>
      </c>
      <c r="AE135" s="5">
        <v>0</v>
      </c>
      <c r="AF135" s="5">
        <v>0.224</v>
      </c>
      <c r="AG135" s="18">
        <f t="shared" ref="AG135:AG198" si="20">SUM(AD135:AF135)</f>
        <v>0.51800000000000002</v>
      </c>
      <c r="AH135" s="5">
        <v>0</v>
      </c>
      <c r="AI135" s="17">
        <v>0</v>
      </c>
      <c r="AJ135" s="6" t="s">
        <v>298</v>
      </c>
      <c r="AK135" s="19"/>
    </row>
    <row r="136" spans="1:37" x14ac:dyDescent="0.25">
      <c r="A136" s="6" t="s">
        <v>300</v>
      </c>
      <c r="B136" t="s">
        <v>301</v>
      </c>
      <c r="C136" s="14" t="s">
        <v>39</v>
      </c>
      <c r="D136" s="15">
        <v>0.8640000000000001</v>
      </c>
      <c r="E136" s="15">
        <v>1.1240000000000001</v>
      </c>
      <c r="F136" s="16">
        <v>0.26</v>
      </c>
      <c r="G136" s="5">
        <v>0</v>
      </c>
      <c r="H136" s="5">
        <v>0</v>
      </c>
      <c r="I136" s="17">
        <f t="shared" si="15"/>
        <v>1</v>
      </c>
      <c r="J136" s="17">
        <f t="shared" si="16"/>
        <v>0</v>
      </c>
      <c r="K136" s="5">
        <v>0.60299999999999998</v>
      </c>
      <c r="L136" s="5">
        <v>4.4000000000000004E-2</v>
      </c>
      <c r="M136" s="5">
        <v>1.5000000000000001E-2</v>
      </c>
      <c r="N136" s="5">
        <v>0.13400000000000001</v>
      </c>
      <c r="O136" s="18">
        <f t="shared" si="17"/>
        <v>0.79600000000000004</v>
      </c>
      <c r="P136" s="5">
        <v>4.5999999999999999E-2</v>
      </c>
      <c r="Q136" s="5">
        <v>2.1999999999999999E-2</v>
      </c>
      <c r="R136" s="18">
        <f t="shared" si="18"/>
        <v>6.8000000000000005E-2</v>
      </c>
      <c r="S136" s="5">
        <v>0</v>
      </c>
      <c r="T136" s="5">
        <v>1</v>
      </c>
      <c r="U136" s="5">
        <v>0</v>
      </c>
      <c r="V136" s="5">
        <v>0</v>
      </c>
      <c r="W136" s="5">
        <v>0.124</v>
      </c>
      <c r="X136" s="5">
        <v>0</v>
      </c>
      <c r="Y136" s="5">
        <v>0</v>
      </c>
      <c r="Z136" s="5">
        <v>0</v>
      </c>
      <c r="AA136" s="5">
        <v>0</v>
      </c>
      <c r="AB136" s="5">
        <v>0</v>
      </c>
      <c r="AC136" s="18">
        <f t="shared" si="19"/>
        <v>1.1240000000000001</v>
      </c>
      <c r="AD136" s="5">
        <v>0</v>
      </c>
      <c r="AE136" s="5">
        <v>0</v>
      </c>
      <c r="AF136" s="5">
        <v>0</v>
      </c>
      <c r="AG136" s="18">
        <f t="shared" si="20"/>
        <v>0</v>
      </c>
      <c r="AH136" s="5">
        <v>0</v>
      </c>
      <c r="AI136" s="17">
        <v>1</v>
      </c>
      <c r="AJ136" s="6" t="s">
        <v>300</v>
      </c>
      <c r="AK136" s="19"/>
    </row>
    <row r="137" spans="1:37" x14ac:dyDescent="0.25">
      <c r="A137" s="6" t="s">
        <v>302</v>
      </c>
      <c r="B137" t="s">
        <v>303</v>
      </c>
      <c r="C137" s="14" t="s">
        <v>94</v>
      </c>
      <c r="D137" s="15">
        <v>0.189</v>
      </c>
      <c r="E137" s="15">
        <v>1.349</v>
      </c>
      <c r="F137" s="16">
        <v>1.1599999999999999</v>
      </c>
      <c r="G137" s="5">
        <v>0</v>
      </c>
      <c r="H137" s="5">
        <v>0</v>
      </c>
      <c r="I137" s="17">
        <f t="shared" si="15"/>
        <v>0.65233506300963673</v>
      </c>
      <c r="J137" s="17">
        <f t="shared" si="16"/>
        <v>0</v>
      </c>
      <c r="K137" s="5">
        <v>0.157</v>
      </c>
      <c r="L137" s="5">
        <v>3.0000000000000001E-3</v>
      </c>
      <c r="M137" s="5">
        <v>1E-3</v>
      </c>
      <c r="N137" s="5">
        <v>0.02</v>
      </c>
      <c r="O137" s="18">
        <f t="shared" si="17"/>
        <v>0.18099999999999999</v>
      </c>
      <c r="P137" s="5">
        <v>8.0000000000000002E-3</v>
      </c>
      <c r="Q137" s="5">
        <v>0</v>
      </c>
      <c r="R137" s="18">
        <f t="shared" si="18"/>
        <v>8.0000000000000002E-3</v>
      </c>
      <c r="S137" s="5">
        <v>0</v>
      </c>
      <c r="T137" s="5">
        <v>0.88</v>
      </c>
      <c r="U137" s="5">
        <v>0</v>
      </c>
      <c r="V137" s="5">
        <v>0</v>
      </c>
      <c r="W137" s="5">
        <v>0</v>
      </c>
      <c r="X137" s="5">
        <v>0</v>
      </c>
      <c r="Y137" s="5">
        <v>0</v>
      </c>
      <c r="Z137" s="5">
        <v>0</v>
      </c>
      <c r="AA137" s="5">
        <v>0</v>
      </c>
      <c r="AB137" s="5">
        <v>0</v>
      </c>
      <c r="AC137" s="18">
        <f t="shared" si="19"/>
        <v>0.88</v>
      </c>
      <c r="AD137" s="5">
        <v>0</v>
      </c>
      <c r="AE137" s="5">
        <v>0</v>
      </c>
      <c r="AF137" s="5">
        <v>0.46899999999999997</v>
      </c>
      <c r="AG137" s="18">
        <f t="shared" si="20"/>
        <v>0.46899999999999997</v>
      </c>
      <c r="AH137" s="5">
        <v>0</v>
      </c>
      <c r="AI137" s="17">
        <v>1</v>
      </c>
      <c r="AJ137" s="6" t="s">
        <v>302</v>
      </c>
      <c r="AK137" s="19"/>
    </row>
    <row r="138" spans="1:37" x14ac:dyDescent="0.25">
      <c r="A138" s="6" t="s">
        <v>304</v>
      </c>
      <c r="B138" t="s">
        <v>305</v>
      </c>
      <c r="C138" s="14" t="s">
        <v>111</v>
      </c>
      <c r="D138" s="15">
        <v>1.5329999999999999</v>
      </c>
      <c r="E138" s="15">
        <v>2.3579999999999997</v>
      </c>
      <c r="F138" s="16">
        <v>0.82499999999999973</v>
      </c>
      <c r="G138" s="5">
        <v>0</v>
      </c>
      <c r="H138" s="5">
        <v>0</v>
      </c>
      <c r="I138" s="17">
        <f t="shared" si="15"/>
        <v>1</v>
      </c>
      <c r="J138" s="17">
        <f t="shared" si="16"/>
        <v>0</v>
      </c>
      <c r="K138" s="5">
        <v>1.0539999999999998</v>
      </c>
      <c r="L138" s="5">
        <v>8.4000000000000005E-2</v>
      </c>
      <c r="M138" s="5">
        <v>3.0000000000000002E-2</v>
      </c>
      <c r="N138" s="5">
        <v>0.24</v>
      </c>
      <c r="O138" s="18">
        <f t="shared" si="17"/>
        <v>1.4079999999999999</v>
      </c>
      <c r="P138" s="5">
        <v>8.1000000000000003E-2</v>
      </c>
      <c r="Q138" s="5">
        <v>4.3999999999999997E-2</v>
      </c>
      <c r="R138" s="18">
        <f t="shared" si="18"/>
        <v>0.125</v>
      </c>
      <c r="S138" s="5">
        <v>0</v>
      </c>
      <c r="T138" s="5">
        <v>2</v>
      </c>
      <c r="U138" s="5">
        <v>0</v>
      </c>
      <c r="V138" s="5">
        <v>0</v>
      </c>
      <c r="W138" s="5">
        <v>0.17899999999999999</v>
      </c>
      <c r="X138" s="5">
        <v>0.17899999999999999</v>
      </c>
      <c r="Y138" s="5">
        <v>0</v>
      </c>
      <c r="Z138" s="5">
        <v>0</v>
      </c>
      <c r="AA138" s="5">
        <v>0</v>
      </c>
      <c r="AB138" s="5">
        <v>0</v>
      </c>
      <c r="AC138" s="18">
        <f t="shared" si="19"/>
        <v>2.3579999999999997</v>
      </c>
      <c r="AD138" s="5">
        <v>0</v>
      </c>
      <c r="AE138" s="5">
        <v>0</v>
      </c>
      <c r="AF138" s="5">
        <v>0</v>
      </c>
      <c r="AG138" s="18">
        <f t="shared" si="20"/>
        <v>0</v>
      </c>
      <c r="AH138" s="5">
        <v>0</v>
      </c>
      <c r="AI138" s="17">
        <v>1</v>
      </c>
      <c r="AJ138" s="6" t="s">
        <v>304</v>
      </c>
      <c r="AK138" s="19"/>
    </row>
    <row r="139" spans="1:37" x14ac:dyDescent="0.25">
      <c r="A139" s="6" t="s">
        <v>306</v>
      </c>
      <c r="B139" t="s">
        <v>307</v>
      </c>
      <c r="C139" s="14" t="s">
        <v>39</v>
      </c>
      <c r="D139" s="15">
        <v>0.76400000000000001</v>
      </c>
      <c r="E139" s="15">
        <v>0.99</v>
      </c>
      <c r="F139" s="16">
        <v>0.22599999999999998</v>
      </c>
      <c r="G139" s="5">
        <v>0</v>
      </c>
      <c r="H139" s="5">
        <v>0</v>
      </c>
      <c r="I139" s="17">
        <f t="shared" si="15"/>
        <v>0</v>
      </c>
      <c r="J139" s="17">
        <f t="shared" si="16"/>
        <v>0</v>
      </c>
      <c r="K139" s="5">
        <v>0.51500000000000001</v>
      </c>
      <c r="L139" s="5">
        <v>4.5999999999999999E-2</v>
      </c>
      <c r="M139" s="5">
        <v>1.6E-2</v>
      </c>
      <c r="N139" s="5">
        <v>0.122</v>
      </c>
      <c r="O139" s="18">
        <f t="shared" si="17"/>
        <v>0.69900000000000007</v>
      </c>
      <c r="P139" s="5">
        <v>4.1000000000000002E-2</v>
      </c>
      <c r="Q139" s="5">
        <v>2.4E-2</v>
      </c>
      <c r="R139" s="18">
        <f t="shared" si="18"/>
        <v>6.5000000000000002E-2</v>
      </c>
      <c r="S139" s="5">
        <v>0</v>
      </c>
      <c r="T139" s="5">
        <v>0.99</v>
      </c>
      <c r="U139" s="5">
        <v>0</v>
      </c>
      <c r="V139" s="5">
        <v>0</v>
      </c>
      <c r="W139" s="5">
        <v>0</v>
      </c>
      <c r="X139" s="5">
        <v>0</v>
      </c>
      <c r="Y139" s="5">
        <v>0</v>
      </c>
      <c r="Z139" s="5">
        <v>0</v>
      </c>
      <c r="AA139" s="5">
        <v>0</v>
      </c>
      <c r="AB139" s="5">
        <v>0</v>
      </c>
      <c r="AC139" s="18">
        <f t="shared" si="19"/>
        <v>0.99</v>
      </c>
      <c r="AD139" s="5">
        <v>0</v>
      </c>
      <c r="AE139" s="5">
        <v>0</v>
      </c>
      <c r="AF139" s="5">
        <v>0</v>
      </c>
      <c r="AG139" s="18">
        <f t="shared" si="20"/>
        <v>0</v>
      </c>
      <c r="AH139" s="5">
        <v>0</v>
      </c>
      <c r="AI139" s="17">
        <v>0</v>
      </c>
      <c r="AJ139" s="6" t="s">
        <v>306</v>
      </c>
      <c r="AK139" s="19"/>
    </row>
    <row r="140" spans="1:37" x14ac:dyDescent="0.25">
      <c r="A140" s="6" t="s">
        <v>308</v>
      </c>
      <c r="B140" t="s">
        <v>309</v>
      </c>
      <c r="C140" s="14" t="s">
        <v>39</v>
      </c>
      <c r="D140" s="15">
        <v>10.496</v>
      </c>
      <c r="E140" s="15">
        <v>15.980999999999998</v>
      </c>
      <c r="F140" s="16">
        <v>5.4849999999999977</v>
      </c>
      <c r="G140" s="5">
        <v>0</v>
      </c>
      <c r="H140" s="5">
        <v>0</v>
      </c>
      <c r="I140" s="17">
        <f t="shared" si="15"/>
        <v>0.64390463675614784</v>
      </c>
      <c r="J140" s="17">
        <f t="shared" si="16"/>
        <v>0</v>
      </c>
      <c r="K140" s="5">
        <v>7.0069999999999997</v>
      </c>
      <c r="L140" s="5">
        <v>0.63700000000000012</v>
      </c>
      <c r="M140" s="5">
        <v>0.223</v>
      </c>
      <c r="N140" s="5">
        <v>1.7170000000000001</v>
      </c>
      <c r="O140" s="18">
        <f t="shared" si="17"/>
        <v>9.5839999999999996</v>
      </c>
      <c r="P140" s="5">
        <v>0.56900000000000006</v>
      </c>
      <c r="Q140" s="5">
        <v>0.34300000000000003</v>
      </c>
      <c r="R140" s="18">
        <f t="shared" si="18"/>
        <v>0.91200000000000014</v>
      </c>
      <c r="S140" s="5">
        <v>0</v>
      </c>
      <c r="T140" s="5">
        <v>8</v>
      </c>
      <c r="U140" s="5">
        <v>0.65500000000000003</v>
      </c>
      <c r="V140" s="5">
        <v>0</v>
      </c>
      <c r="W140" s="5">
        <v>0.97899999999999998</v>
      </c>
      <c r="X140" s="5">
        <v>0.58499999999999996</v>
      </c>
      <c r="Y140" s="5">
        <v>0.5</v>
      </c>
      <c r="Z140" s="5">
        <v>0</v>
      </c>
      <c r="AA140" s="5">
        <v>0</v>
      </c>
      <c r="AB140" s="5">
        <v>0</v>
      </c>
      <c r="AC140" s="18">
        <f t="shared" si="19"/>
        <v>10.718999999999998</v>
      </c>
      <c r="AD140" s="5">
        <v>0</v>
      </c>
      <c r="AE140" s="5">
        <v>4.84</v>
      </c>
      <c r="AF140" s="5">
        <v>0.42199999999999999</v>
      </c>
      <c r="AG140" s="18">
        <f t="shared" si="20"/>
        <v>5.2619999999999996</v>
      </c>
      <c r="AH140" s="5">
        <v>0</v>
      </c>
      <c r="AI140" s="17">
        <v>0.96</v>
      </c>
      <c r="AJ140" s="6" t="s">
        <v>308</v>
      </c>
      <c r="AK140" s="19"/>
    </row>
    <row r="141" spans="1:37" x14ac:dyDescent="0.25">
      <c r="A141" s="6" t="s">
        <v>310</v>
      </c>
      <c r="B141" t="s">
        <v>311</v>
      </c>
      <c r="C141" s="14" t="s">
        <v>39</v>
      </c>
      <c r="D141" s="15">
        <v>2.6160000000000005</v>
      </c>
      <c r="E141" s="15">
        <v>3.6279999999999997</v>
      </c>
      <c r="F141" s="16">
        <v>1.0119999999999991</v>
      </c>
      <c r="G141" s="5">
        <v>0</v>
      </c>
      <c r="H141" s="5">
        <v>0</v>
      </c>
      <c r="I141" s="17">
        <f t="shared" si="15"/>
        <v>0.41041896361631752</v>
      </c>
      <c r="J141" s="17">
        <f t="shared" si="16"/>
        <v>0</v>
      </c>
      <c r="K141" s="5">
        <v>1.7520000000000002</v>
      </c>
      <c r="L141" s="5">
        <v>0.15400000000000003</v>
      </c>
      <c r="M141" s="5">
        <v>5.3999999999999999E-2</v>
      </c>
      <c r="N141" s="5">
        <v>0.432</v>
      </c>
      <c r="O141" s="18">
        <f t="shared" si="17"/>
        <v>2.3920000000000003</v>
      </c>
      <c r="P141" s="5">
        <v>0.14200000000000002</v>
      </c>
      <c r="Q141" s="5">
        <v>8.2000000000000003E-2</v>
      </c>
      <c r="R141" s="18">
        <f t="shared" si="18"/>
        <v>0.22400000000000003</v>
      </c>
      <c r="S141" s="5">
        <v>0</v>
      </c>
      <c r="T141" s="5">
        <v>1.4889999999999999</v>
      </c>
      <c r="U141" s="5">
        <v>0</v>
      </c>
      <c r="V141" s="5">
        <v>0</v>
      </c>
      <c r="W141" s="5">
        <v>0</v>
      </c>
      <c r="X141" s="5">
        <v>0</v>
      </c>
      <c r="Y141" s="5">
        <v>0</v>
      </c>
      <c r="Z141" s="5">
        <v>0</v>
      </c>
      <c r="AA141" s="5">
        <v>0</v>
      </c>
      <c r="AB141" s="5">
        <v>0</v>
      </c>
      <c r="AC141" s="18">
        <f t="shared" si="19"/>
        <v>1.4889999999999999</v>
      </c>
      <c r="AD141" s="5">
        <v>0</v>
      </c>
      <c r="AE141" s="5">
        <v>0</v>
      </c>
      <c r="AF141" s="5">
        <v>2.1389999999999998</v>
      </c>
      <c r="AG141" s="18">
        <f t="shared" si="20"/>
        <v>2.1389999999999998</v>
      </c>
      <c r="AH141" s="5">
        <v>0</v>
      </c>
      <c r="AI141" s="17">
        <v>1</v>
      </c>
      <c r="AJ141" s="6" t="s">
        <v>310</v>
      </c>
      <c r="AK141" s="19"/>
    </row>
    <row r="142" spans="1:37" x14ac:dyDescent="0.25">
      <c r="A142" s="6" t="s">
        <v>312</v>
      </c>
      <c r="B142" t="s">
        <v>313</v>
      </c>
      <c r="C142" s="14" t="s">
        <v>39</v>
      </c>
      <c r="D142" s="15">
        <v>0.37</v>
      </c>
      <c r="E142" s="15">
        <v>0.81900000000000006</v>
      </c>
      <c r="F142" s="16">
        <v>0.44900000000000007</v>
      </c>
      <c r="G142" s="5">
        <v>0</v>
      </c>
      <c r="H142" s="5">
        <v>0</v>
      </c>
      <c r="I142" s="17">
        <f t="shared" si="15"/>
        <v>0</v>
      </c>
      <c r="J142" s="17">
        <f t="shared" si="16"/>
        <v>0.52380952380952384</v>
      </c>
      <c r="K142" s="5">
        <v>0.251</v>
      </c>
      <c r="L142" s="5">
        <v>2.1999999999999999E-2</v>
      </c>
      <c r="M142" s="5">
        <v>7.0000000000000001E-3</v>
      </c>
      <c r="N142" s="5">
        <v>5.9000000000000004E-2</v>
      </c>
      <c r="O142" s="18">
        <f t="shared" si="17"/>
        <v>0.33900000000000002</v>
      </c>
      <c r="P142" s="5">
        <v>1.9E-2</v>
      </c>
      <c r="Q142" s="5">
        <v>1.2E-2</v>
      </c>
      <c r="R142" s="18">
        <f t="shared" si="18"/>
        <v>3.1E-2</v>
      </c>
      <c r="S142" s="5">
        <v>0</v>
      </c>
      <c r="T142" s="5">
        <v>0.05</v>
      </c>
      <c r="U142" s="5">
        <v>0</v>
      </c>
      <c r="V142" s="5">
        <v>0</v>
      </c>
      <c r="W142" s="5">
        <v>4.9000000000000002E-2</v>
      </c>
      <c r="X142" s="5">
        <v>0.01</v>
      </c>
      <c r="Y142" s="5">
        <v>0.68400000000000005</v>
      </c>
      <c r="Z142" s="5">
        <v>0.02</v>
      </c>
      <c r="AA142" s="5">
        <v>4.0000000000000001E-3</v>
      </c>
      <c r="AB142" s="5">
        <v>0</v>
      </c>
      <c r="AC142" s="18">
        <f t="shared" si="19"/>
        <v>0.81700000000000006</v>
      </c>
      <c r="AD142" s="5">
        <v>0</v>
      </c>
      <c r="AE142" s="5">
        <v>0</v>
      </c>
      <c r="AF142" s="5">
        <v>2E-3</v>
      </c>
      <c r="AG142" s="18">
        <f t="shared" si="20"/>
        <v>2E-3</v>
      </c>
      <c r="AH142" s="5">
        <v>0.42900000000000005</v>
      </c>
      <c r="AI142" s="17">
        <v>0</v>
      </c>
      <c r="AJ142" s="6" t="s">
        <v>312</v>
      </c>
      <c r="AK142" s="19"/>
    </row>
    <row r="143" spans="1:37" x14ac:dyDescent="0.25">
      <c r="A143" s="6" t="s">
        <v>314</v>
      </c>
      <c r="B143" t="s">
        <v>315</v>
      </c>
      <c r="C143" s="14" t="s">
        <v>39</v>
      </c>
      <c r="D143" s="15">
        <v>2.2540000000000004</v>
      </c>
      <c r="E143" s="15">
        <v>6.7720000000000002</v>
      </c>
      <c r="F143" s="16">
        <v>4.5179999999999998</v>
      </c>
      <c r="G143" s="5">
        <v>0</v>
      </c>
      <c r="H143" s="5">
        <v>0</v>
      </c>
      <c r="I143" s="17">
        <f t="shared" si="15"/>
        <v>0.48818665091553454</v>
      </c>
      <c r="J143" s="17">
        <f t="shared" si="16"/>
        <v>0.11222681630242173</v>
      </c>
      <c r="K143" s="5">
        <v>1.56</v>
      </c>
      <c r="L143" s="5">
        <v>0.12000000000000001</v>
      </c>
      <c r="M143" s="5">
        <v>4.2000000000000003E-2</v>
      </c>
      <c r="N143" s="5">
        <v>0.35099999999999998</v>
      </c>
      <c r="O143" s="18">
        <f t="shared" si="17"/>
        <v>2.0730000000000004</v>
      </c>
      <c r="P143" s="5">
        <v>0.11899999999999999</v>
      </c>
      <c r="Q143" s="5">
        <v>6.2E-2</v>
      </c>
      <c r="R143" s="18">
        <f t="shared" si="18"/>
        <v>0.18099999999999999</v>
      </c>
      <c r="S143" s="5">
        <v>0</v>
      </c>
      <c r="T143" s="5">
        <v>3</v>
      </c>
      <c r="U143" s="5">
        <v>3.5000000000000003E-2</v>
      </c>
      <c r="V143" s="5">
        <v>0</v>
      </c>
      <c r="W143" s="5">
        <v>0.17399999999999999</v>
      </c>
      <c r="X143" s="5">
        <v>8.6999999999999994E-2</v>
      </c>
      <c r="Y143" s="5">
        <v>0</v>
      </c>
      <c r="Z143" s="5">
        <v>0.01</v>
      </c>
      <c r="AA143" s="5">
        <v>0</v>
      </c>
      <c r="AB143" s="5">
        <v>0</v>
      </c>
      <c r="AC143" s="18">
        <f t="shared" si="19"/>
        <v>3.306</v>
      </c>
      <c r="AD143" s="5">
        <v>0</v>
      </c>
      <c r="AE143" s="5">
        <v>2.423</v>
      </c>
      <c r="AF143" s="5">
        <v>1.0429999999999999</v>
      </c>
      <c r="AG143" s="18">
        <f t="shared" si="20"/>
        <v>3.4660000000000002</v>
      </c>
      <c r="AH143" s="5">
        <v>0.76</v>
      </c>
      <c r="AI143" s="17">
        <v>1</v>
      </c>
      <c r="AJ143" s="6" t="s">
        <v>314</v>
      </c>
      <c r="AK143" s="19"/>
    </row>
    <row r="144" spans="1:37" x14ac:dyDescent="0.25">
      <c r="A144" s="6" t="s">
        <v>316</v>
      </c>
      <c r="B144" t="s">
        <v>317</v>
      </c>
      <c r="C144" s="14" t="s">
        <v>39</v>
      </c>
      <c r="D144" s="15">
        <v>0.51500000000000001</v>
      </c>
      <c r="E144" s="15">
        <v>0.31900000000000001</v>
      </c>
      <c r="F144" s="16">
        <v>-0.19600000000000001</v>
      </c>
      <c r="G144" s="5">
        <v>-0.184</v>
      </c>
      <c r="H144" s="5">
        <v>-1.2E-2</v>
      </c>
      <c r="I144" s="17">
        <f t="shared" si="15"/>
        <v>0</v>
      </c>
      <c r="J144" s="17">
        <f t="shared" si="16"/>
        <v>0</v>
      </c>
      <c r="K144" s="5">
        <v>0.32400000000000001</v>
      </c>
      <c r="L144" s="5">
        <v>3.8000000000000006E-2</v>
      </c>
      <c r="M144" s="5">
        <v>1.3000000000000001E-2</v>
      </c>
      <c r="N144" s="5">
        <v>0.09</v>
      </c>
      <c r="O144" s="18">
        <f t="shared" si="17"/>
        <v>0.46499999999999997</v>
      </c>
      <c r="P144" s="5">
        <v>2.9000000000000001E-2</v>
      </c>
      <c r="Q144" s="5">
        <v>2.1000000000000001E-2</v>
      </c>
      <c r="R144" s="18">
        <f t="shared" si="18"/>
        <v>0.05</v>
      </c>
      <c r="S144" s="5">
        <v>0</v>
      </c>
      <c r="T144" s="5">
        <v>0</v>
      </c>
      <c r="U144" s="5">
        <v>0</v>
      </c>
      <c r="V144" s="5">
        <v>0</v>
      </c>
      <c r="W144" s="5">
        <v>0</v>
      </c>
      <c r="X144" s="5">
        <v>0</v>
      </c>
      <c r="Y144" s="5">
        <v>0</v>
      </c>
      <c r="Z144" s="5">
        <v>0</v>
      </c>
      <c r="AA144" s="5">
        <v>0</v>
      </c>
      <c r="AB144" s="5">
        <v>0</v>
      </c>
      <c r="AC144" s="18">
        <f t="shared" si="19"/>
        <v>0</v>
      </c>
      <c r="AD144" s="5">
        <v>0</v>
      </c>
      <c r="AE144" s="5">
        <v>0</v>
      </c>
      <c r="AF144" s="5">
        <v>0.31900000000000001</v>
      </c>
      <c r="AG144" s="18">
        <f t="shared" si="20"/>
        <v>0.31900000000000001</v>
      </c>
      <c r="AH144" s="5">
        <v>0</v>
      </c>
      <c r="AI144" s="17">
        <v>0</v>
      </c>
      <c r="AJ144" s="6" t="s">
        <v>316</v>
      </c>
      <c r="AK144" s="19"/>
    </row>
    <row r="145" spans="1:37" x14ac:dyDescent="0.25">
      <c r="A145" s="6" t="s">
        <v>318</v>
      </c>
      <c r="B145" t="s">
        <v>319</v>
      </c>
      <c r="C145" s="14" t="s">
        <v>39</v>
      </c>
      <c r="D145" s="15">
        <v>1.54</v>
      </c>
      <c r="E145" s="15">
        <v>1.633</v>
      </c>
      <c r="F145" s="16">
        <v>9.2999999999999972E-2</v>
      </c>
      <c r="G145" s="5">
        <v>0</v>
      </c>
      <c r="H145" s="5">
        <v>0</v>
      </c>
      <c r="I145" s="17">
        <f t="shared" si="15"/>
        <v>0.42865890998162887</v>
      </c>
      <c r="J145" s="17">
        <f t="shared" si="16"/>
        <v>0</v>
      </c>
      <c r="K145" s="5">
        <v>1.044</v>
      </c>
      <c r="L145" s="5">
        <v>8.7999999999999995E-2</v>
      </c>
      <c r="M145" s="5">
        <v>3.1E-2</v>
      </c>
      <c r="N145" s="5">
        <v>0.248</v>
      </c>
      <c r="O145" s="18">
        <f t="shared" si="17"/>
        <v>1.411</v>
      </c>
      <c r="P145" s="5">
        <v>8.299999999999999E-2</v>
      </c>
      <c r="Q145" s="5">
        <v>4.5999999999999999E-2</v>
      </c>
      <c r="R145" s="18">
        <f t="shared" si="18"/>
        <v>0.129</v>
      </c>
      <c r="S145" s="5">
        <v>0</v>
      </c>
      <c r="T145" s="5">
        <v>0.7</v>
      </c>
      <c r="U145" s="5">
        <v>0</v>
      </c>
      <c r="V145" s="5">
        <v>0</v>
      </c>
      <c r="W145" s="5">
        <v>0</v>
      </c>
      <c r="X145" s="5">
        <v>0</v>
      </c>
      <c r="Y145" s="5">
        <v>0</v>
      </c>
      <c r="Z145" s="5">
        <v>0</v>
      </c>
      <c r="AA145" s="5">
        <v>0</v>
      </c>
      <c r="AB145" s="5">
        <v>0</v>
      </c>
      <c r="AC145" s="18">
        <f t="shared" si="19"/>
        <v>0.7</v>
      </c>
      <c r="AD145" s="5">
        <v>0</v>
      </c>
      <c r="AE145" s="5">
        <v>0</v>
      </c>
      <c r="AF145" s="5">
        <v>0.93300000000000005</v>
      </c>
      <c r="AG145" s="18">
        <f t="shared" si="20"/>
        <v>0.93300000000000005</v>
      </c>
      <c r="AH145" s="5">
        <v>0</v>
      </c>
      <c r="AI145" s="17">
        <v>1</v>
      </c>
      <c r="AJ145" s="6" t="s">
        <v>318</v>
      </c>
      <c r="AK145" s="19"/>
    </row>
    <row r="146" spans="1:37" x14ac:dyDescent="0.25">
      <c r="A146" s="6" t="s">
        <v>320</v>
      </c>
      <c r="B146" t="s">
        <v>321</v>
      </c>
      <c r="C146" s="14" t="s">
        <v>39</v>
      </c>
      <c r="D146" s="15">
        <v>33.277000000000001</v>
      </c>
      <c r="E146" s="15">
        <v>62.349000000000004</v>
      </c>
      <c r="F146" s="16">
        <v>29.072000000000003</v>
      </c>
      <c r="G146" s="5">
        <v>0</v>
      </c>
      <c r="H146" s="5">
        <v>0</v>
      </c>
      <c r="I146" s="17">
        <f t="shared" si="15"/>
        <v>0.57123507674541696</v>
      </c>
      <c r="J146" s="17">
        <f t="shared" si="16"/>
        <v>0</v>
      </c>
      <c r="K146" s="5">
        <v>22.259999999999998</v>
      </c>
      <c r="L146" s="5">
        <v>2.0209999999999999</v>
      </c>
      <c r="M146" s="5">
        <v>0.70699999999999996</v>
      </c>
      <c r="N146" s="5">
        <v>5.3960000000000008</v>
      </c>
      <c r="O146" s="18">
        <f t="shared" si="17"/>
        <v>30.384</v>
      </c>
      <c r="P146" s="5">
        <v>1.804</v>
      </c>
      <c r="Q146" s="5">
        <v>1.089</v>
      </c>
      <c r="R146" s="18">
        <f t="shared" si="18"/>
        <v>2.8929999999999998</v>
      </c>
      <c r="S146" s="5">
        <v>0</v>
      </c>
      <c r="T146" s="5">
        <v>23.4</v>
      </c>
      <c r="U146" s="5">
        <v>2.0529999999999999</v>
      </c>
      <c r="V146" s="5">
        <v>0</v>
      </c>
      <c r="W146" s="5">
        <v>6.319</v>
      </c>
      <c r="X146" s="5">
        <v>2.5230000000000001</v>
      </c>
      <c r="Y146" s="5">
        <v>0.97199999999999998</v>
      </c>
      <c r="Z146" s="5">
        <v>0.90600000000000003</v>
      </c>
      <c r="AA146" s="5">
        <v>0</v>
      </c>
      <c r="AB146" s="5">
        <v>0</v>
      </c>
      <c r="AC146" s="18">
        <f t="shared" si="19"/>
        <v>36.173000000000002</v>
      </c>
      <c r="AD146" s="5">
        <v>0.58599999999999997</v>
      </c>
      <c r="AE146" s="5">
        <v>14.850999999999999</v>
      </c>
      <c r="AF146" s="5">
        <v>10.738999999999999</v>
      </c>
      <c r="AG146" s="18">
        <f t="shared" si="20"/>
        <v>26.175999999999998</v>
      </c>
      <c r="AH146" s="5">
        <v>0</v>
      </c>
      <c r="AI146" s="17">
        <v>0.98460000000000003</v>
      </c>
      <c r="AJ146" s="6" t="s">
        <v>320</v>
      </c>
      <c r="AK146" s="19"/>
    </row>
    <row r="147" spans="1:37" x14ac:dyDescent="0.25">
      <c r="A147" s="6" t="s">
        <v>322</v>
      </c>
      <c r="B147" t="s">
        <v>323</v>
      </c>
      <c r="C147" s="14" t="s">
        <v>39</v>
      </c>
      <c r="D147" s="15">
        <v>1.028</v>
      </c>
      <c r="E147" s="15">
        <v>0.96500000000000008</v>
      </c>
      <c r="F147" s="16">
        <v>-6.2999999999999945E-2</v>
      </c>
      <c r="G147" s="5">
        <v>-5.8999999999999997E-2</v>
      </c>
      <c r="H147" s="5">
        <v>-4.0000000000000001E-3</v>
      </c>
      <c r="I147" s="17">
        <f t="shared" si="15"/>
        <v>0</v>
      </c>
      <c r="J147" s="17">
        <f t="shared" si="16"/>
        <v>0</v>
      </c>
      <c r="K147" s="5">
        <v>0.61099999999999999</v>
      </c>
      <c r="L147" s="5">
        <v>8.2000000000000003E-2</v>
      </c>
      <c r="M147" s="5">
        <v>2.8000000000000001E-2</v>
      </c>
      <c r="N147" s="5">
        <v>0.19799999999999998</v>
      </c>
      <c r="O147" s="18">
        <f t="shared" si="17"/>
        <v>0.91899999999999993</v>
      </c>
      <c r="P147" s="5">
        <v>6.0999999999999999E-2</v>
      </c>
      <c r="Q147" s="5">
        <v>4.8000000000000001E-2</v>
      </c>
      <c r="R147" s="18">
        <f t="shared" si="18"/>
        <v>0.109</v>
      </c>
      <c r="S147" s="5">
        <v>0</v>
      </c>
      <c r="T147" s="5">
        <v>0</v>
      </c>
      <c r="U147" s="5">
        <v>3.9E-2</v>
      </c>
      <c r="V147" s="5">
        <v>0</v>
      </c>
      <c r="W147" s="5">
        <v>0.11799999999999999</v>
      </c>
      <c r="X147" s="5">
        <v>7.8E-2</v>
      </c>
      <c r="Y147" s="5">
        <v>3.4000000000000002E-2</v>
      </c>
      <c r="Z147" s="5">
        <v>3.2000000000000001E-2</v>
      </c>
      <c r="AA147" s="5">
        <v>0</v>
      </c>
      <c r="AB147" s="5">
        <v>0</v>
      </c>
      <c r="AC147" s="18">
        <f t="shared" si="19"/>
        <v>0.30100000000000005</v>
      </c>
      <c r="AD147" s="5">
        <v>0</v>
      </c>
      <c r="AE147" s="5">
        <v>0.66400000000000003</v>
      </c>
      <c r="AF147" s="5">
        <v>0</v>
      </c>
      <c r="AG147" s="18">
        <f t="shared" si="20"/>
        <v>0.66400000000000003</v>
      </c>
      <c r="AH147" s="5">
        <v>0</v>
      </c>
      <c r="AI147" s="17">
        <v>0</v>
      </c>
      <c r="AJ147" s="6" t="s">
        <v>322</v>
      </c>
      <c r="AK147" s="19"/>
    </row>
    <row r="148" spans="1:37" x14ac:dyDescent="0.25">
      <c r="A148" s="6" t="s">
        <v>324</v>
      </c>
      <c r="B148" t="s">
        <v>325</v>
      </c>
      <c r="C148" s="14" t="s">
        <v>39</v>
      </c>
      <c r="D148" s="15">
        <v>34.103999999999999</v>
      </c>
      <c r="E148" s="15">
        <v>38.703000000000003</v>
      </c>
      <c r="F148" s="16">
        <v>4.5990000000000038</v>
      </c>
      <c r="G148" s="5">
        <v>0</v>
      </c>
      <c r="H148" s="5">
        <v>0</v>
      </c>
      <c r="I148" s="17">
        <f t="shared" si="15"/>
        <v>0.7583133090458104</v>
      </c>
      <c r="J148" s="17">
        <f t="shared" si="16"/>
        <v>0</v>
      </c>
      <c r="K148" s="5">
        <v>23.344999999999999</v>
      </c>
      <c r="L148" s="5">
        <v>1.9120000000000001</v>
      </c>
      <c r="M148" s="5">
        <v>0.67200000000000004</v>
      </c>
      <c r="N148" s="5">
        <v>5.3640000000000008</v>
      </c>
      <c r="O148" s="18">
        <f t="shared" si="17"/>
        <v>31.292999999999999</v>
      </c>
      <c r="P148" s="5">
        <v>1.8120000000000001</v>
      </c>
      <c r="Q148" s="5">
        <v>0.999</v>
      </c>
      <c r="R148" s="18">
        <f t="shared" si="18"/>
        <v>2.8109999999999999</v>
      </c>
      <c r="S148" s="5">
        <v>0</v>
      </c>
      <c r="T148" s="5">
        <v>11</v>
      </c>
      <c r="U148" s="5">
        <v>2.7029999999999998</v>
      </c>
      <c r="V148" s="5">
        <v>0</v>
      </c>
      <c r="W148" s="5">
        <v>5.3879999999999999</v>
      </c>
      <c r="X148" s="5">
        <v>3.528</v>
      </c>
      <c r="Y148" s="5">
        <v>4.726</v>
      </c>
      <c r="Z148" s="5">
        <v>2.004</v>
      </c>
      <c r="AA148" s="5">
        <v>0</v>
      </c>
      <c r="AB148" s="5">
        <v>0</v>
      </c>
      <c r="AC148" s="18">
        <f t="shared" si="19"/>
        <v>29.349</v>
      </c>
      <c r="AD148" s="5">
        <v>0</v>
      </c>
      <c r="AE148" s="5">
        <v>0</v>
      </c>
      <c r="AF148" s="5">
        <v>9.354000000000001</v>
      </c>
      <c r="AG148" s="18">
        <f t="shared" si="20"/>
        <v>9.354000000000001</v>
      </c>
      <c r="AH148" s="5">
        <v>0</v>
      </c>
      <c r="AI148" s="17">
        <v>1</v>
      </c>
      <c r="AJ148" s="6" t="s">
        <v>324</v>
      </c>
      <c r="AK148" s="19"/>
    </row>
    <row r="149" spans="1:37" x14ac:dyDescent="0.25">
      <c r="A149" s="6" t="s">
        <v>326</v>
      </c>
      <c r="B149" t="s">
        <v>327</v>
      </c>
      <c r="C149" s="14" t="s">
        <v>39</v>
      </c>
      <c r="D149" s="15">
        <v>5.8590000000000009</v>
      </c>
      <c r="E149" s="15">
        <v>9.0489999999999995</v>
      </c>
      <c r="F149" s="16">
        <v>3.1899999999999986</v>
      </c>
      <c r="G149" s="5">
        <v>0</v>
      </c>
      <c r="H149" s="5">
        <v>0</v>
      </c>
      <c r="I149" s="17">
        <f t="shared" si="15"/>
        <v>0.81721737208531342</v>
      </c>
      <c r="J149" s="17">
        <f t="shared" si="16"/>
        <v>0.34202674328655097</v>
      </c>
      <c r="K149" s="5">
        <v>3.8390000000000004</v>
      </c>
      <c r="L149" s="5">
        <v>0.37700000000000006</v>
      </c>
      <c r="M149" s="5">
        <v>0.13100000000000001</v>
      </c>
      <c r="N149" s="5">
        <v>0.98199999999999998</v>
      </c>
      <c r="O149" s="18">
        <f t="shared" si="17"/>
        <v>5.3290000000000006</v>
      </c>
      <c r="P149" s="5">
        <v>0.32300000000000001</v>
      </c>
      <c r="Q149" s="5">
        <v>0.20699999999999999</v>
      </c>
      <c r="R149" s="18">
        <f t="shared" si="18"/>
        <v>0.53</v>
      </c>
      <c r="S149" s="5">
        <v>1.4E-2</v>
      </c>
      <c r="T149" s="5">
        <v>5</v>
      </c>
      <c r="U149" s="5">
        <v>5.7000000000000002E-2</v>
      </c>
      <c r="V149" s="5">
        <v>0</v>
      </c>
      <c r="W149" s="5">
        <v>0.71799999999999997</v>
      </c>
      <c r="X149" s="5">
        <v>0.318</v>
      </c>
      <c r="Y149" s="5">
        <v>1</v>
      </c>
      <c r="Z149" s="5">
        <v>0.17899999999999999</v>
      </c>
      <c r="AA149" s="5">
        <v>7.0999999999999994E-2</v>
      </c>
      <c r="AB149" s="5">
        <v>3.7999999999999999E-2</v>
      </c>
      <c r="AC149" s="18">
        <f t="shared" si="19"/>
        <v>7.3950000000000005</v>
      </c>
      <c r="AD149" s="5">
        <v>0</v>
      </c>
      <c r="AE149" s="5">
        <v>0.68500000000000005</v>
      </c>
      <c r="AF149" s="5">
        <v>0.96899999999999997</v>
      </c>
      <c r="AG149" s="18">
        <f t="shared" si="20"/>
        <v>1.6539999999999999</v>
      </c>
      <c r="AH149" s="5">
        <v>3.0949999999999998</v>
      </c>
      <c r="AI149" s="17">
        <v>1</v>
      </c>
      <c r="AJ149" s="6" t="s">
        <v>326</v>
      </c>
      <c r="AK149" s="19"/>
    </row>
    <row r="150" spans="1:37" x14ac:dyDescent="0.25">
      <c r="A150" s="6" t="s">
        <v>328</v>
      </c>
      <c r="B150" t="s">
        <v>329</v>
      </c>
      <c r="C150" s="14" t="s">
        <v>39</v>
      </c>
      <c r="D150" s="15">
        <v>14.501000000000001</v>
      </c>
      <c r="E150" s="15">
        <v>25.752000000000002</v>
      </c>
      <c r="F150" s="16">
        <v>11.251000000000001</v>
      </c>
      <c r="G150" s="5">
        <v>0</v>
      </c>
      <c r="H150" s="5">
        <v>0</v>
      </c>
      <c r="I150" s="17">
        <f t="shared" si="15"/>
        <v>0.42535578595837215</v>
      </c>
      <c r="J150" s="17">
        <f t="shared" si="16"/>
        <v>0</v>
      </c>
      <c r="K150" s="5">
        <v>10.065000000000001</v>
      </c>
      <c r="L150" s="5">
        <v>0.76100000000000001</v>
      </c>
      <c r="M150" s="5">
        <v>0.26800000000000002</v>
      </c>
      <c r="N150" s="5">
        <v>2.258</v>
      </c>
      <c r="O150" s="18">
        <f t="shared" si="17"/>
        <v>13.352</v>
      </c>
      <c r="P150" s="5">
        <v>0.76200000000000001</v>
      </c>
      <c r="Q150" s="5">
        <v>0.38700000000000001</v>
      </c>
      <c r="R150" s="18">
        <f t="shared" si="18"/>
        <v>1.149</v>
      </c>
      <c r="S150" s="5">
        <v>0</v>
      </c>
      <c r="T150" s="5">
        <v>7.1109999999999998</v>
      </c>
      <c r="U150" s="5">
        <v>0.38600000000000001</v>
      </c>
      <c r="V150" s="5">
        <v>0</v>
      </c>
      <c r="W150" s="5">
        <v>1.028</v>
      </c>
      <c r="X150" s="5">
        <v>0.878</v>
      </c>
      <c r="Y150" s="5">
        <v>2</v>
      </c>
      <c r="Z150" s="5">
        <v>0.3</v>
      </c>
      <c r="AA150" s="5">
        <v>0.51400000000000001</v>
      </c>
      <c r="AB150" s="5">
        <v>0</v>
      </c>
      <c r="AC150" s="18">
        <f t="shared" si="19"/>
        <v>12.217000000000001</v>
      </c>
      <c r="AD150" s="5">
        <v>0</v>
      </c>
      <c r="AE150" s="5">
        <v>10.5</v>
      </c>
      <c r="AF150" s="5">
        <v>3.0350000000000001</v>
      </c>
      <c r="AG150" s="18">
        <f t="shared" si="20"/>
        <v>13.535</v>
      </c>
      <c r="AH150" s="5">
        <v>0</v>
      </c>
      <c r="AI150" s="17">
        <v>0.89659999999999995</v>
      </c>
      <c r="AJ150" s="6" t="s">
        <v>328</v>
      </c>
      <c r="AK150" s="19"/>
    </row>
    <row r="151" spans="1:37" x14ac:dyDescent="0.25">
      <c r="A151" s="6" t="s">
        <v>330</v>
      </c>
      <c r="B151" t="s">
        <v>331</v>
      </c>
      <c r="C151" s="14" t="s">
        <v>39</v>
      </c>
      <c r="D151" s="15">
        <v>5.6210000000000004</v>
      </c>
      <c r="E151" s="15">
        <v>13.706</v>
      </c>
      <c r="F151" s="16">
        <v>8.0849999999999991</v>
      </c>
      <c r="G151" s="5">
        <v>0</v>
      </c>
      <c r="H151" s="5">
        <v>0</v>
      </c>
      <c r="I151" s="17">
        <f t="shared" si="15"/>
        <v>0.57580621625565453</v>
      </c>
      <c r="J151" s="17">
        <f t="shared" si="16"/>
        <v>0</v>
      </c>
      <c r="K151" s="5">
        <v>3.7880000000000003</v>
      </c>
      <c r="L151" s="5">
        <v>0.32700000000000007</v>
      </c>
      <c r="M151" s="5">
        <v>0.114</v>
      </c>
      <c r="N151" s="5">
        <v>0.91500000000000004</v>
      </c>
      <c r="O151" s="18">
        <f t="shared" si="17"/>
        <v>5.1440000000000001</v>
      </c>
      <c r="P151" s="5">
        <v>0.30299999999999999</v>
      </c>
      <c r="Q151" s="5">
        <v>0.17399999999999999</v>
      </c>
      <c r="R151" s="18">
        <f t="shared" si="18"/>
        <v>0.47699999999999998</v>
      </c>
      <c r="S151" s="5">
        <v>0</v>
      </c>
      <c r="T151" s="5">
        <v>4.7680000000000007</v>
      </c>
      <c r="U151" s="5">
        <v>0.59699999999999998</v>
      </c>
      <c r="V151" s="5">
        <v>0</v>
      </c>
      <c r="W151" s="5">
        <v>0.34099999999999997</v>
      </c>
      <c r="X151" s="5">
        <v>0.22</v>
      </c>
      <c r="Y151" s="5">
        <v>1.512</v>
      </c>
      <c r="Z151" s="5">
        <v>0.45399999999999996</v>
      </c>
      <c r="AA151" s="5">
        <v>0</v>
      </c>
      <c r="AB151" s="5">
        <v>0</v>
      </c>
      <c r="AC151" s="18">
        <f t="shared" si="19"/>
        <v>7.8920000000000003</v>
      </c>
      <c r="AD151" s="5">
        <v>0.38800000000000001</v>
      </c>
      <c r="AE151" s="5">
        <v>3.7819999999999996</v>
      </c>
      <c r="AF151" s="5">
        <v>1.6440000000000001</v>
      </c>
      <c r="AG151" s="18">
        <f t="shared" si="20"/>
        <v>5.8140000000000001</v>
      </c>
      <c r="AH151" s="5">
        <v>0</v>
      </c>
      <c r="AI151" s="17">
        <v>1</v>
      </c>
      <c r="AJ151" s="6" t="s">
        <v>330</v>
      </c>
      <c r="AK151" s="19"/>
    </row>
    <row r="152" spans="1:37" x14ac:dyDescent="0.25">
      <c r="A152" s="6" t="s">
        <v>332</v>
      </c>
      <c r="B152" t="s">
        <v>333</v>
      </c>
      <c r="C152" s="14" t="s">
        <v>39</v>
      </c>
      <c r="D152" s="15">
        <v>2.5409999999999999</v>
      </c>
      <c r="E152" s="15">
        <v>3.1179999999999999</v>
      </c>
      <c r="F152" s="16">
        <v>0.57699999999999996</v>
      </c>
      <c r="G152" s="5">
        <v>0</v>
      </c>
      <c r="H152" s="5">
        <v>0</v>
      </c>
      <c r="I152" s="17">
        <f t="shared" si="15"/>
        <v>0</v>
      </c>
      <c r="J152" s="17">
        <f t="shared" si="16"/>
        <v>0</v>
      </c>
      <c r="K152" s="5">
        <v>1.7010000000000001</v>
      </c>
      <c r="L152" s="5">
        <v>0.15300000000000002</v>
      </c>
      <c r="M152" s="5">
        <v>5.3999999999999999E-2</v>
      </c>
      <c r="N152" s="5">
        <v>0.41400000000000003</v>
      </c>
      <c r="O152" s="18">
        <f t="shared" si="17"/>
        <v>2.3220000000000001</v>
      </c>
      <c r="P152" s="5">
        <v>0.13700000000000001</v>
      </c>
      <c r="Q152" s="5">
        <v>8.2000000000000003E-2</v>
      </c>
      <c r="R152" s="18">
        <f t="shared" si="18"/>
        <v>0.21900000000000003</v>
      </c>
      <c r="S152" s="5">
        <v>0</v>
      </c>
      <c r="T152" s="5">
        <v>1.5</v>
      </c>
      <c r="U152" s="5">
        <v>0</v>
      </c>
      <c r="V152" s="5">
        <v>0</v>
      </c>
      <c r="W152" s="5">
        <v>0</v>
      </c>
      <c r="X152" s="5">
        <v>0</v>
      </c>
      <c r="Y152" s="5">
        <v>0</v>
      </c>
      <c r="Z152" s="5">
        <v>0</v>
      </c>
      <c r="AA152" s="5">
        <v>0</v>
      </c>
      <c r="AB152" s="5">
        <v>0</v>
      </c>
      <c r="AC152" s="18">
        <f t="shared" si="19"/>
        <v>1.5</v>
      </c>
      <c r="AD152" s="5">
        <v>1.268</v>
      </c>
      <c r="AE152" s="5">
        <v>0</v>
      </c>
      <c r="AF152" s="5">
        <v>0.35</v>
      </c>
      <c r="AG152" s="18">
        <f t="shared" si="20"/>
        <v>1.6179999999999999</v>
      </c>
      <c r="AH152" s="5">
        <v>0</v>
      </c>
      <c r="AI152" s="17">
        <v>0</v>
      </c>
      <c r="AJ152" s="6" t="s">
        <v>332</v>
      </c>
      <c r="AK152" s="19"/>
    </row>
    <row r="153" spans="1:37" x14ac:dyDescent="0.25">
      <c r="A153" s="6" t="s">
        <v>334</v>
      </c>
      <c r="B153" t="s">
        <v>335</v>
      </c>
      <c r="C153" s="14" t="s">
        <v>39</v>
      </c>
      <c r="D153" s="15">
        <v>0.28000000000000003</v>
      </c>
      <c r="E153" s="15">
        <v>1</v>
      </c>
      <c r="F153" s="16">
        <v>0.72</v>
      </c>
      <c r="G153" s="5">
        <v>0</v>
      </c>
      <c r="H153" s="5">
        <v>0</v>
      </c>
      <c r="I153" s="17">
        <f t="shared" si="15"/>
        <v>0</v>
      </c>
      <c r="J153" s="17">
        <f t="shared" si="16"/>
        <v>0</v>
      </c>
      <c r="K153" s="5">
        <v>0.19900000000000001</v>
      </c>
      <c r="L153" s="5">
        <v>1.4E-2</v>
      </c>
      <c r="M153" s="5">
        <v>5.0000000000000001E-3</v>
      </c>
      <c r="N153" s="5">
        <v>4.0999999999999995E-2</v>
      </c>
      <c r="O153" s="18">
        <f t="shared" si="17"/>
        <v>0.25900000000000001</v>
      </c>
      <c r="P153" s="5">
        <v>1.4E-2</v>
      </c>
      <c r="Q153" s="5">
        <v>7.0000000000000001E-3</v>
      </c>
      <c r="R153" s="18">
        <f t="shared" si="18"/>
        <v>2.1000000000000001E-2</v>
      </c>
      <c r="S153" s="5">
        <v>0</v>
      </c>
      <c r="T153" s="5">
        <v>1</v>
      </c>
      <c r="U153" s="5">
        <v>0</v>
      </c>
      <c r="V153" s="5">
        <v>0</v>
      </c>
      <c r="W153" s="5">
        <v>0</v>
      </c>
      <c r="X153" s="5">
        <v>0</v>
      </c>
      <c r="Y153" s="5">
        <v>0</v>
      </c>
      <c r="Z153" s="5">
        <v>0</v>
      </c>
      <c r="AA153" s="5">
        <v>0</v>
      </c>
      <c r="AB153" s="5">
        <v>0</v>
      </c>
      <c r="AC153" s="18">
        <f t="shared" si="19"/>
        <v>1</v>
      </c>
      <c r="AD153" s="5">
        <v>0</v>
      </c>
      <c r="AE153" s="5">
        <v>0</v>
      </c>
      <c r="AF153" s="5">
        <v>0</v>
      </c>
      <c r="AG153" s="18">
        <f t="shared" si="20"/>
        <v>0</v>
      </c>
      <c r="AH153" s="5">
        <v>0</v>
      </c>
      <c r="AI153" s="17">
        <v>0</v>
      </c>
      <c r="AJ153" s="6" t="s">
        <v>334</v>
      </c>
      <c r="AK153" s="19"/>
    </row>
    <row r="154" spans="1:37" x14ac:dyDescent="0.25">
      <c r="A154" s="6" t="s">
        <v>336</v>
      </c>
      <c r="B154" t="s">
        <v>337</v>
      </c>
      <c r="C154" s="14" t="s">
        <v>39</v>
      </c>
      <c r="D154" s="15">
        <v>16.158000000000001</v>
      </c>
      <c r="E154" s="15">
        <v>31.269999999999996</v>
      </c>
      <c r="F154" s="16">
        <v>15.111999999999995</v>
      </c>
      <c r="G154" s="5">
        <v>0</v>
      </c>
      <c r="H154" s="5">
        <v>0</v>
      </c>
      <c r="I154" s="17">
        <f t="shared" si="15"/>
        <v>0.58231719219699396</v>
      </c>
      <c r="J154" s="17">
        <f t="shared" si="16"/>
        <v>7.1378317876559016E-2</v>
      </c>
      <c r="K154" s="5">
        <v>10.856999999999999</v>
      </c>
      <c r="L154" s="5">
        <v>0.96</v>
      </c>
      <c r="M154" s="5">
        <v>0.33599999999999997</v>
      </c>
      <c r="N154" s="5">
        <v>2.6189999999999998</v>
      </c>
      <c r="O154" s="18">
        <f t="shared" si="17"/>
        <v>14.772</v>
      </c>
      <c r="P154" s="5">
        <v>0.873</v>
      </c>
      <c r="Q154" s="5">
        <v>0.51300000000000001</v>
      </c>
      <c r="R154" s="18">
        <f t="shared" si="18"/>
        <v>1.3860000000000001</v>
      </c>
      <c r="S154" s="5">
        <v>0</v>
      </c>
      <c r="T154" s="5">
        <v>11.2</v>
      </c>
      <c r="U154" s="5">
        <v>0.65400000000000003</v>
      </c>
      <c r="V154" s="5">
        <v>1E-3</v>
      </c>
      <c r="W154" s="5">
        <v>1.087</v>
      </c>
      <c r="X154" s="5">
        <v>0</v>
      </c>
      <c r="Y154" s="5">
        <v>3.214</v>
      </c>
      <c r="Z154" s="5">
        <v>0.26500000000000001</v>
      </c>
      <c r="AA154" s="5">
        <v>0</v>
      </c>
      <c r="AB154" s="5">
        <v>2.2320000000000002</v>
      </c>
      <c r="AC154" s="18">
        <f t="shared" si="19"/>
        <v>18.652999999999999</v>
      </c>
      <c r="AD154" s="5">
        <v>0.73899999999999999</v>
      </c>
      <c r="AE154" s="5">
        <v>6.7249999999999996</v>
      </c>
      <c r="AF154" s="5">
        <v>5.1529999999999996</v>
      </c>
      <c r="AG154" s="18">
        <f t="shared" si="20"/>
        <v>12.616999999999999</v>
      </c>
      <c r="AH154" s="5">
        <v>2.2320000000000002</v>
      </c>
      <c r="AI154" s="17">
        <v>0.97619999999999996</v>
      </c>
      <c r="AJ154" s="6" t="s">
        <v>336</v>
      </c>
      <c r="AK154" s="19"/>
    </row>
    <row r="155" spans="1:37" x14ac:dyDescent="0.25">
      <c r="A155" s="6" t="s">
        <v>338</v>
      </c>
      <c r="B155" t="s">
        <v>339</v>
      </c>
      <c r="C155" s="14" t="s">
        <v>39</v>
      </c>
      <c r="D155" s="15">
        <v>4.58</v>
      </c>
      <c r="E155" s="15">
        <v>10.16</v>
      </c>
      <c r="F155" s="16">
        <v>5.58</v>
      </c>
      <c r="G155" s="5">
        <v>0</v>
      </c>
      <c r="H155" s="5">
        <v>0</v>
      </c>
      <c r="I155" s="17">
        <f t="shared" si="15"/>
        <v>0.34281496062992128</v>
      </c>
      <c r="J155" s="17">
        <f t="shared" si="16"/>
        <v>0.14271653543307086</v>
      </c>
      <c r="K155" s="5">
        <v>3.0630000000000002</v>
      </c>
      <c r="L155" s="5">
        <v>0.27500000000000002</v>
      </c>
      <c r="M155" s="5">
        <v>9.6000000000000002E-2</v>
      </c>
      <c r="N155" s="5">
        <v>0.75</v>
      </c>
      <c r="O155" s="18">
        <f t="shared" si="17"/>
        <v>4.1840000000000002</v>
      </c>
      <c r="P155" s="5">
        <v>0.248</v>
      </c>
      <c r="Q155" s="5">
        <v>0.14799999999999999</v>
      </c>
      <c r="R155" s="18">
        <f t="shared" si="18"/>
        <v>0.39600000000000002</v>
      </c>
      <c r="S155" s="5">
        <v>0</v>
      </c>
      <c r="T155" s="5">
        <v>3.42</v>
      </c>
      <c r="U155" s="5">
        <v>0.28499999999999998</v>
      </c>
      <c r="V155" s="5">
        <v>0</v>
      </c>
      <c r="W155" s="5">
        <v>0.28499999999999998</v>
      </c>
      <c r="X155" s="5">
        <v>0.48299999999999998</v>
      </c>
      <c r="Y155" s="5">
        <v>0</v>
      </c>
      <c r="Z155" s="5">
        <v>0.17100000000000001</v>
      </c>
      <c r="AA155" s="5">
        <v>0</v>
      </c>
      <c r="AB155" s="5">
        <v>0</v>
      </c>
      <c r="AC155" s="18">
        <f t="shared" si="19"/>
        <v>4.6440000000000001</v>
      </c>
      <c r="AD155" s="5">
        <v>0</v>
      </c>
      <c r="AE155" s="5">
        <v>3.222</v>
      </c>
      <c r="AF155" s="5">
        <v>2.294</v>
      </c>
      <c r="AG155" s="18">
        <f t="shared" si="20"/>
        <v>5.516</v>
      </c>
      <c r="AH155" s="5">
        <v>1.45</v>
      </c>
      <c r="AI155" s="17">
        <v>0.75</v>
      </c>
      <c r="AJ155" s="6" t="s">
        <v>338</v>
      </c>
      <c r="AK155" s="19"/>
    </row>
    <row r="156" spans="1:37" x14ac:dyDescent="0.25">
      <c r="A156" s="6" t="s">
        <v>340</v>
      </c>
      <c r="B156" t="s">
        <v>341</v>
      </c>
      <c r="C156" s="14" t="s">
        <v>39</v>
      </c>
      <c r="D156" s="15">
        <v>1.046</v>
      </c>
      <c r="E156" s="15">
        <v>1.4749999999999999</v>
      </c>
      <c r="F156" s="16">
        <v>0.42899999999999983</v>
      </c>
      <c r="G156" s="5">
        <v>0</v>
      </c>
      <c r="H156" s="5">
        <v>0</v>
      </c>
      <c r="I156" s="17">
        <f t="shared" si="15"/>
        <v>0.5</v>
      </c>
      <c r="J156" s="17">
        <f t="shared" si="16"/>
        <v>1.6271186440677967</v>
      </c>
      <c r="K156" s="5">
        <v>0.64700000000000002</v>
      </c>
      <c r="L156" s="5">
        <v>8.2000000000000003E-2</v>
      </c>
      <c r="M156" s="5">
        <v>2.7999999999999997E-2</v>
      </c>
      <c r="N156" s="5">
        <v>0.18199999999999997</v>
      </c>
      <c r="O156" s="18">
        <f t="shared" si="17"/>
        <v>0.93899999999999995</v>
      </c>
      <c r="P156" s="5">
        <v>0.06</v>
      </c>
      <c r="Q156" s="5">
        <v>4.7E-2</v>
      </c>
      <c r="R156" s="18">
        <f t="shared" si="18"/>
        <v>0.107</v>
      </c>
      <c r="S156" s="5">
        <v>0</v>
      </c>
      <c r="T156" s="5">
        <v>0.75</v>
      </c>
      <c r="U156" s="5">
        <v>0.17799999999999999</v>
      </c>
      <c r="V156" s="5">
        <v>0</v>
      </c>
      <c r="W156" s="5">
        <v>0.26600000000000001</v>
      </c>
      <c r="X156" s="5">
        <v>8.8999999999999996E-2</v>
      </c>
      <c r="Y156" s="5">
        <v>0.192</v>
      </c>
      <c r="Z156" s="5">
        <v>0</v>
      </c>
      <c r="AA156" s="5">
        <v>0</v>
      </c>
      <c r="AB156" s="5">
        <v>0</v>
      </c>
      <c r="AC156" s="18">
        <f t="shared" si="19"/>
        <v>1.4749999999999999</v>
      </c>
      <c r="AD156" s="5">
        <v>0</v>
      </c>
      <c r="AE156" s="5">
        <v>0</v>
      </c>
      <c r="AF156" s="5">
        <v>0</v>
      </c>
      <c r="AG156" s="18">
        <f t="shared" si="20"/>
        <v>0</v>
      </c>
      <c r="AH156" s="5">
        <v>2.4</v>
      </c>
      <c r="AI156" s="17">
        <v>0.5</v>
      </c>
      <c r="AJ156" s="6" t="s">
        <v>340</v>
      </c>
      <c r="AK156" s="19"/>
    </row>
    <row r="157" spans="1:37" x14ac:dyDescent="0.25">
      <c r="A157" s="6" t="s">
        <v>342</v>
      </c>
      <c r="B157" t="s">
        <v>343</v>
      </c>
      <c r="C157" s="14" t="s">
        <v>39</v>
      </c>
      <c r="D157" s="15">
        <v>28.149000000000004</v>
      </c>
      <c r="E157" s="15">
        <v>69.468000000000004</v>
      </c>
      <c r="F157" s="16">
        <v>41.319000000000003</v>
      </c>
      <c r="G157" s="5">
        <v>0</v>
      </c>
      <c r="H157" s="5">
        <v>0</v>
      </c>
      <c r="I157" s="17">
        <f t="shared" si="15"/>
        <v>0.49339264121609944</v>
      </c>
      <c r="J157" s="17">
        <f t="shared" si="16"/>
        <v>0</v>
      </c>
      <c r="K157" s="5">
        <v>18.709</v>
      </c>
      <c r="L157" s="5">
        <v>1.728</v>
      </c>
      <c r="M157" s="5">
        <v>0.60300000000000009</v>
      </c>
      <c r="N157" s="5">
        <v>4.641</v>
      </c>
      <c r="O157" s="18">
        <f t="shared" si="17"/>
        <v>25.681000000000004</v>
      </c>
      <c r="P157" s="5">
        <v>1.5350000000000001</v>
      </c>
      <c r="Q157" s="5">
        <v>0.93300000000000005</v>
      </c>
      <c r="R157" s="18">
        <f t="shared" si="18"/>
        <v>2.468</v>
      </c>
      <c r="S157" s="5">
        <v>0</v>
      </c>
      <c r="T157" s="5">
        <v>15.094000000000001</v>
      </c>
      <c r="U157" s="5">
        <v>0.79400000000000004</v>
      </c>
      <c r="V157" s="5">
        <v>7.7839999999999998</v>
      </c>
      <c r="W157" s="5">
        <v>2.4129999999999998</v>
      </c>
      <c r="X157" s="5">
        <v>1.4059999999999999</v>
      </c>
      <c r="Y157" s="5">
        <v>6.1529999999999987</v>
      </c>
      <c r="Z157" s="5">
        <v>0.38600000000000001</v>
      </c>
      <c r="AA157" s="5">
        <v>0.245</v>
      </c>
      <c r="AB157" s="5">
        <v>0</v>
      </c>
      <c r="AC157" s="18">
        <f t="shared" si="19"/>
        <v>34.274999999999999</v>
      </c>
      <c r="AD157" s="5">
        <v>0</v>
      </c>
      <c r="AE157" s="5">
        <v>27.392000000000003</v>
      </c>
      <c r="AF157" s="5">
        <v>7.8010000000000002</v>
      </c>
      <c r="AG157" s="18">
        <f t="shared" si="20"/>
        <v>35.193000000000005</v>
      </c>
      <c r="AH157" s="5">
        <v>0</v>
      </c>
      <c r="AI157" s="17">
        <v>1</v>
      </c>
      <c r="AJ157" s="6" t="s">
        <v>342</v>
      </c>
      <c r="AK157" s="19"/>
    </row>
    <row r="158" spans="1:37" x14ac:dyDescent="0.25">
      <c r="A158" s="6" t="s">
        <v>344</v>
      </c>
      <c r="B158" t="s">
        <v>345</v>
      </c>
      <c r="C158" s="14" t="s">
        <v>39</v>
      </c>
      <c r="D158" s="15">
        <v>2.0180000000000002</v>
      </c>
      <c r="E158" s="15">
        <v>4.0100000000000007</v>
      </c>
      <c r="F158" s="16">
        <v>1.9920000000000004</v>
      </c>
      <c r="G158" s="5">
        <v>0</v>
      </c>
      <c r="H158" s="5">
        <v>0</v>
      </c>
      <c r="I158" s="17">
        <f t="shared" si="15"/>
        <v>0</v>
      </c>
      <c r="J158" s="17">
        <f t="shared" si="16"/>
        <v>0</v>
      </c>
      <c r="K158" s="5">
        <v>1.3620000000000001</v>
      </c>
      <c r="L158" s="5">
        <v>0.11900000000000001</v>
      </c>
      <c r="M158" s="5">
        <v>4.2000000000000003E-2</v>
      </c>
      <c r="N158" s="5">
        <v>0.32400000000000001</v>
      </c>
      <c r="O158" s="18">
        <f t="shared" si="17"/>
        <v>1.8470000000000002</v>
      </c>
      <c r="P158" s="5">
        <v>0.108</v>
      </c>
      <c r="Q158" s="5">
        <v>6.3E-2</v>
      </c>
      <c r="R158" s="18">
        <f t="shared" si="18"/>
        <v>0.17099999999999999</v>
      </c>
      <c r="S158" s="5">
        <v>0</v>
      </c>
      <c r="T158" s="5">
        <v>1</v>
      </c>
      <c r="U158" s="5">
        <v>0</v>
      </c>
      <c r="V158" s="5">
        <v>0</v>
      </c>
      <c r="W158" s="5">
        <v>0</v>
      </c>
      <c r="X158" s="5">
        <v>0</v>
      </c>
      <c r="Y158" s="5">
        <v>0</v>
      </c>
      <c r="Z158" s="5">
        <v>0</v>
      </c>
      <c r="AA158" s="5">
        <v>0.27600000000000002</v>
      </c>
      <c r="AB158" s="5">
        <v>0</v>
      </c>
      <c r="AC158" s="18">
        <f t="shared" si="19"/>
        <v>1.276</v>
      </c>
      <c r="AD158" s="5">
        <v>0</v>
      </c>
      <c r="AE158" s="5">
        <v>2.1830000000000003</v>
      </c>
      <c r="AF158" s="5">
        <v>0.55100000000000005</v>
      </c>
      <c r="AG158" s="18">
        <f t="shared" si="20"/>
        <v>2.7340000000000004</v>
      </c>
      <c r="AH158" s="5">
        <v>0</v>
      </c>
      <c r="AI158" s="17">
        <v>0</v>
      </c>
      <c r="AJ158" s="6" t="s">
        <v>344</v>
      </c>
      <c r="AK158" s="19"/>
    </row>
    <row r="159" spans="1:37" x14ac:dyDescent="0.25">
      <c r="A159" s="6" t="s">
        <v>346</v>
      </c>
      <c r="B159" t="s">
        <v>347</v>
      </c>
      <c r="C159" s="14" t="s">
        <v>39</v>
      </c>
      <c r="D159" s="15">
        <v>3.2989999999999995</v>
      </c>
      <c r="E159" s="15">
        <v>9.1449999999999996</v>
      </c>
      <c r="F159" s="16">
        <v>5.8460000000000001</v>
      </c>
      <c r="G159" s="5">
        <v>0</v>
      </c>
      <c r="H159" s="5">
        <v>0</v>
      </c>
      <c r="I159" s="17">
        <f t="shared" si="15"/>
        <v>0.39855658829961732</v>
      </c>
      <c r="J159" s="17">
        <f t="shared" si="16"/>
        <v>0.13985784581738656</v>
      </c>
      <c r="K159" s="5">
        <v>2.2439999999999998</v>
      </c>
      <c r="L159" s="5">
        <v>0.187</v>
      </c>
      <c r="M159" s="5">
        <v>6.6000000000000003E-2</v>
      </c>
      <c r="N159" s="5">
        <v>0.52800000000000002</v>
      </c>
      <c r="O159" s="18">
        <f t="shared" si="17"/>
        <v>3.0249999999999995</v>
      </c>
      <c r="P159" s="5">
        <v>0.17599999999999999</v>
      </c>
      <c r="Q159" s="5">
        <v>9.8000000000000004E-2</v>
      </c>
      <c r="R159" s="18">
        <f t="shared" si="18"/>
        <v>0.27400000000000002</v>
      </c>
      <c r="S159" s="5">
        <v>0</v>
      </c>
      <c r="T159" s="5">
        <v>3</v>
      </c>
      <c r="U159" s="5">
        <v>0</v>
      </c>
      <c r="V159" s="5">
        <v>0.35</v>
      </c>
      <c r="W159" s="5">
        <v>0.13</v>
      </c>
      <c r="X159" s="5">
        <v>0.246</v>
      </c>
      <c r="Y159" s="5">
        <v>0.64500000000000002</v>
      </c>
      <c r="Z159" s="5">
        <v>0</v>
      </c>
      <c r="AA159" s="5">
        <v>0.185</v>
      </c>
      <c r="AB159" s="5">
        <v>0</v>
      </c>
      <c r="AC159" s="18">
        <f t="shared" si="19"/>
        <v>4.556</v>
      </c>
      <c r="AD159" s="5">
        <v>0</v>
      </c>
      <c r="AE159" s="5">
        <v>3.4939999999999998</v>
      </c>
      <c r="AF159" s="5">
        <v>1.095</v>
      </c>
      <c r="AG159" s="18">
        <f t="shared" si="20"/>
        <v>4.5889999999999995</v>
      </c>
      <c r="AH159" s="5">
        <v>1.2789999999999999</v>
      </c>
      <c r="AI159" s="17">
        <v>0.8</v>
      </c>
      <c r="AJ159" s="6" t="s">
        <v>346</v>
      </c>
      <c r="AK159" s="19"/>
    </row>
    <row r="160" spans="1:37" x14ac:dyDescent="0.25">
      <c r="A160" s="6" t="s">
        <v>348</v>
      </c>
      <c r="B160" t="s">
        <v>349</v>
      </c>
      <c r="C160" s="14" t="s">
        <v>39</v>
      </c>
      <c r="D160" s="15">
        <v>5.4420000000000002</v>
      </c>
      <c r="E160" s="15">
        <v>8.370000000000001</v>
      </c>
      <c r="F160" s="16">
        <v>2.9280000000000008</v>
      </c>
      <c r="G160" s="5">
        <v>0</v>
      </c>
      <c r="H160" s="5">
        <v>0</v>
      </c>
      <c r="I160" s="17">
        <f t="shared" si="15"/>
        <v>0.83966547192353636</v>
      </c>
      <c r="J160" s="17">
        <f t="shared" si="16"/>
        <v>0.16726403823178013</v>
      </c>
      <c r="K160" s="5">
        <v>3.6509999999999998</v>
      </c>
      <c r="L160" s="5">
        <v>0.32000000000000006</v>
      </c>
      <c r="M160" s="5">
        <v>0.112</v>
      </c>
      <c r="N160" s="5">
        <v>0.89500000000000002</v>
      </c>
      <c r="O160" s="18">
        <f t="shared" si="17"/>
        <v>4.9779999999999998</v>
      </c>
      <c r="P160" s="5">
        <v>0.29399999999999998</v>
      </c>
      <c r="Q160" s="5">
        <v>0.17</v>
      </c>
      <c r="R160" s="18">
        <f t="shared" si="18"/>
        <v>0.46399999999999997</v>
      </c>
      <c r="S160" s="5">
        <v>0</v>
      </c>
      <c r="T160" s="5">
        <v>4.82</v>
      </c>
      <c r="U160" s="5">
        <v>0.35499999999999998</v>
      </c>
      <c r="V160" s="5">
        <v>0</v>
      </c>
      <c r="W160" s="5">
        <v>0.85599999999999998</v>
      </c>
      <c r="X160" s="5">
        <v>0.38500000000000001</v>
      </c>
      <c r="Y160" s="5">
        <v>0.5</v>
      </c>
      <c r="Z160" s="5">
        <v>0.112</v>
      </c>
      <c r="AA160" s="5">
        <v>0</v>
      </c>
      <c r="AB160" s="5">
        <v>0</v>
      </c>
      <c r="AC160" s="18">
        <f t="shared" si="19"/>
        <v>7.0280000000000005</v>
      </c>
      <c r="AD160" s="5">
        <v>0.64600000000000002</v>
      </c>
      <c r="AE160" s="5">
        <v>0.44699999999999995</v>
      </c>
      <c r="AF160" s="5">
        <v>0.249</v>
      </c>
      <c r="AG160" s="18">
        <f t="shared" si="20"/>
        <v>1.3420000000000001</v>
      </c>
      <c r="AH160" s="5">
        <v>1.4</v>
      </c>
      <c r="AI160" s="17">
        <v>1</v>
      </c>
      <c r="AJ160" s="6" t="s">
        <v>348</v>
      </c>
      <c r="AK160" s="19"/>
    </row>
    <row r="161" spans="1:37" x14ac:dyDescent="0.25">
      <c r="A161" s="6" t="s">
        <v>350</v>
      </c>
      <c r="B161" t="s">
        <v>351</v>
      </c>
      <c r="C161" s="14" t="s">
        <v>39</v>
      </c>
      <c r="D161" s="15">
        <v>0.22500000000000001</v>
      </c>
      <c r="E161" s="15">
        <v>0.34299999999999997</v>
      </c>
      <c r="F161" s="16">
        <v>0.11799999999999997</v>
      </c>
      <c r="G161" s="5">
        <v>0</v>
      </c>
      <c r="H161" s="5">
        <v>0</v>
      </c>
      <c r="I161" s="17">
        <f t="shared" si="15"/>
        <v>0</v>
      </c>
      <c r="J161" s="17">
        <f t="shared" si="16"/>
        <v>0</v>
      </c>
      <c r="K161" s="5">
        <v>0.129</v>
      </c>
      <c r="L161" s="5">
        <v>0.02</v>
      </c>
      <c r="M161" s="5">
        <v>7.0000000000000001E-3</v>
      </c>
      <c r="N161" s="5">
        <v>4.3999999999999997E-2</v>
      </c>
      <c r="O161" s="18">
        <f t="shared" si="17"/>
        <v>0.2</v>
      </c>
      <c r="P161" s="5">
        <v>1.2999999999999999E-2</v>
      </c>
      <c r="Q161" s="5">
        <v>1.2E-2</v>
      </c>
      <c r="R161" s="18">
        <f t="shared" si="18"/>
        <v>2.5000000000000001E-2</v>
      </c>
      <c r="S161" s="5">
        <v>0</v>
      </c>
      <c r="T161" s="5">
        <v>0.156</v>
      </c>
      <c r="U161" s="5">
        <v>0</v>
      </c>
      <c r="V161" s="5">
        <v>0</v>
      </c>
      <c r="W161" s="5">
        <v>0</v>
      </c>
      <c r="X161" s="5">
        <v>0</v>
      </c>
      <c r="Y161" s="5">
        <v>0</v>
      </c>
      <c r="Z161" s="5">
        <v>0</v>
      </c>
      <c r="AA161" s="5">
        <v>0</v>
      </c>
      <c r="AB161" s="5">
        <v>0</v>
      </c>
      <c r="AC161" s="18">
        <f t="shared" si="19"/>
        <v>0.156</v>
      </c>
      <c r="AD161" s="5">
        <v>0</v>
      </c>
      <c r="AE161" s="5">
        <v>0</v>
      </c>
      <c r="AF161" s="5">
        <v>0.187</v>
      </c>
      <c r="AG161" s="18">
        <f t="shared" si="20"/>
        <v>0.187</v>
      </c>
      <c r="AH161" s="5">
        <v>0</v>
      </c>
      <c r="AI161" s="17">
        <v>0</v>
      </c>
      <c r="AJ161" s="6" t="s">
        <v>350</v>
      </c>
      <c r="AK161" s="19"/>
    </row>
    <row r="162" spans="1:37" x14ac:dyDescent="0.25">
      <c r="A162" s="6" t="s">
        <v>352</v>
      </c>
      <c r="B162" t="s">
        <v>353</v>
      </c>
      <c r="C162" s="14" t="s">
        <v>39</v>
      </c>
      <c r="D162" s="15">
        <v>21.201000000000001</v>
      </c>
      <c r="E162" s="15">
        <v>43.722999999999999</v>
      </c>
      <c r="F162" s="16">
        <v>22.521999999999998</v>
      </c>
      <c r="G162" s="5">
        <v>0</v>
      </c>
      <c r="H162" s="5">
        <v>0</v>
      </c>
      <c r="I162" s="17">
        <f t="shared" si="15"/>
        <v>0.62296017199185794</v>
      </c>
      <c r="J162" s="17">
        <f t="shared" si="16"/>
        <v>0</v>
      </c>
      <c r="K162" s="5">
        <v>14.358000000000001</v>
      </c>
      <c r="L162" s="5">
        <v>1.22</v>
      </c>
      <c r="M162" s="5">
        <v>0.42699999999999999</v>
      </c>
      <c r="N162" s="5">
        <v>3.415</v>
      </c>
      <c r="O162" s="18">
        <f t="shared" si="17"/>
        <v>19.420000000000002</v>
      </c>
      <c r="P162" s="5">
        <v>1.1380000000000001</v>
      </c>
      <c r="Q162" s="5">
        <v>0.64300000000000002</v>
      </c>
      <c r="R162" s="18">
        <f t="shared" si="18"/>
        <v>1.7810000000000001</v>
      </c>
      <c r="S162" s="5">
        <v>0</v>
      </c>
      <c r="T162" s="5">
        <v>17</v>
      </c>
      <c r="U162" s="5">
        <v>0.85599999999999998</v>
      </c>
      <c r="V162" s="5">
        <v>4.5999999999999996</v>
      </c>
      <c r="W162" s="5">
        <v>2.782</v>
      </c>
      <c r="X162" s="5">
        <v>0</v>
      </c>
      <c r="Y162" s="5">
        <v>3.2</v>
      </c>
      <c r="Z162" s="5">
        <v>0.161</v>
      </c>
      <c r="AA162" s="5">
        <v>0</v>
      </c>
      <c r="AB162" s="5">
        <v>0</v>
      </c>
      <c r="AC162" s="18">
        <f t="shared" si="19"/>
        <v>28.599000000000004</v>
      </c>
      <c r="AD162" s="5">
        <v>0</v>
      </c>
      <c r="AE162" s="5">
        <v>10.404</v>
      </c>
      <c r="AF162" s="5">
        <v>4.72</v>
      </c>
      <c r="AG162" s="18">
        <f t="shared" si="20"/>
        <v>15.123999999999999</v>
      </c>
      <c r="AH162" s="5">
        <v>0</v>
      </c>
      <c r="AI162" s="17">
        <v>0.95240000000000002</v>
      </c>
      <c r="AJ162" s="6" t="s">
        <v>352</v>
      </c>
      <c r="AK162" s="19"/>
    </row>
    <row r="163" spans="1:37" x14ac:dyDescent="0.25">
      <c r="A163" s="6" t="s">
        <v>354</v>
      </c>
      <c r="B163" t="s">
        <v>355</v>
      </c>
      <c r="C163" s="14" t="s">
        <v>111</v>
      </c>
      <c r="D163" s="15">
        <v>2.1229999999999998</v>
      </c>
      <c r="E163" s="15">
        <v>6</v>
      </c>
      <c r="F163" s="16">
        <v>3.8770000000000002</v>
      </c>
      <c r="G163" s="5">
        <v>0</v>
      </c>
      <c r="H163" s="5">
        <v>0</v>
      </c>
      <c r="I163" s="17">
        <f t="shared" si="15"/>
        <v>1</v>
      </c>
      <c r="J163" s="17">
        <f t="shared" si="16"/>
        <v>0</v>
      </c>
      <c r="K163" s="5">
        <v>1.44</v>
      </c>
      <c r="L163" s="5">
        <v>0.121</v>
      </c>
      <c r="M163" s="5">
        <v>4.2999999999999997E-2</v>
      </c>
      <c r="N163" s="5">
        <v>0.34100000000000003</v>
      </c>
      <c r="O163" s="18">
        <f t="shared" si="17"/>
        <v>1.9449999999999998</v>
      </c>
      <c r="P163" s="5">
        <v>0.114</v>
      </c>
      <c r="Q163" s="5">
        <v>6.4000000000000001E-2</v>
      </c>
      <c r="R163" s="18">
        <f t="shared" si="18"/>
        <v>0.17799999999999999</v>
      </c>
      <c r="S163" s="5">
        <v>0</v>
      </c>
      <c r="T163" s="5">
        <v>5</v>
      </c>
      <c r="U163" s="5">
        <v>0</v>
      </c>
      <c r="V163" s="5">
        <v>0</v>
      </c>
      <c r="W163" s="5">
        <v>0</v>
      </c>
      <c r="X163" s="5">
        <v>0</v>
      </c>
      <c r="Y163" s="5">
        <v>1</v>
      </c>
      <c r="Z163" s="5">
        <v>0</v>
      </c>
      <c r="AA163" s="5">
        <v>0</v>
      </c>
      <c r="AB163" s="5">
        <v>0</v>
      </c>
      <c r="AC163" s="18">
        <f t="shared" si="19"/>
        <v>6</v>
      </c>
      <c r="AD163" s="5">
        <v>0</v>
      </c>
      <c r="AE163" s="5">
        <v>0</v>
      </c>
      <c r="AF163" s="5">
        <v>0</v>
      </c>
      <c r="AG163" s="18">
        <f t="shared" si="20"/>
        <v>0</v>
      </c>
      <c r="AH163" s="5">
        <v>0</v>
      </c>
      <c r="AI163" s="17">
        <v>1</v>
      </c>
      <c r="AJ163" s="6" t="s">
        <v>354</v>
      </c>
      <c r="AK163" s="19"/>
    </row>
    <row r="164" spans="1:37" x14ac:dyDescent="0.25">
      <c r="A164" s="6" t="s">
        <v>356</v>
      </c>
      <c r="B164" t="s">
        <v>357</v>
      </c>
      <c r="C164" s="14" t="s">
        <v>39</v>
      </c>
      <c r="D164" s="15">
        <v>53.347999999999999</v>
      </c>
      <c r="E164" s="15">
        <v>91.403000000000006</v>
      </c>
      <c r="F164" s="16">
        <v>38.055000000000007</v>
      </c>
      <c r="G164" s="5">
        <v>0</v>
      </c>
      <c r="H164" s="5">
        <v>0</v>
      </c>
      <c r="I164" s="17">
        <f t="shared" si="15"/>
        <v>0.77668662954169998</v>
      </c>
      <c r="J164" s="17">
        <f t="shared" si="16"/>
        <v>1.783311269870792E-3</v>
      </c>
      <c r="K164" s="5">
        <v>36.177999999999997</v>
      </c>
      <c r="L164" s="5">
        <v>3.073</v>
      </c>
      <c r="M164" s="5">
        <v>1.077</v>
      </c>
      <c r="N164" s="5">
        <v>8.5389999999999997</v>
      </c>
      <c r="O164" s="18">
        <f t="shared" si="17"/>
        <v>48.866999999999997</v>
      </c>
      <c r="P164" s="5">
        <v>2.859</v>
      </c>
      <c r="Q164" s="5">
        <v>1.6220000000000001</v>
      </c>
      <c r="R164" s="18">
        <f t="shared" si="18"/>
        <v>4.4809999999999999</v>
      </c>
      <c r="S164" s="5">
        <v>0.27200000000000002</v>
      </c>
      <c r="T164" s="5">
        <v>32.524999999999999</v>
      </c>
      <c r="U164" s="5">
        <v>3.5110000000000001</v>
      </c>
      <c r="V164" s="5">
        <v>7</v>
      </c>
      <c r="W164" s="5">
        <v>6.9450000000000003</v>
      </c>
      <c r="X164" s="5">
        <v>6.3490000000000002</v>
      </c>
      <c r="Y164" s="5">
        <v>13.846</v>
      </c>
      <c r="Z164" s="5">
        <v>0.95299999999999996</v>
      </c>
      <c r="AA164" s="5">
        <v>0</v>
      </c>
      <c r="AB164" s="5">
        <v>0.16300000000000001</v>
      </c>
      <c r="AC164" s="18">
        <f t="shared" si="19"/>
        <v>71.564000000000007</v>
      </c>
      <c r="AD164" s="5">
        <v>1.177</v>
      </c>
      <c r="AE164" s="5">
        <v>17.510999999999999</v>
      </c>
      <c r="AF164" s="5">
        <v>1.151</v>
      </c>
      <c r="AG164" s="18">
        <f t="shared" si="20"/>
        <v>19.838999999999999</v>
      </c>
      <c r="AH164" s="5">
        <v>0.16300000000000001</v>
      </c>
      <c r="AI164" s="17">
        <v>0.99199999999999999</v>
      </c>
      <c r="AJ164" s="6" t="s">
        <v>356</v>
      </c>
      <c r="AK164" s="19"/>
    </row>
    <row r="165" spans="1:37" x14ac:dyDescent="0.25">
      <c r="A165" s="6" t="s">
        <v>358</v>
      </c>
      <c r="B165" t="s">
        <v>359</v>
      </c>
      <c r="C165" s="14" t="s">
        <v>39</v>
      </c>
      <c r="D165" s="15">
        <v>4.1840000000000002</v>
      </c>
      <c r="E165" s="15">
        <v>5.6349999999999998</v>
      </c>
      <c r="F165" s="16">
        <v>1.4509999999999996</v>
      </c>
      <c r="G165" s="5">
        <v>0</v>
      </c>
      <c r="H165" s="5">
        <v>0</v>
      </c>
      <c r="I165" s="17">
        <f t="shared" si="15"/>
        <v>0.68081270629991131</v>
      </c>
      <c r="J165" s="17">
        <f t="shared" si="16"/>
        <v>0</v>
      </c>
      <c r="K165" s="5">
        <v>2.77</v>
      </c>
      <c r="L165" s="5">
        <v>0.26600000000000001</v>
      </c>
      <c r="M165" s="5">
        <v>9.2999999999999999E-2</v>
      </c>
      <c r="N165" s="5">
        <v>0.68</v>
      </c>
      <c r="O165" s="18">
        <f t="shared" si="17"/>
        <v>3.8090000000000002</v>
      </c>
      <c r="P165" s="5">
        <v>0.22900000000000001</v>
      </c>
      <c r="Q165" s="5">
        <v>0.14599999999999999</v>
      </c>
      <c r="R165" s="18">
        <f t="shared" si="18"/>
        <v>0.375</v>
      </c>
      <c r="S165" s="5">
        <v>0</v>
      </c>
      <c r="T165" s="5">
        <v>2.95</v>
      </c>
      <c r="U165" s="5">
        <v>0</v>
      </c>
      <c r="V165" s="5">
        <v>0</v>
      </c>
      <c r="W165" s="5">
        <v>0.35099999999999998</v>
      </c>
      <c r="X165" s="5">
        <v>0.17499999999999999</v>
      </c>
      <c r="Y165" s="5">
        <v>1</v>
      </c>
      <c r="Z165" s="5">
        <v>0</v>
      </c>
      <c r="AA165" s="5">
        <v>0</v>
      </c>
      <c r="AB165" s="5">
        <v>0</v>
      </c>
      <c r="AC165" s="18">
        <f t="shared" si="19"/>
        <v>4.476</v>
      </c>
      <c r="AD165" s="5">
        <v>0</v>
      </c>
      <c r="AE165" s="5">
        <v>0.46100000000000002</v>
      </c>
      <c r="AF165" s="5">
        <v>0.69799999999999995</v>
      </c>
      <c r="AG165" s="18">
        <f t="shared" si="20"/>
        <v>1.159</v>
      </c>
      <c r="AH165" s="5">
        <v>0</v>
      </c>
      <c r="AI165" s="17">
        <v>0.85709999999999997</v>
      </c>
      <c r="AJ165" s="6" t="s">
        <v>358</v>
      </c>
      <c r="AK165" s="19"/>
    </row>
    <row r="166" spans="1:37" x14ac:dyDescent="0.25">
      <c r="A166" s="6" t="s">
        <v>360</v>
      </c>
      <c r="B166" t="s">
        <v>361</v>
      </c>
      <c r="C166" s="14" t="s">
        <v>39</v>
      </c>
      <c r="D166" s="15">
        <v>2.4470000000000005</v>
      </c>
      <c r="E166" s="15">
        <v>2.5870000000000002</v>
      </c>
      <c r="F166" s="16">
        <v>0.13999999999999968</v>
      </c>
      <c r="G166" s="5">
        <v>0</v>
      </c>
      <c r="H166" s="5">
        <v>0</v>
      </c>
      <c r="I166" s="17">
        <f t="shared" si="15"/>
        <v>0.30923850019327404</v>
      </c>
      <c r="J166" s="17">
        <f t="shared" si="16"/>
        <v>0</v>
      </c>
      <c r="K166" s="5">
        <v>1.6310000000000002</v>
      </c>
      <c r="L166" s="5">
        <v>0.14800000000000002</v>
      </c>
      <c r="M166" s="5">
        <v>5.1999999999999998E-2</v>
      </c>
      <c r="N166" s="5">
        <v>0.40200000000000002</v>
      </c>
      <c r="O166" s="18">
        <f t="shared" si="17"/>
        <v>2.2330000000000005</v>
      </c>
      <c r="P166" s="5">
        <v>0.13400000000000001</v>
      </c>
      <c r="Q166" s="5">
        <v>0.08</v>
      </c>
      <c r="R166" s="18">
        <f t="shared" si="18"/>
        <v>0.21400000000000002</v>
      </c>
      <c r="S166" s="5">
        <v>0</v>
      </c>
      <c r="T166" s="5">
        <v>0.8</v>
      </c>
      <c r="U166" s="5">
        <v>0</v>
      </c>
      <c r="V166" s="5">
        <v>0</v>
      </c>
      <c r="W166" s="5">
        <v>0</v>
      </c>
      <c r="X166" s="5">
        <v>0</v>
      </c>
      <c r="Y166" s="5">
        <v>0</v>
      </c>
      <c r="Z166" s="5">
        <v>0</v>
      </c>
      <c r="AA166" s="5">
        <v>0</v>
      </c>
      <c r="AB166" s="5">
        <v>0</v>
      </c>
      <c r="AC166" s="18">
        <f t="shared" si="19"/>
        <v>0.8</v>
      </c>
      <c r="AD166" s="5">
        <v>0</v>
      </c>
      <c r="AE166" s="5">
        <v>1.34</v>
      </c>
      <c r="AF166" s="5">
        <v>0.44700000000000001</v>
      </c>
      <c r="AG166" s="18">
        <f t="shared" si="20"/>
        <v>1.7870000000000001</v>
      </c>
      <c r="AH166" s="5">
        <v>0</v>
      </c>
      <c r="AI166" s="17">
        <v>1</v>
      </c>
      <c r="AJ166" s="6" t="s">
        <v>360</v>
      </c>
      <c r="AK166" s="19"/>
    </row>
    <row r="167" spans="1:37" x14ac:dyDescent="0.25">
      <c r="A167" s="6" t="s">
        <v>362</v>
      </c>
      <c r="B167" t="s">
        <v>363</v>
      </c>
      <c r="C167" s="14" t="s">
        <v>39</v>
      </c>
      <c r="D167" s="15">
        <v>1.149</v>
      </c>
      <c r="E167" s="15">
        <v>1.7789999999999999</v>
      </c>
      <c r="F167" s="16">
        <v>0.62999999999999989</v>
      </c>
      <c r="G167" s="5">
        <v>0</v>
      </c>
      <c r="H167" s="5">
        <v>0</v>
      </c>
      <c r="I167" s="17">
        <f t="shared" si="15"/>
        <v>0.74480044969083758</v>
      </c>
      <c r="J167" s="17">
        <f t="shared" si="16"/>
        <v>0</v>
      </c>
      <c r="K167" s="5">
        <v>0.79</v>
      </c>
      <c r="L167" s="5">
        <v>6.1999999999999993E-2</v>
      </c>
      <c r="M167" s="5">
        <v>2.1999999999999999E-2</v>
      </c>
      <c r="N167" s="5">
        <v>0.182</v>
      </c>
      <c r="O167" s="18">
        <f t="shared" si="17"/>
        <v>1.056</v>
      </c>
      <c r="P167" s="5">
        <v>6.0999999999999999E-2</v>
      </c>
      <c r="Q167" s="5">
        <v>3.2000000000000001E-2</v>
      </c>
      <c r="R167" s="18">
        <f t="shared" si="18"/>
        <v>9.2999999999999999E-2</v>
      </c>
      <c r="S167" s="5">
        <v>0</v>
      </c>
      <c r="T167" s="5">
        <v>1</v>
      </c>
      <c r="U167" s="5">
        <v>0</v>
      </c>
      <c r="V167" s="5">
        <v>0</v>
      </c>
      <c r="W167" s="5">
        <v>0</v>
      </c>
      <c r="X167" s="5">
        <v>0</v>
      </c>
      <c r="Y167" s="5">
        <v>0.32500000000000001</v>
      </c>
      <c r="Z167" s="5">
        <v>0</v>
      </c>
      <c r="AA167" s="5">
        <v>0</v>
      </c>
      <c r="AB167" s="5">
        <v>0</v>
      </c>
      <c r="AC167" s="18">
        <f t="shared" si="19"/>
        <v>1.325</v>
      </c>
      <c r="AD167" s="5">
        <v>0</v>
      </c>
      <c r="AE167" s="5">
        <v>0</v>
      </c>
      <c r="AF167" s="5">
        <v>0.45400000000000001</v>
      </c>
      <c r="AG167" s="18">
        <f t="shared" si="20"/>
        <v>0.45400000000000001</v>
      </c>
      <c r="AH167" s="5">
        <v>0</v>
      </c>
      <c r="AI167" s="17">
        <v>1</v>
      </c>
      <c r="AJ167" s="6" t="s">
        <v>362</v>
      </c>
      <c r="AK167" s="19"/>
    </row>
    <row r="168" spans="1:37" x14ac:dyDescent="0.25">
      <c r="A168" s="6" t="s">
        <v>364</v>
      </c>
      <c r="B168" t="s">
        <v>365</v>
      </c>
      <c r="C168" s="14" t="s">
        <v>39</v>
      </c>
      <c r="D168" s="15">
        <v>0.40500000000000003</v>
      </c>
      <c r="E168" s="15">
        <v>1.2949999999999999</v>
      </c>
      <c r="F168" s="16">
        <v>0.8899999999999999</v>
      </c>
      <c r="G168" s="5">
        <v>0</v>
      </c>
      <c r="H168" s="5">
        <v>0</v>
      </c>
      <c r="I168" s="17">
        <f t="shared" si="15"/>
        <v>0.48880308880308881</v>
      </c>
      <c r="J168" s="17">
        <f t="shared" si="16"/>
        <v>0.77760617760617756</v>
      </c>
      <c r="K168" s="5">
        <v>0.23500000000000001</v>
      </c>
      <c r="L168" s="5">
        <v>3.5000000000000003E-2</v>
      </c>
      <c r="M168" s="5">
        <v>1.2E-2</v>
      </c>
      <c r="N168" s="5">
        <v>7.8E-2</v>
      </c>
      <c r="O168" s="18">
        <f t="shared" si="17"/>
        <v>0.36000000000000004</v>
      </c>
      <c r="P168" s="5">
        <v>2.4E-2</v>
      </c>
      <c r="Q168" s="5">
        <v>2.1000000000000001E-2</v>
      </c>
      <c r="R168" s="18">
        <f t="shared" si="18"/>
        <v>4.4999999999999998E-2</v>
      </c>
      <c r="S168" s="5">
        <v>0</v>
      </c>
      <c r="T168" s="5">
        <v>0.53</v>
      </c>
      <c r="U168" s="5">
        <v>0.01</v>
      </c>
      <c r="V168" s="5">
        <v>0</v>
      </c>
      <c r="W168" s="5">
        <v>6.0999999999999999E-2</v>
      </c>
      <c r="X168" s="5">
        <v>3.1E-2</v>
      </c>
      <c r="Y168" s="5">
        <v>0</v>
      </c>
      <c r="Z168" s="5">
        <v>0</v>
      </c>
      <c r="AA168" s="5">
        <v>1E-3</v>
      </c>
      <c r="AB168" s="5">
        <v>0</v>
      </c>
      <c r="AC168" s="18">
        <f t="shared" si="19"/>
        <v>0.63300000000000001</v>
      </c>
      <c r="AD168" s="5">
        <v>0</v>
      </c>
      <c r="AE168" s="5">
        <v>0</v>
      </c>
      <c r="AF168" s="5">
        <v>0.66200000000000003</v>
      </c>
      <c r="AG168" s="18">
        <f t="shared" si="20"/>
        <v>0.66200000000000003</v>
      </c>
      <c r="AH168" s="5">
        <v>1.0069999999999999</v>
      </c>
      <c r="AI168" s="17">
        <v>1</v>
      </c>
      <c r="AJ168" s="6" t="s">
        <v>364</v>
      </c>
      <c r="AK168" s="19"/>
    </row>
    <row r="169" spans="1:37" x14ac:dyDescent="0.25">
      <c r="A169" s="6" t="s">
        <v>366</v>
      </c>
      <c r="B169" t="s">
        <v>367</v>
      </c>
      <c r="C169" s="14" t="s">
        <v>39</v>
      </c>
      <c r="D169" s="15">
        <v>3.0500000000000003</v>
      </c>
      <c r="E169" s="15">
        <v>4.5829999999999993</v>
      </c>
      <c r="F169" s="16">
        <v>1.532999999999999</v>
      </c>
      <c r="G169" s="5">
        <v>0</v>
      </c>
      <c r="H169" s="5">
        <v>0</v>
      </c>
      <c r="I169" s="17">
        <f t="shared" si="15"/>
        <v>0.6232931267728562</v>
      </c>
      <c r="J169" s="17">
        <f t="shared" si="16"/>
        <v>0</v>
      </c>
      <c r="K169" s="5">
        <v>2.0489999999999999</v>
      </c>
      <c r="L169" s="5">
        <v>0.18099999999999999</v>
      </c>
      <c r="M169" s="5">
        <v>6.4000000000000001E-2</v>
      </c>
      <c r="N169" s="5">
        <v>0.49399999999999999</v>
      </c>
      <c r="O169" s="18">
        <f t="shared" si="17"/>
        <v>2.7880000000000003</v>
      </c>
      <c r="P169" s="5">
        <v>0.16499999999999998</v>
      </c>
      <c r="Q169" s="5">
        <v>9.7000000000000003E-2</v>
      </c>
      <c r="R169" s="18">
        <f t="shared" si="18"/>
        <v>0.26200000000000001</v>
      </c>
      <c r="S169" s="5">
        <v>0</v>
      </c>
      <c r="T169" s="5">
        <v>2.8</v>
      </c>
      <c r="U169" s="5">
        <v>0</v>
      </c>
      <c r="V169" s="5">
        <v>0</v>
      </c>
      <c r="W169" s="5">
        <v>0.33200000000000002</v>
      </c>
      <c r="X169" s="5">
        <v>0.29599999999999999</v>
      </c>
      <c r="Y169" s="5">
        <v>0</v>
      </c>
      <c r="Z169" s="5">
        <v>0</v>
      </c>
      <c r="AA169" s="5">
        <v>0</v>
      </c>
      <c r="AB169" s="5">
        <v>0</v>
      </c>
      <c r="AC169" s="18">
        <f t="shared" si="19"/>
        <v>3.4279999999999995</v>
      </c>
      <c r="AD169" s="5">
        <v>0</v>
      </c>
      <c r="AE169" s="5">
        <v>0</v>
      </c>
      <c r="AF169" s="5">
        <v>1.155</v>
      </c>
      <c r="AG169" s="18">
        <f t="shared" si="20"/>
        <v>1.155</v>
      </c>
      <c r="AH169" s="5">
        <v>0</v>
      </c>
      <c r="AI169" s="17">
        <v>0.83330000000000004</v>
      </c>
      <c r="AJ169" s="6" t="s">
        <v>366</v>
      </c>
      <c r="AK169" s="19"/>
    </row>
    <row r="170" spans="1:37" x14ac:dyDescent="0.25">
      <c r="A170" s="6" t="s">
        <v>368</v>
      </c>
      <c r="B170" t="s">
        <v>369</v>
      </c>
      <c r="C170" s="14" t="s">
        <v>39</v>
      </c>
      <c r="D170" s="15">
        <v>4.7130000000000001</v>
      </c>
      <c r="E170" s="15">
        <v>9.7559999999999985</v>
      </c>
      <c r="F170" s="16">
        <v>5.0429999999999984</v>
      </c>
      <c r="G170" s="5">
        <v>0</v>
      </c>
      <c r="H170" s="5">
        <v>0</v>
      </c>
      <c r="I170" s="17">
        <f t="shared" si="15"/>
        <v>0.69557195571955721</v>
      </c>
      <c r="J170" s="17">
        <f t="shared" si="16"/>
        <v>0.11234112341123415</v>
      </c>
      <c r="K170" s="5">
        <v>3.21</v>
      </c>
      <c r="L170" s="5">
        <v>0.26600000000000001</v>
      </c>
      <c r="M170" s="5">
        <v>9.1999999999999998E-2</v>
      </c>
      <c r="N170" s="5">
        <v>0.754</v>
      </c>
      <c r="O170" s="18">
        <f t="shared" si="17"/>
        <v>4.3220000000000001</v>
      </c>
      <c r="P170" s="5">
        <v>0.252</v>
      </c>
      <c r="Q170" s="5">
        <v>0.13900000000000001</v>
      </c>
      <c r="R170" s="18">
        <f t="shared" si="18"/>
        <v>0.39100000000000001</v>
      </c>
      <c r="S170" s="5">
        <v>0</v>
      </c>
      <c r="T170" s="5">
        <v>3.04</v>
      </c>
      <c r="U170" s="5">
        <v>0.111</v>
      </c>
      <c r="V170" s="5">
        <v>1</v>
      </c>
      <c r="W170" s="5">
        <v>0.24099999999999999</v>
      </c>
      <c r="X170" s="5">
        <v>0.24099999999999999</v>
      </c>
      <c r="Y170" s="5">
        <v>2</v>
      </c>
      <c r="Z170" s="5">
        <v>0.153</v>
      </c>
      <c r="AA170" s="5">
        <v>0</v>
      </c>
      <c r="AB170" s="5">
        <v>0</v>
      </c>
      <c r="AC170" s="18">
        <f t="shared" si="19"/>
        <v>6.7859999999999987</v>
      </c>
      <c r="AD170" s="5">
        <v>0</v>
      </c>
      <c r="AE170" s="5">
        <v>2.105</v>
      </c>
      <c r="AF170" s="5">
        <v>0.86499999999999999</v>
      </c>
      <c r="AG170" s="18">
        <f t="shared" si="20"/>
        <v>2.9699999999999998</v>
      </c>
      <c r="AH170" s="5">
        <v>1.0960000000000001</v>
      </c>
      <c r="AI170" s="17">
        <v>1</v>
      </c>
      <c r="AJ170" s="6" t="s">
        <v>368</v>
      </c>
      <c r="AK170" s="19"/>
    </row>
    <row r="171" spans="1:37" x14ac:dyDescent="0.25">
      <c r="A171" s="6" t="s">
        <v>370</v>
      </c>
      <c r="B171" t="s">
        <v>371</v>
      </c>
      <c r="C171" s="14" t="s">
        <v>39</v>
      </c>
      <c r="D171" s="15">
        <v>6.3840000000000003</v>
      </c>
      <c r="E171" s="15">
        <v>8.2569999999999997</v>
      </c>
      <c r="F171" s="16">
        <v>1.8729999999999993</v>
      </c>
      <c r="G171" s="5">
        <v>0</v>
      </c>
      <c r="H171" s="5">
        <v>0</v>
      </c>
      <c r="I171" s="17">
        <f t="shared" si="15"/>
        <v>0.78319434419280609</v>
      </c>
      <c r="J171" s="17">
        <f t="shared" si="16"/>
        <v>0</v>
      </c>
      <c r="K171" s="5">
        <v>4.1929999999999996</v>
      </c>
      <c r="L171" s="5">
        <v>0.40800000000000003</v>
      </c>
      <c r="M171" s="5">
        <v>0.14200000000000002</v>
      </c>
      <c r="N171" s="5">
        <v>1.0660000000000001</v>
      </c>
      <c r="O171" s="18">
        <f t="shared" si="17"/>
        <v>5.8090000000000002</v>
      </c>
      <c r="P171" s="5">
        <v>0.35100000000000003</v>
      </c>
      <c r="Q171" s="5">
        <v>0.224</v>
      </c>
      <c r="R171" s="18">
        <f t="shared" si="18"/>
        <v>0.57500000000000007</v>
      </c>
      <c r="S171" s="5">
        <v>0</v>
      </c>
      <c r="T171" s="5">
        <v>5.4649999999999999</v>
      </c>
      <c r="U171" s="5">
        <v>0.247</v>
      </c>
      <c r="V171" s="5">
        <v>0</v>
      </c>
      <c r="W171" s="5">
        <v>0.84199999999999997</v>
      </c>
      <c r="X171" s="5">
        <v>0.375</v>
      </c>
      <c r="Y171" s="5">
        <v>0</v>
      </c>
      <c r="Z171" s="5">
        <v>0</v>
      </c>
      <c r="AA171" s="5">
        <v>0</v>
      </c>
      <c r="AB171" s="5">
        <v>0</v>
      </c>
      <c r="AC171" s="18">
        <f t="shared" si="19"/>
        <v>6.9289999999999994</v>
      </c>
      <c r="AD171" s="5">
        <v>0.182</v>
      </c>
      <c r="AE171" s="5">
        <v>0</v>
      </c>
      <c r="AF171" s="5">
        <v>1.1459999999999999</v>
      </c>
      <c r="AG171" s="18">
        <f t="shared" si="20"/>
        <v>1.3279999999999998</v>
      </c>
      <c r="AH171" s="5">
        <v>0</v>
      </c>
      <c r="AI171" s="17">
        <v>0.93330000000000002</v>
      </c>
      <c r="AJ171" s="6" t="s">
        <v>370</v>
      </c>
      <c r="AK171" s="19"/>
    </row>
    <row r="172" spans="1:37" x14ac:dyDescent="0.25">
      <c r="A172" s="6" t="s">
        <v>372</v>
      </c>
      <c r="B172" t="s">
        <v>373</v>
      </c>
      <c r="C172" s="14" t="s">
        <v>39</v>
      </c>
      <c r="D172" s="15">
        <v>2.1990000000000003</v>
      </c>
      <c r="E172" s="15">
        <v>2.347</v>
      </c>
      <c r="F172" s="16">
        <v>0.14799999999999969</v>
      </c>
      <c r="G172" s="5">
        <v>0</v>
      </c>
      <c r="H172" s="5">
        <v>0</v>
      </c>
      <c r="I172" s="17">
        <f t="shared" si="15"/>
        <v>0.51981252662974009</v>
      </c>
      <c r="J172" s="17">
        <f t="shared" si="16"/>
        <v>0.64337452066467837</v>
      </c>
      <c r="K172" s="5">
        <v>1.4610000000000001</v>
      </c>
      <c r="L172" s="5">
        <v>0.13500000000000001</v>
      </c>
      <c r="M172" s="5">
        <v>4.5999999999999999E-2</v>
      </c>
      <c r="N172" s="5">
        <v>0.36499999999999999</v>
      </c>
      <c r="O172" s="18">
        <f t="shared" si="17"/>
        <v>2.0070000000000001</v>
      </c>
      <c r="P172" s="5">
        <v>0.12</v>
      </c>
      <c r="Q172" s="5">
        <v>7.1999999999999995E-2</v>
      </c>
      <c r="R172" s="18">
        <f t="shared" si="18"/>
        <v>0.192</v>
      </c>
      <c r="S172" s="5">
        <v>2.3E-2</v>
      </c>
      <c r="T172" s="5">
        <v>0.63400000000000001</v>
      </c>
      <c r="U172" s="5">
        <v>7.1999999999999995E-2</v>
      </c>
      <c r="V172" s="5">
        <v>0</v>
      </c>
      <c r="W172" s="5">
        <v>0.23400000000000001</v>
      </c>
      <c r="X172" s="5">
        <v>0.23400000000000001</v>
      </c>
      <c r="Y172" s="5">
        <v>0</v>
      </c>
      <c r="Z172" s="5">
        <v>2.3E-2</v>
      </c>
      <c r="AA172" s="5">
        <v>0</v>
      </c>
      <c r="AB172" s="5">
        <v>0</v>
      </c>
      <c r="AC172" s="18">
        <f t="shared" si="19"/>
        <v>1.22</v>
      </c>
      <c r="AD172" s="5">
        <v>0</v>
      </c>
      <c r="AE172" s="5">
        <v>0</v>
      </c>
      <c r="AF172" s="5">
        <v>1.127</v>
      </c>
      <c r="AG172" s="18">
        <f t="shared" si="20"/>
        <v>1.127</v>
      </c>
      <c r="AH172" s="5">
        <v>1.5100000000000002</v>
      </c>
      <c r="AI172" s="17">
        <v>1</v>
      </c>
      <c r="AJ172" s="6" t="s">
        <v>372</v>
      </c>
      <c r="AK172" s="19"/>
    </row>
    <row r="173" spans="1:37" x14ac:dyDescent="0.25">
      <c r="A173" s="6" t="s">
        <v>374</v>
      </c>
      <c r="B173" t="s">
        <v>375</v>
      </c>
      <c r="C173" s="14" t="s">
        <v>39</v>
      </c>
      <c r="D173" s="15">
        <v>7.1340000000000003</v>
      </c>
      <c r="E173" s="15">
        <v>10.745999999999999</v>
      </c>
      <c r="F173" s="16">
        <v>3.6119999999999983</v>
      </c>
      <c r="G173" s="5">
        <v>0</v>
      </c>
      <c r="H173" s="5">
        <v>0</v>
      </c>
      <c r="I173" s="17">
        <f t="shared" si="15"/>
        <v>0.56521511260003721</v>
      </c>
      <c r="J173" s="17">
        <f t="shared" si="16"/>
        <v>0.3061604317885725</v>
      </c>
      <c r="K173" s="5">
        <v>4.8449999999999998</v>
      </c>
      <c r="L173" s="5">
        <v>0.40500000000000003</v>
      </c>
      <c r="M173" s="5">
        <v>0.14200000000000002</v>
      </c>
      <c r="N173" s="5">
        <v>1.147</v>
      </c>
      <c r="O173" s="18">
        <f t="shared" si="17"/>
        <v>6.5390000000000006</v>
      </c>
      <c r="P173" s="5">
        <v>0.38200000000000001</v>
      </c>
      <c r="Q173" s="5">
        <v>0.21299999999999999</v>
      </c>
      <c r="R173" s="18">
        <f t="shared" si="18"/>
        <v>0.59499999999999997</v>
      </c>
      <c r="S173" s="5">
        <v>0</v>
      </c>
      <c r="T173" s="5">
        <v>7.8100000000000005</v>
      </c>
      <c r="U173" s="5">
        <v>0.108</v>
      </c>
      <c r="V173" s="5">
        <v>0</v>
      </c>
      <c r="W173" s="5">
        <v>0.59399999999999997</v>
      </c>
      <c r="X173" s="5">
        <v>0.80500000000000005</v>
      </c>
      <c r="Y173" s="5">
        <v>0</v>
      </c>
      <c r="Z173" s="5">
        <v>0.216</v>
      </c>
      <c r="AA173" s="5">
        <v>1.0999999999999999E-2</v>
      </c>
      <c r="AB173" s="5">
        <v>0</v>
      </c>
      <c r="AC173" s="18">
        <f t="shared" si="19"/>
        <v>9.5439999999999987</v>
      </c>
      <c r="AD173" s="5">
        <v>0</v>
      </c>
      <c r="AE173" s="5">
        <v>0</v>
      </c>
      <c r="AF173" s="5">
        <v>1.202</v>
      </c>
      <c r="AG173" s="18">
        <f t="shared" si="20"/>
        <v>1.202</v>
      </c>
      <c r="AH173" s="5">
        <v>3.2899999999999996</v>
      </c>
      <c r="AI173" s="17">
        <v>0.63639999999999997</v>
      </c>
      <c r="AJ173" s="6" t="s">
        <v>374</v>
      </c>
      <c r="AK173" s="19"/>
    </row>
    <row r="174" spans="1:37" x14ac:dyDescent="0.25">
      <c r="A174" s="6" t="s">
        <v>376</v>
      </c>
      <c r="B174" t="s">
        <v>377</v>
      </c>
      <c r="C174" s="14" t="s">
        <v>39</v>
      </c>
      <c r="D174" s="15">
        <v>18.117999999999999</v>
      </c>
      <c r="E174" s="15">
        <v>35.344999999999999</v>
      </c>
      <c r="F174" s="16">
        <v>17.227</v>
      </c>
      <c r="G174" s="5">
        <v>0</v>
      </c>
      <c r="H174" s="5">
        <v>0</v>
      </c>
      <c r="I174" s="17">
        <f t="shared" si="15"/>
        <v>0.55645352949497806</v>
      </c>
      <c r="J174" s="17">
        <f t="shared" si="16"/>
        <v>0.15065780166926016</v>
      </c>
      <c r="K174" s="5">
        <v>12.269</v>
      </c>
      <c r="L174" s="5">
        <v>1.0510000000000002</v>
      </c>
      <c r="M174" s="5">
        <v>0.36799999999999999</v>
      </c>
      <c r="N174" s="5">
        <v>2.9020000000000001</v>
      </c>
      <c r="O174" s="18">
        <f t="shared" si="17"/>
        <v>16.59</v>
      </c>
      <c r="P174" s="5">
        <v>0.97199999999999998</v>
      </c>
      <c r="Q174" s="5">
        <v>0.55600000000000005</v>
      </c>
      <c r="R174" s="18">
        <f t="shared" si="18"/>
        <v>1.528</v>
      </c>
      <c r="S174" s="5">
        <v>0.04</v>
      </c>
      <c r="T174" s="5">
        <v>13.2</v>
      </c>
      <c r="U174" s="5">
        <v>0.755</v>
      </c>
      <c r="V174" s="5">
        <v>0</v>
      </c>
      <c r="W174" s="5">
        <v>1.4869999999999999</v>
      </c>
      <c r="X174" s="5">
        <v>1.1890000000000001</v>
      </c>
      <c r="Y174" s="5">
        <v>3.2009999999999996</v>
      </c>
      <c r="Z174" s="5">
        <v>0.155</v>
      </c>
      <c r="AA174" s="5">
        <v>0</v>
      </c>
      <c r="AB174" s="5">
        <v>0.67600000000000005</v>
      </c>
      <c r="AC174" s="18">
        <f t="shared" si="19"/>
        <v>20.702999999999999</v>
      </c>
      <c r="AD174" s="5">
        <v>0</v>
      </c>
      <c r="AE174" s="5">
        <v>13.801</v>
      </c>
      <c r="AF174" s="5">
        <v>0.84099999999999997</v>
      </c>
      <c r="AG174" s="18">
        <f t="shared" si="20"/>
        <v>14.641999999999999</v>
      </c>
      <c r="AH174" s="5">
        <v>5.3250000000000002</v>
      </c>
      <c r="AI174" s="17">
        <v>0.95</v>
      </c>
      <c r="AJ174" s="6" t="s">
        <v>376</v>
      </c>
      <c r="AK174" s="19"/>
    </row>
    <row r="175" spans="1:37" x14ac:dyDescent="0.25">
      <c r="A175" s="6" t="s">
        <v>378</v>
      </c>
      <c r="B175" t="s">
        <v>379</v>
      </c>
      <c r="C175" s="14" t="s">
        <v>39</v>
      </c>
      <c r="D175" s="15">
        <v>6.7690000000000001</v>
      </c>
      <c r="E175" s="15">
        <v>9.3019999999999996</v>
      </c>
      <c r="F175" s="16">
        <v>2.5329999999999995</v>
      </c>
      <c r="G175" s="5">
        <v>0</v>
      </c>
      <c r="H175" s="5">
        <v>0</v>
      </c>
      <c r="I175" s="17">
        <f t="shared" si="15"/>
        <v>0.75648154160395631</v>
      </c>
      <c r="J175" s="17">
        <f t="shared" si="16"/>
        <v>0.38228337991829714</v>
      </c>
      <c r="K175" s="5">
        <v>4.4610000000000003</v>
      </c>
      <c r="L175" s="5">
        <v>0.43200000000000005</v>
      </c>
      <c r="M175" s="5">
        <v>0.15100000000000002</v>
      </c>
      <c r="N175" s="5">
        <v>1.117</v>
      </c>
      <c r="O175" s="18">
        <f t="shared" si="17"/>
        <v>6.1610000000000005</v>
      </c>
      <c r="P175" s="5">
        <v>0.371</v>
      </c>
      <c r="Q175" s="5">
        <v>0.23699999999999999</v>
      </c>
      <c r="R175" s="18">
        <f t="shared" si="18"/>
        <v>0.60799999999999998</v>
      </c>
      <c r="S175" s="5">
        <v>0</v>
      </c>
      <c r="T175" s="5">
        <v>5.5209999999999999</v>
      </c>
      <c r="U175" s="5">
        <v>0.13900000000000001</v>
      </c>
      <c r="V175" s="5">
        <v>0.246</v>
      </c>
      <c r="W175" s="5">
        <v>0.153</v>
      </c>
      <c r="X175" s="5">
        <v>0.17299999999999999</v>
      </c>
      <c r="Y175" s="5">
        <v>0</v>
      </c>
      <c r="Z175" s="5">
        <v>3.5000000000000003E-2</v>
      </c>
      <c r="AA175" s="5">
        <v>0</v>
      </c>
      <c r="AB175" s="5">
        <v>1.3560000000000001</v>
      </c>
      <c r="AC175" s="18">
        <f t="shared" si="19"/>
        <v>7.6230000000000002</v>
      </c>
      <c r="AD175" s="5">
        <v>0</v>
      </c>
      <c r="AE175" s="5">
        <v>1.359</v>
      </c>
      <c r="AF175" s="5">
        <v>0.32</v>
      </c>
      <c r="AG175" s="18">
        <f t="shared" si="20"/>
        <v>1.679</v>
      </c>
      <c r="AH175" s="5">
        <v>3.556</v>
      </c>
      <c r="AI175" s="17">
        <v>0.92310000000000003</v>
      </c>
      <c r="AJ175" s="6" t="s">
        <v>378</v>
      </c>
      <c r="AK175" s="19"/>
    </row>
    <row r="176" spans="1:37" x14ac:dyDescent="0.25">
      <c r="A176" s="6" t="s">
        <v>380</v>
      </c>
      <c r="B176" t="s">
        <v>381</v>
      </c>
      <c r="C176" s="14" t="s">
        <v>39</v>
      </c>
      <c r="D176" s="15">
        <v>0.27200000000000002</v>
      </c>
      <c r="E176" s="15">
        <v>0.56400000000000006</v>
      </c>
      <c r="F176" s="16">
        <v>0.29200000000000004</v>
      </c>
      <c r="G176" s="5">
        <v>0</v>
      </c>
      <c r="H176" s="5">
        <v>0</v>
      </c>
      <c r="I176" s="17">
        <f t="shared" si="15"/>
        <v>0</v>
      </c>
      <c r="J176" s="17">
        <f t="shared" si="16"/>
        <v>0</v>
      </c>
      <c r="K176" s="5">
        <v>0.188</v>
      </c>
      <c r="L176" s="5">
        <v>1.3000000000000001E-2</v>
      </c>
      <c r="M176" s="5">
        <v>5.0000000000000001E-3</v>
      </c>
      <c r="N176" s="5">
        <v>4.4000000000000004E-2</v>
      </c>
      <c r="O176" s="18">
        <f t="shared" si="17"/>
        <v>0.25</v>
      </c>
      <c r="P176" s="5">
        <v>1.4999999999999999E-2</v>
      </c>
      <c r="Q176" s="5">
        <v>7.0000000000000001E-3</v>
      </c>
      <c r="R176" s="18">
        <f t="shared" si="18"/>
        <v>2.1999999999999999E-2</v>
      </c>
      <c r="S176" s="5">
        <v>0</v>
      </c>
      <c r="T176" s="5">
        <v>0</v>
      </c>
      <c r="U176" s="5">
        <v>8.4000000000000005E-2</v>
      </c>
      <c r="V176" s="5">
        <v>0</v>
      </c>
      <c r="W176" s="5">
        <v>0.16700000000000001</v>
      </c>
      <c r="X176" s="5">
        <v>6.7000000000000004E-2</v>
      </c>
      <c r="Y176" s="5">
        <v>0.246</v>
      </c>
      <c r="Z176" s="5">
        <v>0</v>
      </c>
      <c r="AA176" s="5">
        <v>0</v>
      </c>
      <c r="AB176" s="5">
        <v>0</v>
      </c>
      <c r="AC176" s="18">
        <f t="shared" si="19"/>
        <v>0.56400000000000006</v>
      </c>
      <c r="AD176" s="5">
        <v>0</v>
      </c>
      <c r="AE176" s="5">
        <v>0</v>
      </c>
      <c r="AF176" s="5">
        <v>0</v>
      </c>
      <c r="AG176" s="18">
        <f t="shared" si="20"/>
        <v>0</v>
      </c>
      <c r="AH176" s="5">
        <v>0</v>
      </c>
      <c r="AI176" s="17">
        <v>0</v>
      </c>
      <c r="AJ176" s="6" t="s">
        <v>380</v>
      </c>
      <c r="AK176" s="19"/>
    </row>
    <row r="177" spans="1:37" x14ac:dyDescent="0.25">
      <c r="A177" s="6" t="s">
        <v>382</v>
      </c>
      <c r="B177" t="s">
        <v>383</v>
      </c>
      <c r="C177" s="14" t="s">
        <v>39</v>
      </c>
      <c r="D177" s="15">
        <v>49.900999999999996</v>
      </c>
      <c r="E177" s="15">
        <v>127.78100000000001</v>
      </c>
      <c r="F177" s="16">
        <v>77.88000000000001</v>
      </c>
      <c r="G177" s="5">
        <v>0</v>
      </c>
      <c r="H177" s="5">
        <v>0</v>
      </c>
      <c r="I177" s="17">
        <f t="shared" si="15"/>
        <v>0.55179565037055589</v>
      </c>
      <c r="J177" s="17">
        <f t="shared" si="16"/>
        <v>4.9843090913359575E-2</v>
      </c>
      <c r="K177" s="5">
        <v>33.480000000000004</v>
      </c>
      <c r="L177" s="5">
        <v>2.98</v>
      </c>
      <c r="M177" s="5">
        <v>1.042</v>
      </c>
      <c r="N177" s="5">
        <v>8.1050000000000004</v>
      </c>
      <c r="O177" s="18">
        <f t="shared" si="17"/>
        <v>45.606999999999999</v>
      </c>
      <c r="P177" s="5">
        <v>2.6989999999999998</v>
      </c>
      <c r="Q177" s="5">
        <v>1.595</v>
      </c>
      <c r="R177" s="18">
        <f t="shared" si="18"/>
        <v>4.2939999999999996</v>
      </c>
      <c r="S177" s="5">
        <v>0</v>
      </c>
      <c r="T177" s="5">
        <v>33.252000000000002</v>
      </c>
      <c r="U177" s="5">
        <v>3.0649999999999999</v>
      </c>
      <c r="V177" s="5">
        <v>0</v>
      </c>
      <c r="W177" s="5">
        <v>6.5529999999999999</v>
      </c>
      <c r="X177" s="5">
        <v>5.2200000000000006</v>
      </c>
      <c r="Y177" s="5">
        <v>19.763999999999999</v>
      </c>
      <c r="Z177" s="5">
        <v>1.286</v>
      </c>
      <c r="AA177" s="5">
        <v>0</v>
      </c>
      <c r="AB177" s="5">
        <v>1.369</v>
      </c>
      <c r="AC177" s="18">
        <f t="shared" si="19"/>
        <v>70.509</v>
      </c>
      <c r="AD177" s="5">
        <v>0</v>
      </c>
      <c r="AE177" s="5">
        <v>34.509</v>
      </c>
      <c r="AF177" s="5">
        <v>22.762999999999998</v>
      </c>
      <c r="AG177" s="18">
        <f t="shared" si="20"/>
        <v>57.271999999999998</v>
      </c>
      <c r="AH177" s="5">
        <v>6.3689999999999998</v>
      </c>
      <c r="AI177" s="17">
        <v>1</v>
      </c>
      <c r="AJ177" s="6" t="s">
        <v>382</v>
      </c>
      <c r="AK177" s="19"/>
    </row>
    <row r="178" spans="1:37" x14ac:dyDescent="0.25">
      <c r="A178" s="6" t="s">
        <v>384</v>
      </c>
      <c r="B178" t="s">
        <v>385</v>
      </c>
      <c r="C178" s="14" t="s">
        <v>39</v>
      </c>
      <c r="D178" s="15">
        <v>0.61099999999999999</v>
      </c>
      <c r="E178" s="15">
        <v>0.377</v>
      </c>
      <c r="F178" s="16">
        <v>-0.23399999999999999</v>
      </c>
      <c r="G178" s="5">
        <v>-0.22</v>
      </c>
      <c r="H178" s="5">
        <v>-1.4E-2</v>
      </c>
      <c r="I178" s="17">
        <f t="shared" si="15"/>
        <v>0</v>
      </c>
      <c r="J178" s="17">
        <f t="shared" si="16"/>
        <v>0.71618037135278523</v>
      </c>
      <c r="K178" s="5">
        <v>0.41599999999999998</v>
      </c>
      <c r="L178" s="5">
        <v>3.5000000000000003E-2</v>
      </c>
      <c r="M178" s="5">
        <v>1.2E-2</v>
      </c>
      <c r="N178" s="5">
        <v>9.7000000000000003E-2</v>
      </c>
      <c r="O178" s="18">
        <f t="shared" si="17"/>
        <v>0.55999999999999994</v>
      </c>
      <c r="P178" s="5">
        <v>3.3000000000000002E-2</v>
      </c>
      <c r="Q178" s="5">
        <v>1.7999999999999999E-2</v>
      </c>
      <c r="R178" s="18">
        <f t="shared" si="18"/>
        <v>5.1000000000000004E-2</v>
      </c>
      <c r="S178" s="5">
        <v>0</v>
      </c>
      <c r="T178" s="5">
        <v>0</v>
      </c>
      <c r="U178" s="5">
        <v>1.0999999999999999E-2</v>
      </c>
      <c r="V178" s="5">
        <v>0</v>
      </c>
      <c r="W178" s="5">
        <v>3.9E-2</v>
      </c>
      <c r="X178" s="5">
        <v>0</v>
      </c>
      <c r="Y178" s="5">
        <v>0</v>
      </c>
      <c r="Z178" s="5">
        <v>0</v>
      </c>
      <c r="AA178" s="5">
        <v>0</v>
      </c>
      <c r="AB178" s="5">
        <v>0</v>
      </c>
      <c r="AC178" s="18">
        <f t="shared" si="19"/>
        <v>0.05</v>
      </c>
      <c r="AD178" s="5">
        <v>0</v>
      </c>
      <c r="AE178" s="5">
        <v>0</v>
      </c>
      <c r="AF178" s="5">
        <v>0.32700000000000001</v>
      </c>
      <c r="AG178" s="18">
        <f t="shared" si="20"/>
        <v>0.32700000000000001</v>
      </c>
      <c r="AH178" s="5">
        <v>0.27</v>
      </c>
      <c r="AI178" s="17">
        <v>0</v>
      </c>
      <c r="AJ178" s="6" t="s">
        <v>384</v>
      </c>
      <c r="AK178" s="19"/>
    </row>
    <row r="179" spans="1:37" x14ac:dyDescent="0.25">
      <c r="A179" s="6" t="s">
        <v>386</v>
      </c>
      <c r="B179" t="s">
        <v>387</v>
      </c>
      <c r="C179" s="14" t="s">
        <v>39</v>
      </c>
      <c r="D179" s="15">
        <v>80.086999999999989</v>
      </c>
      <c r="E179" s="15">
        <v>112.69</v>
      </c>
      <c r="F179" s="16">
        <v>32.603000000000009</v>
      </c>
      <c r="G179" s="5">
        <v>0</v>
      </c>
      <c r="H179" s="5">
        <v>0</v>
      </c>
      <c r="I179" s="17">
        <f t="shared" si="15"/>
        <v>0.55947289022983404</v>
      </c>
      <c r="J179" s="17">
        <f t="shared" si="16"/>
        <v>0</v>
      </c>
      <c r="K179" s="5">
        <v>54.484999999999999</v>
      </c>
      <c r="L179" s="5">
        <v>4.5590000000000002</v>
      </c>
      <c r="M179" s="5">
        <v>1.5970000000000002</v>
      </c>
      <c r="N179" s="5">
        <v>12.768000000000001</v>
      </c>
      <c r="O179" s="18">
        <f t="shared" si="17"/>
        <v>73.408999999999992</v>
      </c>
      <c r="P179" s="5">
        <v>4.282</v>
      </c>
      <c r="Q179" s="5">
        <v>2.3959999999999999</v>
      </c>
      <c r="R179" s="18">
        <f t="shared" si="18"/>
        <v>6.6779999999999999</v>
      </c>
      <c r="S179" s="5">
        <v>0</v>
      </c>
      <c r="T179" s="5">
        <v>46.435000000000002</v>
      </c>
      <c r="U179" s="5">
        <v>3.1440000000000001</v>
      </c>
      <c r="V179" s="5">
        <v>0</v>
      </c>
      <c r="W179" s="5">
        <v>7.266</v>
      </c>
      <c r="X179" s="5">
        <v>3.5089999999999999</v>
      </c>
      <c r="Y179" s="5">
        <v>0.80899999999999994</v>
      </c>
      <c r="Z179" s="5">
        <v>1.8839999999999999</v>
      </c>
      <c r="AA179" s="5">
        <v>0</v>
      </c>
      <c r="AB179" s="5">
        <v>0</v>
      </c>
      <c r="AC179" s="18">
        <f t="shared" si="19"/>
        <v>63.046999999999997</v>
      </c>
      <c r="AD179" s="5">
        <v>0</v>
      </c>
      <c r="AE179" s="5">
        <v>20.023</v>
      </c>
      <c r="AF179" s="5">
        <v>29.62</v>
      </c>
      <c r="AG179" s="18">
        <f t="shared" si="20"/>
        <v>49.643000000000001</v>
      </c>
      <c r="AH179" s="5">
        <v>0</v>
      </c>
      <c r="AI179" s="17">
        <v>1</v>
      </c>
      <c r="AJ179" s="6" t="s">
        <v>386</v>
      </c>
      <c r="AK179" s="19"/>
    </row>
    <row r="180" spans="1:37" x14ac:dyDescent="0.25">
      <c r="A180" s="6" t="s">
        <v>388</v>
      </c>
      <c r="B180" t="s">
        <v>389</v>
      </c>
      <c r="C180" s="14" t="s">
        <v>39</v>
      </c>
      <c r="D180" s="15">
        <v>17.794</v>
      </c>
      <c r="E180" s="15">
        <v>25.204999999999998</v>
      </c>
      <c r="F180" s="16">
        <v>7.4109999999999978</v>
      </c>
      <c r="G180" s="5">
        <v>0</v>
      </c>
      <c r="H180" s="5">
        <v>0</v>
      </c>
      <c r="I180" s="17">
        <f t="shared" si="15"/>
        <v>0.89284527673080738</v>
      </c>
      <c r="J180" s="17">
        <f t="shared" si="16"/>
        <v>0</v>
      </c>
      <c r="K180" s="5">
        <v>11.809000000000001</v>
      </c>
      <c r="L180" s="5">
        <v>1.105</v>
      </c>
      <c r="M180" s="5">
        <v>0.38700000000000001</v>
      </c>
      <c r="N180" s="5">
        <v>2.9209999999999998</v>
      </c>
      <c r="O180" s="18">
        <f t="shared" si="17"/>
        <v>16.222000000000001</v>
      </c>
      <c r="P180" s="5">
        <v>0.97099999999999997</v>
      </c>
      <c r="Q180" s="5">
        <v>0.60099999999999998</v>
      </c>
      <c r="R180" s="18">
        <f t="shared" si="18"/>
        <v>1.5720000000000001</v>
      </c>
      <c r="S180" s="5">
        <v>0</v>
      </c>
      <c r="T180" s="5">
        <v>14.596</v>
      </c>
      <c r="U180" s="5">
        <v>0.52900000000000003</v>
      </c>
      <c r="V180" s="5">
        <v>0</v>
      </c>
      <c r="W180" s="5">
        <v>1.5669999999999999</v>
      </c>
      <c r="X180" s="5">
        <v>2.1629999999999998</v>
      </c>
      <c r="Y180" s="5">
        <v>4</v>
      </c>
      <c r="Z180" s="5">
        <v>0.21199999999999999</v>
      </c>
      <c r="AA180" s="5">
        <v>0</v>
      </c>
      <c r="AB180" s="5">
        <v>0</v>
      </c>
      <c r="AC180" s="18">
        <f t="shared" si="19"/>
        <v>23.067</v>
      </c>
      <c r="AD180" s="5">
        <v>0</v>
      </c>
      <c r="AE180" s="5">
        <v>0.53500000000000003</v>
      </c>
      <c r="AF180" s="5">
        <v>1.603</v>
      </c>
      <c r="AG180" s="18">
        <f t="shared" si="20"/>
        <v>2.1379999999999999</v>
      </c>
      <c r="AH180" s="5">
        <v>0</v>
      </c>
      <c r="AI180" s="17">
        <v>0.97560000000000002</v>
      </c>
      <c r="AJ180" s="6" t="s">
        <v>388</v>
      </c>
      <c r="AK180" s="19"/>
    </row>
    <row r="181" spans="1:37" x14ac:dyDescent="0.25">
      <c r="A181" s="6" t="s">
        <v>390</v>
      </c>
      <c r="B181" t="s">
        <v>391</v>
      </c>
      <c r="C181" s="14" t="s">
        <v>39</v>
      </c>
      <c r="D181" s="15">
        <v>0.52700000000000002</v>
      </c>
      <c r="E181" s="15">
        <v>3.21</v>
      </c>
      <c r="F181" s="16">
        <v>2.6829999999999998</v>
      </c>
      <c r="G181" s="5">
        <v>0</v>
      </c>
      <c r="H181" s="5">
        <v>0</v>
      </c>
      <c r="I181" s="17">
        <f t="shared" si="15"/>
        <v>0.39844236760124607</v>
      </c>
      <c r="J181" s="17">
        <f t="shared" si="16"/>
        <v>0.24610591900311529</v>
      </c>
      <c r="K181" s="5">
        <v>0.35299999999999998</v>
      </c>
      <c r="L181" s="5">
        <v>3.2000000000000001E-2</v>
      </c>
      <c r="M181" s="5">
        <v>9.9999999999999985E-3</v>
      </c>
      <c r="N181" s="5">
        <v>8.6000000000000007E-2</v>
      </c>
      <c r="O181" s="18">
        <f t="shared" si="17"/>
        <v>0.48100000000000004</v>
      </c>
      <c r="P181" s="5">
        <v>2.9000000000000001E-2</v>
      </c>
      <c r="Q181" s="5">
        <v>1.7000000000000001E-2</v>
      </c>
      <c r="R181" s="18">
        <f t="shared" si="18"/>
        <v>4.5999999999999999E-2</v>
      </c>
      <c r="S181" s="5">
        <v>0</v>
      </c>
      <c r="T181" s="5">
        <v>1.3599999999999999</v>
      </c>
      <c r="U181" s="5">
        <v>6.5000000000000002E-2</v>
      </c>
      <c r="V181" s="5">
        <v>0</v>
      </c>
      <c r="W181" s="5">
        <v>0.08</v>
      </c>
      <c r="X181" s="5">
        <v>5.2999999999999999E-2</v>
      </c>
      <c r="Y181" s="5">
        <v>1</v>
      </c>
      <c r="Z181" s="5">
        <v>0</v>
      </c>
      <c r="AA181" s="5">
        <v>0</v>
      </c>
      <c r="AB181" s="5">
        <v>0</v>
      </c>
      <c r="AC181" s="18">
        <f t="shared" si="19"/>
        <v>2.5579999999999998</v>
      </c>
      <c r="AD181" s="5">
        <v>0</v>
      </c>
      <c r="AE181" s="5">
        <v>0.65200000000000002</v>
      </c>
      <c r="AF181" s="5">
        <v>0</v>
      </c>
      <c r="AG181" s="18">
        <f t="shared" si="20"/>
        <v>0.65200000000000002</v>
      </c>
      <c r="AH181" s="5">
        <v>0.79</v>
      </c>
      <c r="AI181" s="17">
        <v>0.5</v>
      </c>
      <c r="AJ181" s="6" t="s">
        <v>390</v>
      </c>
      <c r="AK181" s="19"/>
    </row>
    <row r="182" spans="1:37" x14ac:dyDescent="0.25">
      <c r="A182" s="6" t="s">
        <v>392</v>
      </c>
      <c r="B182" t="s">
        <v>393</v>
      </c>
      <c r="C182" s="14" t="s">
        <v>39</v>
      </c>
      <c r="D182" s="15">
        <v>1.077</v>
      </c>
      <c r="E182" s="15">
        <v>1.1839999999999999</v>
      </c>
      <c r="F182" s="16">
        <v>0.10699999999999998</v>
      </c>
      <c r="G182" s="5">
        <v>0</v>
      </c>
      <c r="H182" s="5">
        <v>0</v>
      </c>
      <c r="I182" s="17">
        <f t="shared" si="15"/>
        <v>1</v>
      </c>
      <c r="J182" s="17">
        <f t="shared" si="16"/>
        <v>0</v>
      </c>
      <c r="K182" s="5">
        <v>0.71</v>
      </c>
      <c r="L182" s="5">
        <v>6.9000000000000006E-2</v>
      </c>
      <c r="M182" s="5">
        <v>2.4E-2</v>
      </c>
      <c r="N182" s="5">
        <v>0.17700000000000002</v>
      </c>
      <c r="O182" s="18">
        <f t="shared" si="17"/>
        <v>0.98</v>
      </c>
      <c r="P182" s="5">
        <v>5.8999999999999997E-2</v>
      </c>
      <c r="Q182" s="5">
        <v>3.7999999999999999E-2</v>
      </c>
      <c r="R182" s="18">
        <f t="shared" si="18"/>
        <v>9.7000000000000003E-2</v>
      </c>
      <c r="S182" s="5">
        <v>0</v>
      </c>
      <c r="T182" s="5">
        <v>0.98399999999999999</v>
      </c>
      <c r="U182" s="5">
        <v>0</v>
      </c>
      <c r="V182" s="5">
        <v>0</v>
      </c>
      <c r="W182" s="5">
        <v>0</v>
      </c>
      <c r="X182" s="5">
        <v>0</v>
      </c>
      <c r="Y182" s="5">
        <v>0.2</v>
      </c>
      <c r="Z182" s="5">
        <v>0</v>
      </c>
      <c r="AA182" s="5">
        <v>0</v>
      </c>
      <c r="AB182" s="5">
        <v>0</v>
      </c>
      <c r="AC182" s="18">
        <f t="shared" si="19"/>
        <v>1.1839999999999999</v>
      </c>
      <c r="AD182" s="5">
        <v>0</v>
      </c>
      <c r="AE182" s="5">
        <v>0</v>
      </c>
      <c r="AF182" s="5">
        <v>0</v>
      </c>
      <c r="AG182" s="18">
        <f t="shared" si="20"/>
        <v>0</v>
      </c>
      <c r="AH182" s="5">
        <v>0</v>
      </c>
      <c r="AI182" s="17">
        <v>1</v>
      </c>
      <c r="AJ182" s="6" t="s">
        <v>392</v>
      </c>
      <c r="AK182" s="19"/>
    </row>
    <row r="183" spans="1:37" x14ac:dyDescent="0.25">
      <c r="A183" s="6" t="s">
        <v>394</v>
      </c>
      <c r="B183" t="s">
        <v>395</v>
      </c>
      <c r="C183" s="14" t="s">
        <v>39</v>
      </c>
      <c r="D183" s="15">
        <v>3.2050000000000001</v>
      </c>
      <c r="E183" s="15">
        <v>14.96</v>
      </c>
      <c r="F183" s="16">
        <v>11.755000000000001</v>
      </c>
      <c r="G183" s="5">
        <v>0</v>
      </c>
      <c r="H183" s="5">
        <v>0</v>
      </c>
      <c r="I183" s="17">
        <f t="shared" si="15"/>
        <v>0.35845588235294118</v>
      </c>
      <c r="J183" s="17">
        <f t="shared" si="16"/>
        <v>0</v>
      </c>
      <c r="K183" s="5">
        <v>2.137</v>
      </c>
      <c r="L183" s="5">
        <v>0.191</v>
      </c>
      <c r="M183" s="5">
        <v>6.7000000000000004E-2</v>
      </c>
      <c r="N183" s="5">
        <v>0.53300000000000003</v>
      </c>
      <c r="O183" s="18">
        <f t="shared" si="17"/>
        <v>2.9279999999999999</v>
      </c>
      <c r="P183" s="5">
        <v>0.17500000000000002</v>
      </c>
      <c r="Q183" s="5">
        <v>0.10199999999999999</v>
      </c>
      <c r="R183" s="18">
        <f t="shared" si="18"/>
        <v>0.27700000000000002</v>
      </c>
      <c r="S183" s="5">
        <v>0</v>
      </c>
      <c r="T183" s="5">
        <v>1.5</v>
      </c>
      <c r="U183" s="5">
        <v>1.272</v>
      </c>
      <c r="V183" s="5">
        <v>0</v>
      </c>
      <c r="W183" s="5">
        <v>2.6260000000000003</v>
      </c>
      <c r="X183" s="5">
        <v>1.327</v>
      </c>
      <c r="Y183" s="5">
        <v>0</v>
      </c>
      <c r="Z183" s="5">
        <v>0</v>
      </c>
      <c r="AA183" s="5">
        <v>4</v>
      </c>
      <c r="AB183" s="5">
        <v>0</v>
      </c>
      <c r="AC183" s="18">
        <f t="shared" si="19"/>
        <v>10.725000000000001</v>
      </c>
      <c r="AD183" s="5">
        <v>0</v>
      </c>
      <c r="AE183" s="5">
        <v>2.4500000000000002</v>
      </c>
      <c r="AF183" s="5">
        <v>1.7850000000000001</v>
      </c>
      <c r="AG183" s="18">
        <f t="shared" si="20"/>
        <v>4.2350000000000003</v>
      </c>
      <c r="AH183" s="5">
        <v>0</v>
      </c>
      <c r="AI183" s="17">
        <v>0.5</v>
      </c>
      <c r="AJ183" s="6" t="s">
        <v>394</v>
      </c>
      <c r="AK183" s="19"/>
    </row>
    <row r="184" spans="1:37" x14ac:dyDescent="0.25">
      <c r="A184" s="6" t="s">
        <v>396</v>
      </c>
      <c r="B184" t="s">
        <v>397</v>
      </c>
      <c r="C184" s="14" t="s">
        <v>39</v>
      </c>
      <c r="D184" s="15">
        <v>1.9800000000000002</v>
      </c>
      <c r="E184" s="15">
        <v>2.8530000000000002</v>
      </c>
      <c r="F184" s="16">
        <v>0.873</v>
      </c>
      <c r="G184" s="5">
        <v>0</v>
      </c>
      <c r="H184" s="5">
        <v>0</v>
      </c>
      <c r="I184" s="17">
        <f t="shared" si="15"/>
        <v>0.51971286365229574</v>
      </c>
      <c r="J184" s="17">
        <f t="shared" si="16"/>
        <v>0</v>
      </c>
      <c r="K184" s="5">
        <v>1.329</v>
      </c>
      <c r="L184" s="5">
        <v>0.11800000000000001</v>
      </c>
      <c r="M184" s="5">
        <v>4.2000000000000003E-2</v>
      </c>
      <c r="N184" s="5">
        <v>0.32</v>
      </c>
      <c r="O184" s="18">
        <f t="shared" si="17"/>
        <v>1.8090000000000002</v>
      </c>
      <c r="P184" s="5">
        <v>0.108</v>
      </c>
      <c r="Q184" s="5">
        <v>6.3E-2</v>
      </c>
      <c r="R184" s="18">
        <f t="shared" si="18"/>
        <v>0.17099999999999999</v>
      </c>
      <c r="S184" s="5">
        <v>0</v>
      </c>
      <c r="T184" s="5">
        <v>1.85</v>
      </c>
      <c r="U184" s="5">
        <v>0</v>
      </c>
      <c r="V184" s="5">
        <v>0</v>
      </c>
      <c r="W184" s="5">
        <v>0</v>
      </c>
      <c r="X184" s="5">
        <v>0</v>
      </c>
      <c r="Y184" s="5">
        <v>0.374</v>
      </c>
      <c r="Z184" s="5">
        <v>0</v>
      </c>
      <c r="AA184" s="5">
        <v>0</v>
      </c>
      <c r="AB184" s="5">
        <v>0</v>
      </c>
      <c r="AC184" s="18">
        <f t="shared" si="19"/>
        <v>2.2240000000000002</v>
      </c>
      <c r="AD184" s="5">
        <v>0</v>
      </c>
      <c r="AE184" s="5">
        <v>0.629</v>
      </c>
      <c r="AF184" s="5">
        <v>0</v>
      </c>
      <c r="AG184" s="18">
        <f t="shared" si="20"/>
        <v>0.629</v>
      </c>
      <c r="AH184" s="5">
        <v>0</v>
      </c>
      <c r="AI184" s="17">
        <v>0.66669999999999996</v>
      </c>
      <c r="AJ184" s="6" t="s">
        <v>396</v>
      </c>
      <c r="AK184" s="19"/>
    </row>
    <row r="185" spans="1:37" x14ac:dyDescent="0.25">
      <c r="A185" s="6" t="s">
        <v>398</v>
      </c>
      <c r="B185" t="s">
        <v>399</v>
      </c>
      <c r="C185" s="14" t="s">
        <v>39</v>
      </c>
      <c r="D185" s="15">
        <v>0.77499999999999991</v>
      </c>
      <c r="E185" s="15">
        <v>1.099</v>
      </c>
      <c r="F185" s="16">
        <v>0.32400000000000007</v>
      </c>
      <c r="G185" s="5">
        <v>0</v>
      </c>
      <c r="H185" s="5">
        <v>0</v>
      </c>
      <c r="I185" s="17">
        <f t="shared" si="15"/>
        <v>0.53594176524112824</v>
      </c>
      <c r="J185" s="17">
        <f t="shared" si="16"/>
        <v>0</v>
      </c>
      <c r="K185" s="5">
        <v>0.52899999999999991</v>
      </c>
      <c r="L185" s="5">
        <v>4.3999999999999997E-2</v>
      </c>
      <c r="M185" s="5">
        <v>1.6E-2</v>
      </c>
      <c r="N185" s="5">
        <v>0.123</v>
      </c>
      <c r="O185" s="18">
        <f t="shared" si="17"/>
        <v>0.71199999999999997</v>
      </c>
      <c r="P185" s="5">
        <v>4.1000000000000002E-2</v>
      </c>
      <c r="Q185" s="5">
        <v>2.1999999999999999E-2</v>
      </c>
      <c r="R185" s="18">
        <f t="shared" si="18"/>
        <v>6.3E-2</v>
      </c>
      <c r="S185" s="5">
        <v>0</v>
      </c>
      <c r="T185" s="5">
        <v>0.58899999999999997</v>
      </c>
      <c r="U185" s="5">
        <v>0</v>
      </c>
      <c r="V185" s="5">
        <v>0</v>
      </c>
      <c r="W185" s="5">
        <v>0</v>
      </c>
      <c r="X185" s="5">
        <v>0</v>
      </c>
      <c r="Y185" s="5">
        <v>0</v>
      </c>
      <c r="Z185" s="5">
        <v>0</v>
      </c>
      <c r="AA185" s="5">
        <v>0</v>
      </c>
      <c r="AB185" s="5">
        <v>0</v>
      </c>
      <c r="AC185" s="18">
        <f t="shared" si="19"/>
        <v>0.58899999999999997</v>
      </c>
      <c r="AD185" s="5">
        <v>0</v>
      </c>
      <c r="AE185" s="5">
        <v>0.51</v>
      </c>
      <c r="AF185" s="5">
        <v>0</v>
      </c>
      <c r="AG185" s="18">
        <f t="shared" si="20"/>
        <v>0.51</v>
      </c>
      <c r="AH185" s="5">
        <v>0</v>
      </c>
      <c r="AI185" s="17">
        <v>1</v>
      </c>
      <c r="AJ185" s="6" t="s">
        <v>398</v>
      </c>
      <c r="AK185" s="19"/>
    </row>
    <row r="186" spans="1:37" x14ac:dyDescent="0.25">
      <c r="A186" s="6" t="s">
        <v>400</v>
      </c>
      <c r="B186" t="s">
        <v>401</v>
      </c>
      <c r="C186" s="14" t="s">
        <v>39</v>
      </c>
      <c r="D186" s="15">
        <v>3.3280000000000007</v>
      </c>
      <c r="E186" s="15">
        <v>3.9929999999999999</v>
      </c>
      <c r="F186" s="16">
        <v>0.66499999999999915</v>
      </c>
      <c r="G186" s="5">
        <v>0</v>
      </c>
      <c r="H186" s="5">
        <v>0</v>
      </c>
      <c r="I186" s="17">
        <f t="shared" si="15"/>
        <v>0.74956173303280738</v>
      </c>
      <c r="J186" s="17">
        <f t="shared" si="16"/>
        <v>0.30052592036063114</v>
      </c>
      <c r="K186" s="5">
        <v>2.2510000000000003</v>
      </c>
      <c r="L186" s="5">
        <v>0.191</v>
      </c>
      <c r="M186" s="5">
        <v>6.7000000000000004E-2</v>
      </c>
      <c r="N186" s="5">
        <v>0.53800000000000003</v>
      </c>
      <c r="O186" s="18">
        <f t="shared" si="17"/>
        <v>3.0470000000000006</v>
      </c>
      <c r="P186" s="5">
        <v>0.18</v>
      </c>
      <c r="Q186" s="5">
        <v>0.10100000000000001</v>
      </c>
      <c r="R186" s="18">
        <f t="shared" si="18"/>
        <v>0.28100000000000003</v>
      </c>
      <c r="S186" s="5">
        <v>0</v>
      </c>
      <c r="T186" s="5">
        <v>2.593</v>
      </c>
      <c r="U186" s="5">
        <v>3.5999999999999997E-2</v>
      </c>
      <c r="V186" s="5">
        <v>0</v>
      </c>
      <c r="W186" s="5">
        <v>0.182</v>
      </c>
      <c r="X186" s="5">
        <v>0.182</v>
      </c>
      <c r="Y186" s="5">
        <v>0</v>
      </c>
      <c r="Z186" s="5">
        <v>0</v>
      </c>
      <c r="AA186" s="5">
        <v>0</v>
      </c>
      <c r="AB186" s="5">
        <v>0</v>
      </c>
      <c r="AC186" s="18">
        <f t="shared" si="19"/>
        <v>2.9929999999999999</v>
      </c>
      <c r="AD186" s="5">
        <v>0.1</v>
      </c>
      <c r="AE186" s="5">
        <v>0.43099999999999999</v>
      </c>
      <c r="AF186" s="5">
        <v>0.46899999999999997</v>
      </c>
      <c r="AG186" s="18">
        <f t="shared" si="20"/>
        <v>1</v>
      </c>
      <c r="AH186" s="5">
        <v>1.2000000000000002</v>
      </c>
      <c r="AI186" s="17">
        <v>1</v>
      </c>
      <c r="AJ186" s="6" t="s">
        <v>400</v>
      </c>
      <c r="AK186" s="19"/>
    </row>
    <row r="187" spans="1:37" x14ac:dyDescent="0.25">
      <c r="A187" s="6" t="s">
        <v>402</v>
      </c>
      <c r="B187" t="s">
        <v>403</v>
      </c>
      <c r="C187" s="14" t="s">
        <v>39</v>
      </c>
      <c r="D187" s="15">
        <v>30.617000000000004</v>
      </c>
      <c r="E187" s="15">
        <v>47.650999999999996</v>
      </c>
      <c r="F187" s="16">
        <v>17.033999999999992</v>
      </c>
      <c r="G187" s="5">
        <v>0</v>
      </c>
      <c r="H187" s="5">
        <v>0</v>
      </c>
      <c r="I187" s="17">
        <f t="shared" si="15"/>
        <v>0.7618308115254665</v>
      </c>
      <c r="J187" s="17">
        <f t="shared" si="16"/>
        <v>0</v>
      </c>
      <c r="K187" s="5">
        <v>20.842000000000002</v>
      </c>
      <c r="L187" s="5">
        <v>1.7350000000000001</v>
      </c>
      <c r="M187" s="5">
        <v>0.60699999999999998</v>
      </c>
      <c r="N187" s="5">
        <v>4.8879999999999999</v>
      </c>
      <c r="O187" s="18">
        <f t="shared" si="17"/>
        <v>28.072000000000003</v>
      </c>
      <c r="P187" s="5">
        <v>1.6360000000000001</v>
      </c>
      <c r="Q187" s="5">
        <v>0.90900000000000003</v>
      </c>
      <c r="R187" s="18">
        <f t="shared" si="18"/>
        <v>2.5449999999999999</v>
      </c>
      <c r="S187" s="5">
        <v>0</v>
      </c>
      <c r="T187" s="5">
        <v>10.98</v>
      </c>
      <c r="U187" s="5">
        <v>1.0660000000000001</v>
      </c>
      <c r="V187" s="5">
        <v>8.2010000000000005</v>
      </c>
      <c r="W187" s="5">
        <v>5.117</v>
      </c>
      <c r="X187" s="5">
        <v>5.1050000000000004</v>
      </c>
      <c r="Y187" s="5">
        <v>5.3</v>
      </c>
      <c r="Z187" s="5">
        <v>0.53300000000000003</v>
      </c>
      <c r="AA187" s="5">
        <v>0</v>
      </c>
      <c r="AB187" s="5">
        <v>0</v>
      </c>
      <c r="AC187" s="18">
        <f t="shared" si="19"/>
        <v>36.302</v>
      </c>
      <c r="AD187" s="5">
        <v>1.37</v>
      </c>
      <c r="AE187" s="5">
        <v>3.8109999999999999</v>
      </c>
      <c r="AF187" s="5">
        <v>6.1680000000000001</v>
      </c>
      <c r="AG187" s="18">
        <f t="shared" si="20"/>
        <v>11.349</v>
      </c>
      <c r="AH187" s="5">
        <v>0</v>
      </c>
      <c r="AI187" s="17">
        <v>1</v>
      </c>
      <c r="AJ187" s="6" t="s">
        <v>402</v>
      </c>
      <c r="AK187" s="19"/>
    </row>
    <row r="188" spans="1:37" x14ac:dyDescent="0.25">
      <c r="A188" s="6" t="s">
        <v>404</v>
      </c>
      <c r="B188" t="s">
        <v>405</v>
      </c>
      <c r="C188" s="14" t="s">
        <v>39</v>
      </c>
      <c r="D188" s="15">
        <v>5.4320000000000013</v>
      </c>
      <c r="E188" s="15">
        <v>7.5109999999999992</v>
      </c>
      <c r="F188" s="16">
        <v>2.078999999999998</v>
      </c>
      <c r="G188" s="5">
        <v>0</v>
      </c>
      <c r="H188" s="5">
        <v>0</v>
      </c>
      <c r="I188" s="17">
        <f t="shared" si="15"/>
        <v>0.70882705365463983</v>
      </c>
      <c r="J188" s="17">
        <f t="shared" si="16"/>
        <v>0</v>
      </c>
      <c r="K188" s="5">
        <v>3.5840000000000005</v>
      </c>
      <c r="L188" s="5">
        <v>0.34100000000000003</v>
      </c>
      <c r="M188" s="5">
        <v>0.12</v>
      </c>
      <c r="N188" s="5">
        <v>0.90300000000000014</v>
      </c>
      <c r="O188" s="18">
        <f t="shared" si="17"/>
        <v>4.9480000000000013</v>
      </c>
      <c r="P188" s="5">
        <v>0.29799999999999999</v>
      </c>
      <c r="Q188" s="5">
        <v>0.186</v>
      </c>
      <c r="R188" s="18">
        <f t="shared" si="18"/>
        <v>0.48399999999999999</v>
      </c>
      <c r="S188" s="5">
        <v>0</v>
      </c>
      <c r="T188" s="5">
        <v>4.6719999999999997</v>
      </c>
      <c r="U188" s="5">
        <v>0</v>
      </c>
      <c r="V188" s="5">
        <v>0</v>
      </c>
      <c r="W188" s="5">
        <v>0.48</v>
      </c>
      <c r="X188" s="5">
        <v>0.17199999999999999</v>
      </c>
      <c r="Y188" s="5">
        <v>0</v>
      </c>
      <c r="Z188" s="5">
        <v>0</v>
      </c>
      <c r="AA188" s="5">
        <v>0</v>
      </c>
      <c r="AB188" s="5">
        <v>0</v>
      </c>
      <c r="AC188" s="18">
        <f t="shared" si="19"/>
        <v>5.323999999999999</v>
      </c>
      <c r="AD188" s="5">
        <v>0</v>
      </c>
      <c r="AE188" s="5">
        <v>1.472</v>
      </c>
      <c r="AF188" s="5">
        <v>0.71499999999999997</v>
      </c>
      <c r="AG188" s="18">
        <f t="shared" si="20"/>
        <v>2.1869999999999998</v>
      </c>
      <c r="AH188" s="5">
        <v>0</v>
      </c>
      <c r="AI188" s="17">
        <v>1</v>
      </c>
      <c r="AJ188" s="6" t="s">
        <v>404</v>
      </c>
      <c r="AK188" s="19"/>
    </row>
    <row r="189" spans="1:37" x14ac:dyDescent="0.25">
      <c r="A189" s="6" t="s">
        <v>406</v>
      </c>
      <c r="B189" t="s">
        <v>407</v>
      </c>
      <c r="C189" s="14" t="s">
        <v>39</v>
      </c>
      <c r="D189" s="15">
        <v>2.6420000000000003</v>
      </c>
      <c r="E189" s="15">
        <v>6.2399999999999993</v>
      </c>
      <c r="F189" s="16">
        <v>3.597999999999999</v>
      </c>
      <c r="G189" s="5">
        <v>0</v>
      </c>
      <c r="H189" s="5">
        <v>0</v>
      </c>
      <c r="I189" s="17">
        <f t="shared" si="15"/>
        <v>0.16025641025641027</v>
      </c>
      <c r="J189" s="17">
        <f t="shared" si="16"/>
        <v>0</v>
      </c>
      <c r="K189" s="5">
        <v>1.722</v>
      </c>
      <c r="L189" s="5">
        <v>0.17100000000000001</v>
      </c>
      <c r="M189" s="5">
        <v>0.06</v>
      </c>
      <c r="N189" s="5">
        <v>0.44800000000000001</v>
      </c>
      <c r="O189" s="18">
        <f t="shared" si="17"/>
        <v>2.4010000000000002</v>
      </c>
      <c r="P189" s="5">
        <v>0.14599999999999999</v>
      </c>
      <c r="Q189" s="5">
        <v>9.5000000000000001E-2</v>
      </c>
      <c r="R189" s="18">
        <f t="shared" si="18"/>
        <v>0.24099999999999999</v>
      </c>
      <c r="S189" s="5">
        <v>0</v>
      </c>
      <c r="T189" s="5">
        <v>1</v>
      </c>
      <c r="U189" s="5">
        <v>0</v>
      </c>
      <c r="V189" s="5">
        <v>0</v>
      </c>
      <c r="W189" s="5">
        <v>0</v>
      </c>
      <c r="X189" s="5">
        <v>0</v>
      </c>
      <c r="Y189" s="5">
        <v>0</v>
      </c>
      <c r="Z189" s="5">
        <v>0</v>
      </c>
      <c r="AA189" s="5">
        <v>0</v>
      </c>
      <c r="AB189" s="5">
        <v>0</v>
      </c>
      <c r="AC189" s="18">
        <f t="shared" si="19"/>
        <v>1</v>
      </c>
      <c r="AD189" s="5">
        <v>1.462</v>
      </c>
      <c r="AE189" s="5">
        <v>3.0579999999999998</v>
      </c>
      <c r="AF189" s="5">
        <v>0.72</v>
      </c>
      <c r="AG189" s="18">
        <f t="shared" si="20"/>
        <v>5.2399999999999993</v>
      </c>
      <c r="AH189" s="5">
        <v>0</v>
      </c>
      <c r="AI189" s="17">
        <v>1</v>
      </c>
      <c r="AJ189" s="6" t="s">
        <v>406</v>
      </c>
      <c r="AK189" s="19"/>
    </row>
    <row r="190" spans="1:37" x14ac:dyDescent="0.25">
      <c r="A190" s="6" t="s">
        <v>408</v>
      </c>
      <c r="B190" t="s">
        <v>409</v>
      </c>
      <c r="C190" s="14" t="s">
        <v>39</v>
      </c>
      <c r="D190" s="15">
        <v>0.13200000000000001</v>
      </c>
      <c r="E190" s="15">
        <v>0.151</v>
      </c>
      <c r="F190" s="16">
        <v>1.8999999999999989E-2</v>
      </c>
      <c r="G190" s="5">
        <v>0</v>
      </c>
      <c r="H190" s="5">
        <v>0</v>
      </c>
      <c r="I190" s="17">
        <f t="shared" si="15"/>
        <v>0</v>
      </c>
      <c r="J190" s="17">
        <f t="shared" si="16"/>
        <v>0</v>
      </c>
      <c r="K190" s="5">
        <v>7.9000000000000001E-2</v>
      </c>
      <c r="L190" s="5">
        <v>9.9999999999999985E-3</v>
      </c>
      <c r="M190" s="5">
        <v>3.0000000000000001E-3</v>
      </c>
      <c r="N190" s="5">
        <v>2.5999999999999999E-2</v>
      </c>
      <c r="O190" s="18">
        <f t="shared" si="17"/>
        <v>0.11799999999999999</v>
      </c>
      <c r="P190" s="5">
        <v>8.0000000000000002E-3</v>
      </c>
      <c r="Q190" s="5">
        <v>6.0000000000000001E-3</v>
      </c>
      <c r="R190" s="18">
        <f t="shared" si="18"/>
        <v>1.4E-2</v>
      </c>
      <c r="S190" s="5">
        <v>0</v>
      </c>
      <c r="T190" s="5">
        <v>0</v>
      </c>
      <c r="U190" s="5">
        <v>0</v>
      </c>
      <c r="V190" s="5">
        <v>0</v>
      </c>
      <c r="W190" s="5">
        <v>0</v>
      </c>
      <c r="X190" s="5">
        <v>0.04</v>
      </c>
      <c r="Y190" s="5">
        <v>0.111</v>
      </c>
      <c r="Z190" s="5">
        <v>0</v>
      </c>
      <c r="AA190" s="5">
        <v>0</v>
      </c>
      <c r="AB190" s="5">
        <v>0</v>
      </c>
      <c r="AC190" s="18">
        <f t="shared" si="19"/>
        <v>0.151</v>
      </c>
      <c r="AD190" s="5">
        <v>0</v>
      </c>
      <c r="AE190" s="5">
        <v>0</v>
      </c>
      <c r="AF190" s="5">
        <v>0</v>
      </c>
      <c r="AG190" s="18">
        <f t="shared" si="20"/>
        <v>0</v>
      </c>
      <c r="AH190" s="5">
        <v>0</v>
      </c>
      <c r="AI190" s="17">
        <v>0</v>
      </c>
      <c r="AJ190" s="6" t="s">
        <v>408</v>
      </c>
      <c r="AK190" s="19"/>
    </row>
    <row r="191" spans="1:37" x14ac:dyDescent="0.25">
      <c r="A191" s="6" t="s">
        <v>410</v>
      </c>
      <c r="B191" t="s">
        <v>411</v>
      </c>
      <c r="C191" s="14" t="s">
        <v>39</v>
      </c>
      <c r="D191" s="15">
        <v>1.69</v>
      </c>
      <c r="E191" s="15">
        <v>2.3149999999999999</v>
      </c>
      <c r="F191" s="16">
        <v>0.625</v>
      </c>
      <c r="G191" s="5">
        <v>0</v>
      </c>
      <c r="H191" s="5">
        <v>0</v>
      </c>
      <c r="I191" s="17">
        <f t="shared" si="15"/>
        <v>0.73304535637149026</v>
      </c>
      <c r="J191" s="17">
        <f t="shared" si="16"/>
        <v>0</v>
      </c>
      <c r="K191" s="5">
        <v>1.1950000000000001</v>
      </c>
      <c r="L191" s="5">
        <v>8.1000000000000003E-2</v>
      </c>
      <c r="M191" s="5">
        <v>2.9000000000000001E-2</v>
      </c>
      <c r="N191" s="5">
        <v>0.25700000000000001</v>
      </c>
      <c r="O191" s="18">
        <f t="shared" si="17"/>
        <v>1.5619999999999998</v>
      </c>
      <c r="P191" s="5">
        <v>8.7999999999999995E-2</v>
      </c>
      <c r="Q191" s="5">
        <v>0.04</v>
      </c>
      <c r="R191" s="18">
        <f t="shared" si="18"/>
        <v>0.128</v>
      </c>
      <c r="S191" s="5">
        <v>0</v>
      </c>
      <c r="T191" s="5">
        <v>1.0549999999999999</v>
      </c>
      <c r="U191" s="5">
        <v>0.14199999999999999</v>
      </c>
      <c r="V191" s="5">
        <v>0.5</v>
      </c>
      <c r="W191" s="5">
        <v>0</v>
      </c>
      <c r="X191" s="5">
        <v>0</v>
      </c>
      <c r="Y191" s="5">
        <v>0</v>
      </c>
      <c r="Z191" s="5">
        <v>0</v>
      </c>
      <c r="AA191" s="5">
        <v>0</v>
      </c>
      <c r="AB191" s="5">
        <v>0</v>
      </c>
      <c r="AC191" s="18">
        <f t="shared" si="19"/>
        <v>1.6969999999999998</v>
      </c>
      <c r="AD191" s="5">
        <v>0</v>
      </c>
      <c r="AE191" s="5">
        <v>0</v>
      </c>
      <c r="AF191" s="5">
        <v>0.61799999999999999</v>
      </c>
      <c r="AG191" s="18">
        <f t="shared" si="20"/>
        <v>0.61799999999999999</v>
      </c>
      <c r="AH191" s="5">
        <v>0</v>
      </c>
      <c r="AI191" s="17">
        <v>1</v>
      </c>
      <c r="AJ191" s="6" t="s">
        <v>410</v>
      </c>
      <c r="AK191" s="19"/>
    </row>
    <row r="192" spans="1:37" x14ac:dyDescent="0.25">
      <c r="A192" s="6" t="s">
        <v>412</v>
      </c>
      <c r="B192" t="s">
        <v>413</v>
      </c>
      <c r="C192" s="14" t="s">
        <v>39</v>
      </c>
      <c r="D192" s="15">
        <v>0.22800000000000001</v>
      </c>
      <c r="E192" s="15">
        <v>0.24299999999999999</v>
      </c>
      <c r="F192" s="16">
        <v>1.4999999999999986E-2</v>
      </c>
      <c r="G192" s="5">
        <v>0</v>
      </c>
      <c r="H192" s="5">
        <v>0</v>
      </c>
      <c r="I192" s="17">
        <f t="shared" si="15"/>
        <v>0</v>
      </c>
      <c r="J192" s="17">
        <f t="shared" si="16"/>
        <v>0</v>
      </c>
      <c r="K192" s="5">
        <v>0.125</v>
      </c>
      <c r="L192" s="5">
        <v>2.1999999999999999E-2</v>
      </c>
      <c r="M192" s="5">
        <v>8.0000000000000002E-3</v>
      </c>
      <c r="N192" s="5">
        <v>4.5000000000000005E-2</v>
      </c>
      <c r="O192" s="18">
        <f t="shared" si="17"/>
        <v>0.2</v>
      </c>
      <c r="P192" s="5">
        <v>1.3999999999999999E-2</v>
      </c>
      <c r="Q192" s="5">
        <v>1.4E-2</v>
      </c>
      <c r="R192" s="18">
        <f t="shared" si="18"/>
        <v>2.7999999999999997E-2</v>
      </c>
      <c r="S192" s="5">
        <v>0</v>
      </c>
      <c r="T192" s="5">
        <v>0</v>
      </c>
      <c r="U192" s="5">
        <v>0</v>
      </c>
      <c r="V192" s="5">
        <v>0</v>
      </c>
      <c r="W192" s="5">
        <v>0</v>
      </c>
      <c r="X192" s="5">
        <v>0</v>
      </c>
      <c r="Y192" s="5">
        <v>0</v>
      </c>
      <c r="Z192" s="5">
        <v>0</v>
      </c>
      <c r="AA192" s="5">
        <v>0</v>
      </c>
      <c r="AB192" s="5">
        <v>0</v>
      </c>
      <c r="AC192" s="18">
        <f t="shared" si="19"/>
        <v>0</v>
      </c>
      <c r="AD192" s="5">
        <v>0</v>
      </c>
      <c r="AE192" s="5">
        <v>5.5E-2</v>
      </c>
      <c r="AF192" s="5">
        <v>0.188</v>
      </c>
      <c r="AG192" s="18">
        <f t="shared" si="20"/>
        <v>0.24299999999999999</v>
      </c>
      <c r="AH192" s="5">
        <v>0</v>
      </c>
      <c r="AI192" s="17">
        <v>0</v>
      </c>
      <c r="AJ192" s="6" t="s">
        <v>412</v>
      </c>
      <c r="AK192" s="19"/>
    </row>
    <row r="193" spans="1:37" x14ac:dyDescent="0.25">
      <c r="A193" s="6" t="s">
        <v>414</v>
      </c>
      <c r="B193" t="s">
        <v>415</v>
      </c>
      <c r="C193" s="14" t="s">
        <v>39</v>
      </c>
      <c r="D193" s="15">
        <v>0.13300000000000001</v>
      </c>
      <c r="E193" s="15">
        <v>0.11899999999999999</v>
      </c>
      <c r="F193" s="16">
        <v>-1.4000000000000012E-2</v>
      </c>
      <c r="G193" s="5">
        <v>-1.2999999999999999E-2</v>
      </c>
      <c r="H193" s="5">
        <v>-1E-3</v>
      </c>
      <c r="I193" s="17">
        <f t="shared" si="15"/>
        <v>0</v>
      </c>
      <c r="J193" s="17">
        <f t="shared" si="16"/>
        <v>0</v>
      </c>
      <c r="K193" s="5">
        <v>0.08</v>
      </c>
      <c r="L193" s="5">
        <v>1.0999999999999999E-2</v>
      </c>
      <c r="M193" s="5">
        <v>3.0000000000000001E-3</v>
      </c>
      <c r="N193" s="5">
        <v>2.4999999999999998E-2</v>
      </c>
      <c r="O193" s="18">
        <f t="shared" si="17"/>
        <v>0.11899999999999999</v>
      </c>
      <c r="P193" s="5">
        <v>8.0000000000000002E-3</v>
      </c>
      <c r="Q193" s="5">
        <v>6.0000000000000001E-3</v>
      </c>
      <c r="R193" s="18">
        <f t="shared" si="18"/>
        <v>1.4E-2</v>
      </c>
      <c r="S193" s="5">
        <v>0</v>
      </c>
      <c r="T193" s="5">
        <v>0</v>
      </c>
      <c r="U193" s="5">
        <v>0</v>
      </c>
      <c r="V193" s="5">
        <v>0</v>
      </c>
      <c r="W193" s="5">
        <v>0</v>
      </c>
      <c r="X193" s="5">
        <v>0</v>
      </c>
      <c r="Y193" s="5">
        <v>0</v>
      </c>
      <c r="Z193" s="5">
        <v>0</v>
      </c>
      <c r="AA193" s="5">
        <v>0</v>
      </c>
      <c r="AB193" s="5">
        <v>0</v>
      </c>
      <c r="AC193" s="18">
        <f t="shared" si="19"/>
        <v>0</v>
      </c>
      <c r="AD193" s="5">
        <v>0</v>
      </c>
      <c r="AE193" s="5">
        <v>0</v>
      </c>
      <c r="AF193" s="5">
        <v>0.11899999999999999</v>
      </c>
      <c r="AG193" s="18">
        <f t="shared" si="20"/>
        <v>0.11899999999999999</v>
      </c>
      <c r="AH193" s="5">
        <v>0</v>
      </c>
      <c r="AI193" s="17">
        <v>0</v>
      </c>
      <c r="AJ193" s="6" t="s">
        <v>414</v>
      </c>
      <c r="AK193" s="19"/>
    </row>
    <row r="194" spans="1:37" x14ac:dyDescent="0.25">
      <c r="A194" s="6" t="s">
        <v>416</v>
      </c>
      <c r="B194" t="s">
        <v>417</v>
      </c>
      <c r="C194" s="14" t="s">
        <v>39</v>
      </c>
      <c r="D194" s="15">
        <v>0.39600000000000002</v>
      </c>
      <c r="E194" s="15">
        <v>0.374</v>
      </c>
      <c r="F194" s="16">
        <v>-2.200000000000002E-2</v>
      </c>
      <c r="G194" s="5">
        <v>-2.1000000000000001E-2</v>
      </c>
      <c r="H194" s="5">
        <v>-1E-3</v>
      </c>
      <c r="I194" s="17">
        <f t="shared" si="15"/>
        <v>0</v>
      </c>
      <c r="J194" s="17">
        <f t="shared" si="16"/>
        <v>0</v>
      </c>
      <c r="K194" s="5">
        <v>0.23699999999999999</v>
      </c>
      <c r="L194" s="5">
        <v>3.1E-2</v>
      </c>
      <c r="M194" s="5">
        <v>1.0999999999999999E-2</v>
      </c>
      <c r="N194" s="5">
        <v>7.5999999999999998E-2</v>
      </c>
      <c r="O194" s="18">
        <f t="shared" si="17"/>
        <v>0.35500000000000004</v>
      </c>
      <c r="P194" s="5">
        <v>2.3E-2</v>
      </c>
      <c r="Q194" s="5">
        <v>1.7999999999999999E-2</v>
      </c>
      <c r="R194" s="18">
        <f t="shared" si="18"/>
        <v>4.0999999999999995E-2</v>
      </c>
      <c r="S194" s="5">
        <v>0</v>
      </c>
      <c r="T194" s="5">
        <v>0</v>
      </c>
      <c r="U194" s="5">
        <v>0</v>
      </c>
      <c r="V194" s="5">
        <v>0</v>
      </c>
      <c r="W194" s="5">
        <v>0</v>
      </c>
      <c r="X194" s="5">
        <v>0</v>
      </c>
      <c r="Y194" s="5">
        <v>0</v>
      </c>
      <c r="Z194" s="5">
        <v>0</v>
      </c>
      <c r="AA194" s="5">
        <v>0</v>
      </c>
      <c r="AB194" s="5">
        <v>0</v>
      </c>
      <c r="AC194" s="18">
        <f t="shared" si="19"/>
        <v>0</v>
      </c>
      <c r="AD194" s="5">
        <v>0</v>
      </c>
      <c r="AE194" s="5">
        <v>0.112</v>
      </c>
      <c r="AF194" s="5">
        <v>0.26200000000000001</v>
      </c>
      <c r="AG194" s="18">
        <f t="shared" si="20"/>
        <v>0.374</v>
      </c>
      <c r="AH194" s="5">
        <v>0</v>
      </c>
      <c r="AI194" s="17">
        <v>0</v>
      </c>
      <c r="AJ194" s="6" t="s">
        <v>416</v>
      </c>
      <c r="AK194" s="19"/>
    </row>
    <row r="195" spans="1:37" x14ac:dyDescent="0.25">
      <c r="A195" s="6" t="s">
        <v>418</v>
      </c>
      <c r="B195" t="s">
        <v>419</v>
      </c>
      <c r="C195" s="14" t="s">
        <v>39</v>
      </c>
      <c r="D195" s="15">
        <v>1.7080000000000002</v>
      </c>
      <c r="E195" s="15">
        <v>2.8339999999999996</v>
      </c>
      <c r="F195" s="16">
        <v>1.1259999999999994</v>
      </c>
      <c r="G195" s="5">
        <v>0</v>
      </c>
      <c r="H195" s="5">
        <v>0</v>
      </c>
      <c r="I195" s="17">
        <f t="shared" si="15"/>
        <v>0.3495059985885674</v>
      </c>
      <c r="J195" s="17">
        <f t="shared" si="16"/>
        <v>0.43366266760762184</v>
      </c>
      <c r="K195" s="5">
        <v>1.149</v>
      </c>
      <c r="L195" s="5">
        <v>0.1</v>
      </c>
      <c r="M195" s="5">
        <v>3.6000000000000004E-2</v>
      </c>
      <c r="N195" s="5">
        <v>0.27800000000000002</v>
      </c>
      <c r="O195" s="18">
        <f t="shared" si="17"/>
        <v>1.5630000000000002</v>
      </c>
      <c r="P195" s="5">
        <v>9.1999999999999998E-2</v>
      </c>
      <c r="Q195" s="5">
        <v>5.2999999999999999E-2</v>
      </c>
      <c r="R195" s="18">
        <f t="shared" si="18"/>
        <v>0.14499999999999999</v>
      </c>
      <c r="S195" s="5">
        <v>0</v>
      </c>
      <c r="T195" s="5">
        <v>1.7</v>
      </c>
      <c r="U195" s="5">
        <v>7.2999999999999995E-2</v>
      </c>
      <c r="V195" s="5">
        <v>0</v>
      </c>
      <c r="W195" s="5">
        <v>0.11899999999999999</v>
      </c>
      <c r="X195" s="5">
        <v>8.8999999999999996E-2</v>
      </c>
      <c r="Y195" s="5">
        <v>0</v>
      </c>
      <c r="Z195" s="5">
        <v>0</v>
      </c>
      <c r="AA195" s="5">
        <v>0</v>
      </c>
      <c r="AB195" s="5">
        <v>0</v>
      </c>
      <c r="AC195" s="18">
        <f t="shared" si="19"/>
        <v>1.9809999999999999</v>
      </c>
      <c r="AD195" s="5">
        <v>0</v>
      </c>
      <c r="AE195" s="5">
        <v>0</v>
      </c>
      <c r="AF195" s="5">
        <v>0.85299999999999998</v>
      </c>
      <c r="AG195" s="18">
        <f t="shared" si="20"/>
        <v>0.85299999999999998</v>
      </c>
      <c r="AH195" s="5">
        <v>1.2290000000000001</v>
      </c>
      <c r="AI195" s="17">
        <v>0.5</v>
      </c>
      <c r="AJ195" s="6" t="s">
        <v>418</v>
      </c>
      <c r="AK195" s="19"/>
    </row>
    <row r="196" spans="1:37" x14ac:dyDescent="0.25">
      <c r="A196" s="6" t="s">
        <v>420</v>
      </c>
      <c r="B196" t="s">
        <v>421</v>
      </c>
      <c r="C196" s="14" t="s">
        <v>39</v>
      </c>
      <c r="D196" s="15">
        <v>9.0890000000000004</v>
      </c>
      <c r="E196" s="15">
        <v>16.375</v>
      </c>
      <c r="F196" s="16">
        <v>7.2859999999999996</v>
      </c>
      <c r="G196" s="5">
        <v>0</v>
      </c>
      <c r="H196" s="5">
        <v>0</v>
      </c>
      <c r="I196" s="17">
        <f t="shared" si="15"/>
        <v>0.42241221374045801</v>
      </c>
      <c r="J196" s="17">
        <f t="shared" si="16"/>
        <v>0</v>
      </c>
      <c r="K196" s="5">
        <v>6.093</v>
      </c>
      <c r="L196" s="5">
        <v>0.54300000000000004</v>
      </c>
      <c r="M196" s="5">
        <v>0.19</v>
      </c>
      <c r="N196" s="5">
        <v>1.4809999999999999</v>
      </c>
      <c r="O196" s="18">
        <f t="shared" si="17"/>
        <v>8.3070000000000004</v>
      </c>
      <c r="P196" s="5">
        <v>0.49200000000000005</v>
      </c>
      <c r="Q196" s="5">
        <v>0.28999999999999998</v>
      </c>
      <c r="R196" s="18">
        <f t="shared" si="18"/>
        <v>0.78200000000000003</v>
      </c>
      <c r="S196" s="5">
        <v>0</v>
      </c>
      <c r="T196" s="5">
        <v>5.2219999999999995</v>
      </c>
      <c r="U196" s="5">
        <v>0.255</v>
      </c>
      <c r="V196" s="5">
        <v>0</v>
      </c>
      <c r="W196" s="5">
        <v>0.54</v>
      </c>
      <c r="X196" s="5">
        <v>0</v>
      </c>
      <c r="Y196" s="5">
        <v>0.9</v>
      </c>
      <c r="Z196" s="5">
        <v>0</v>
      </c>
      <c r="AA196" s="5">
        <v>0</v>
      </c>
      <c r="AB196" s="5">
        <v>0</v>
      </c>
      <c r="AC196" s="18">
        <f t="shared" si="19"/>
        <v>6.9169999999999998</v>
      </c>
      <c r="AD196" s="5">
        <v>0.14199999999999999</v>
      </c>
      <c r="AE196" s="5">
        <v>6.1580000000000004</v>
      </c>
      <c r="AF196" s="5">
        <v>3.1579999999999999</v>
      </c>
      <c r="AG196" s="18">
        <f t="shared" si="20"/>
        <v>9.4580000000000002</v>
      </c>
      <c r="AH196" s="5">
        <v>0</v>
      </c>
      <c r="AI196" s="17">
        <v>1</v>
      </c>
      <c r="AJ196" s="6" t="s">
        <v>420</v>
      </c>
      <c r="AK196" s="19"/>
    </row>
    <row r="197" spans="1:37" x14ac:dyDescent="0.25">
      <c r="A197" s="6" t="s">
        <v>422</v>
      </c>
      <c r="B197" t="s">
        <v>423</v>
      </c>
      <c r="C197" s="14" t="s">
        <v>39</v>
      </c>
      <c r="D197" s="15">
        <v>16.277000000000001</v>
      </c>
      <c r="E197" s="15">
        <v>27.795999999999999</v>
      </c>
      <c r="F197" s="16">
        <v>11.518999999999998</v>
      </c>
      <c r="G197" s="5">
        <v>0</v>
      </c>
      <c r="H197" s="5">
        <v>0</v>
      </c>
      <c r="I197" s="17">
        <f t="shared" si="15"/>
        <v>0.38511296589437333</v>
      </c>
      <c r="J197" s="17">
        <f t="shared" si="16"/>
        <v>0.16930493596200891</v>
      </c>
      <c r="K197" s="5">
        <v>11.013</v>
      </c>
      <c r="L197" s="5">
        <v>0.93900000000000006</v>
      </c>
      <c r="M197" s="5">
        <v>0.32900000000000001</v>
      </c>
      <c r="N197" s="5">
        <v>2.6259999999999999</v>
      </c>
      <c r="O197" s="18">
        <f t="shared" si="17"/>
        <v>14.907</v>
      </c>
      <c r="P197" s="5">
        <v>0.874</v>
      </c>
      <c r="Q197" s="5">
        <v>0.496</v>
      </c>
      <c r="R197" s="18">
        <f t="shared" si="18"/>
        <v>1.37</v>
      </c>
      <c r="S197" s="5">
        <v>0</v>
      </c>
      <c r="T197" s="5">
        <v>8.2800000000000011</v>
      </c>
      <c r="U197" s="5">
        <v>0.245</v>
      </c>
      <c r="V197" s="5">
        <v>0</v>
      </c>
      <c r="W197" s="5">
        <v>0.73599999999999999</v>
      </c>
      <c r="X197" s="5">
        <v>0.73599999999999999</v>
      </c>
      <c r="Y197" s="5">
        <v>0</v>
      </c>
      <c r="Z197" s="5">
        <v>0</v>
      </c>
      <c r="AA197" s="5">
        <v>0.245</v>
      </c>
      <c r="AB197" s="5">
        <v>1.026</v>
      </c>
      <c r="AC197" s="18">
        <f t="shared" si="19"/>
        <v>11.268000000000001</v>
      </c>
      <c r="AD197" s="5">
        <v>1.8109999999999999</v>
      </c>
      <c r="AE197" s="5">
        <v>10.934999999999999</v>
      </c>
      <c r="AF197" s="5">
        <v>3.782</v>
      </c>
      <c r="AG197" s="18">
        <f t="shared" si="20"/>
        <v>16.527999999999999</v>
      </c>
      <c r="AH197" s="5">
        <v>4.7059999999999995</v>
      </c>
      <c r="AI197" s="17">
        <v>0.95</v>
      </c>
      <c r="AJ197" s="6" t="s">
        <v>422</v>
      </c>
      <c r="AK197" s="19"/>
    </row>
    <row r="198" spans="1:37" x14ac:dyDescent="0.25">
      <c r="A198" s="6" t="s">
        <v>424</v>
      </c>
      <c r="B198" t="s">
        <v>425</v>
      </c>
      <c r="C198" s="14" t="s">
        <v>39</v>
      </c>
      <c r="D198" s="15">
        <v>8.3000000000000004E-2</v>
      </c>
      <c r="E198" s="15">
        <v>0.16</v>
      </c>
      <c r="F198" s="16">
        <v>7.6999999999999999E-2</v>
      </c>
      <c r="G198" s="5">
        <v>0</v>
      </c>
      <c r="H198" s="5">
        <v>0</v>
      </c>
      <c r="I198" s="17">
        <f t="shared" si="15"/>
        <v>0</v>
      </c>
      <c r="J198" s="17">
        <f t="shared" si="16"/>
        <v>0.34375</v>
      </c>
      <c r="K198" s="5">
        <v>4.3999999999999997E-2</v>
      </c>
      <c r="L198" s="5">
        <v>8.9999999999999993E-3</v>
      </c>
      <c r="M198" s="5">
        <v>3.0000000000000001E-3</v>
      </c>
      <c r="N198" s="5">
        <v>1.6E-2</v>
      </c>
      <c r="O198" s="18">
        <f t="shared" si="17"/>
        <v>7.2000000000000008E-2</v>
      </c>
      <c r="P198" s="5">
        <v>5.0000000000000001E-3</v>
      </c>
      <c r="Q198" s="5">
        <v>6.0000000000000001E-3</v>
      </c>
      <c r="R198" s="18">
        <f t="shared" si="18"/>
        <v>1.0999999999999999E-2</v>
      </c>
      <c r="S198" s="5">
        <v>0</v>
      </c>
      <c r="T198" s="5">
        <v>0</v>
      </c>
      <c r="U198" s="5">
        <v>0</v>
      </c>
      <c r="V198" s="5">
        <v>0</v>
      </c>
      <c r="W198" s="5">
        <v>2E-3</v>
      </c>
      <c r="X198" s="5">
        <v>2E-3</v>
      </c>
      <c r="Y198" s="5">
        <v>0</v>
      </c>
      <c r="Z198" s="5">
        <v>1E-3</v>
      </c>
      <c r="AA198" s="5">
        <v>0</v>
      </c>
      <c r="AB198" s="5">
        <v>0</v>
      </c>
      <c r="AC198" s="18">
        <f t="shared" si="19"/>
        <v>5.0000000000000001E-3</v>
      </c>
      <c r="AD198" s="5">
        <v>0</v>
      </c>
      <c r="AE198" s="5">
        <v>0</v>
      </c>
      <c r="AF198" s="5">
        <v>0.155</v>
      </c>
      <c r="AG198" s="18">
        <f t="shared" si="20"/>
        <v>0.155</v>
      </c>
      <c r="AH198" s="5">
        <v>5.5E-2</v>
      </c>
      <c r="AI198" s="17">
        <v>0</v>
      </c>
      <c r="AJ198" s="6" t="s">
        <v>424</v>
      </c>
      <c r="AK198" s="19"/>
    </row>
    <row r="199" spans="1:37" x14ac:dyDescent="0.25">
      <c r="A199" s="6" t="s">
        <v>426</v>
      </c>
      <c r="B199" t="s">
        <v>427</v>
      </c>
      <c r="C199" s="14" t="s">
        <v>39</v>
      </c>
      <c r="D199" s="15">
        <v>0.58100000000000007</v>
      </c>
      <c r="E199" s="15">
        <v>0.69</v>
      </c>
      <c r="F199" s="16">
        <v>0.10899999999999987</v>
      </c>
      <c r="G199" s="5">
        <v>0</v>
      </c>
      <c r="H199" s="5">
        <v>0</v>
      </c>
      <c r="I199" s="17">
        <f t="shared" ref="I199:I262" si="21">IFERROR(((AI199*AC199)/(AC199+AG199)),0)</f>
        <v>1</v>
      </c>
      <c r="J199" s="17">
        <f t="shared" ref="J199:J262" si="22">IFERROR(AH199/(AG199+AC199),0)</f>
        <v>0</v>
      </c>
      <c r="K199" s="5">
        <v>0.39500000000000002</v>
      </c>
      <c r="L199" s="5">
        <v>3.4000000000000002E-2</v>
      </c>
      <c r="M199" s="5">
        <v>1.0999999999999999E-2</v>
      </c>
      <c r="N199" s="5">
        <v>9.1999999999999998E-2</v>
      </c>
      <c r="O199" s="18">
        <f t="shared" ref="O199:O262" si="23">SUM(K199:N199)</f>
        <v>0.53200000000000003</v>
      </c>
      <c r="P199" s="5">
        <v>3.2000000000000001E-2</v>
      </c>
      <c r="Q199" s="5">
        <v>1.7000000000000001E-2</v>
      </c>
      <c r="R199" s="18">
        <f t="shared" ref="R199:R262" si="24">SUM(P199:Q199)</f>
        <v>4.9000000000000002E-2</v>
      </c>
      <c r="S199" s="5">
        <v>0</v>
      </c>
      <c r="T199" s="5">
        <v>0.69</v>
      </c>
      <c r="U199" s="5">
        <v>0</v>
      </c>
      <c r="V199" s="5">
        <v>0</v>
      </c>
      <c r="W199" s="5">
        <v>0</v>
      </c>
      <c r="X199" s="5">
        <v>0</v>
      </c>
      <c r="Y199" s="5">
        <v>0</v>
      </c>
      <c r="Z199" s="5">
        <v>0</v>
      </c>
      <c r="AA199" s="5">
        <v>0</v>
      </c>
      <c r="AB199" s="5">
        <v>0</v>
      </c>
      <c r="AC199" s="18">
        <f t="shared" ref="AC199:AC262" si="25">SUM(S199:AB199)</f>
        <v>0.69</v>
      </c>
      <c r="AD199" s="5">
        <v>0</v>
      </c>
      <c r="AE199" s="5">
        <v>0</v>
      </c>
      <c r="AF199" s="5">
        <v>0</v>
      </c>
      <c r="AG199" s="18">
        <f t="shared" ref="AG199:AG262" si="26">SUM(AD199:AF199)</f>
        <v>0</v>
      </c>
      <c r="AH199" s="5">
        <v>0</v>
      </c>
      <c r="AI199" s="17">
        <v>1</v>
      </c>
      <c r="AJ199" s="6" t="s">
        <v>426</v>
      </c>
      <c r="AK199" s="19"/>
    </row>
    <row r="200" spans="1:37" x14ac:dyDescent="0.25">
      <c r="A200" s="6" t="s">
        <v>428</v>
      </c>
      <c r="B200" t="s">
        <v>429</v>
      </c>
      <c r="C200" s="14" t="s">
        <v>39</v>
      </c>
      <c r="D200" s="15">
        <v>62.972000000000008</v>
      </c>
      <c r="E200" s="15">
        <v>129.31199999999998</v>
      </c>
      <c r="F200" s="16">
        <v>66.339999999999975</v>
      </c>
      <c r="G200" s="5">
        <v>0</v>
      </c>
      <c r="H200" s="5">
        <v>0</v>
      </c>
      <c r="I200" s="17">
        <f t="shared" si="21"/>
        <v>0.56839373066691423</v>
      </c>
      <c r="J200" s="17">
        <f t="shared" si="22"/>
        <v>0</v>
      </c>
      <c r="K200" s="5">
        <v>42.389000000000003</v>
      </c>
      <c r="L200" s="5">
        <v>3.698</v>
      </c>
      <c r="M200" s="5">
        <v>1.292</v>
      </c>
      <c r="N200" s="5">
        <v>10.231</v>
      </c>
      <c r="O200" s="18">
        <f t="shared" si="23"/>
        <v>57.610000000000007</v>
      </c>
      <c r="P200" s="5">
        <v>3.3970000000000002</v>
      </c>
      <c r="Q200" s="5">
        <v>1.9650000000000001</v>
      </c>
      <c r="R200" s="18">
        <f t="shared" si="24"/>
        <v>5.3620000000000001</v>
      </c>
      <c r="S200" s="5">
        <v>0</v>
      </c>
      <c r="T200" s="5">
        <v>41.271000000000001</v>
      </c>
      <c r="U200" s="5">
        <v>1.4279999999999999</v>
      </c>
      <c r="V200" s="5">
        <v>1</v>
      </c>
      <c r="W200" s="5">
        <v>4.2949999999999999</v>
      </c>
      <c r="X200" s="5">
        <v>3.8069999999999999</v>
      </c>
      <c r="Y200" s="5">
        <v>23.455000000000002</v>
      </c>
      <c r="Z200" s="5">
        <v>0.307</v>
      </c>
      <c r="AA200" s="5">
        <v>0</v>
      </c>
      <c r="AB200" s="5">
        <v>0</v>
      </c>
      <c r="AC200" s="18">
        <f t="shared" si="25"/>
        <v>75.563000000000002</v>
      </c>
      <c r="AD200" s="5">
        <v>3.266</v>
      </c>
      <c r="AE200" s="5">
        <v>47.030999999999992</v>
      </c>
      <c r="AF200" s="5">
        <v>3.452</v>
      </c>
      <c r="AG200" s="18">
        <f t="shared" si="26"/>
        <v>53.748999999999988</v>
      </c>
      <c r="AH200" s="5">
        <v>0</v>
      </c>
      <c r="AI200" s="17">
        <v>0.97270000000000001</v>
      </c>
      <c r="AJ200" s="6" t="s">
        <v>428</v>
      </c>
      <c r="AK200" s="19"/>
    </row>
    <row r="201" spans="1:37" x14ac:dyDescent="0.25">
      <c r="A201" s="6" t="s">
        <v>430</v>
      </c>
      <c r="B201" t="s">
        <v>431</v>
      </c>
      <c r="C201" s="14" t="s">
        <v>39</v>
      </c>
      <c r="D201" s="15">
        <v>0.94600000000000006</v>
      </c>
      <c r="E201" s="15">
        <v>1.847</v>
      </c>
      <c r="F201" s="16">
        <v>0.90099999999999991</v>
      </c>
      <c r="G201" s="5">
        <v>0</v>
      </c>
      <c r="H201" s="5">
        <v>0</v>
      </c>
      <c r="I201" s="17">
        <f t="shared" si="21"/>
        <v>1</v>
      </c>
      <c r="J201" s="17">
        <f t="shared" si="22"/>
        <v>0</v>
      </c>
      <c r="K201" s="5">
        <v>0.64900000000000002</v>
      </c>
      <c r="L201" s="5">
        <v>5.1999999999999998E-2</v>
      </c>
      <c r="M201" s="5">
        <v>1.8000000000000002E-2</v>
      </c>
      <c r="N201" s="5">
        <v>0.15</v>
      </c>
      <c r="O201" s="18">
        <f t="shared" si="23"/>
        <v>0.86900000000000011</v>
      </c>
      <c r="P201" s="5">
        <v>0.05</v>
      </c>
      <c r="Q201" s="5">
        <v>2.7E-2</v>
      </c>
      <c r="R201" s="18">
        <f t="shared" si="24"/>
        <v>7.6999999999999999E-2</v>
      </c>
      <c r="S201" s="5">
        <v>0</v>
      </c>
      <c r="T201" s="5">
        <v>1</v>
      </c>
      <c r="U201" s="5">
        <v>0</v>
      </c>
      <c r="V201" s="5">
        <v>0</v>
      </c>
      <c r="W201" s="5">
        <v>0</v>
      </c>
      <c r="X201" s="5">
        <v>0.34699999999999998</v>
      </c>
      <c r="Y201" s="5">
        <v>0.5</v>
      </c>
      <c r="Z201" s="5">
        <v>0</v>
      </c>
      <c r="AA201" s="5">
        <v>0</v>
      </c>
      <c r="AB201" s="5">
        <v>0</v>
      </c>
      <c r="AC201" s="18">
        <f t="shared" si="25"/>
        <v>1.847</v>
      </c>
      <c r="AD201" s="5">
        <v>0</v>
      </c>
      <c r="AE201" s="5">
        <v>0</v>
      </c>
      <c r="AF201" s="5">
        <v>0</v>
      </c>
      <c r="AG201" s="18">
        <f t="shared" si="26"/>
        <v>0</v>
      </c>
      <c r="AH201" s="5">
        <v>0</v>
      </c>
      <c r="AI201" s="17">
        <v>1</v>
      </c>
      <c r="AJ201" s="6" t="s">
        <v>430</v>
      </c>
      <c r="AK201" s="19"/>
    </row>
    <row r="202" spans="1:37" x14ac:dyDescent="0.25">
      <c r="A202" s="6" t="s">
        <v>432</v>
      </c>
      <c r="B202" t="s">
        <v>433</v>
      </c>
      <c r="C202" s="14" t="s">
        <v>39</v>
      </c>
      <c r="D202" s="15">
        <v>0.43300000000000005</v>
      </c>
      <c r="E202" s="15">
        <v>1</v>
      </c>
      <c r="F202" s="16">
        <v>0.56699999999999995</v>
      </c>
      <c r="G202" s="5">
        <v>0</v>
      </c>
      <c r="H202" s="5">
        <v>0</v>
      </c>
      <c r="I202" s="17">
        <f t="shared" si="21"/>
        <v>1</v>
      </c>
      <c r="J202" s="17">
        <f t="shared" si="22"/>
        <v>1</v>
      </c>
      <c r="K202" s="5">
        <v>0.252</v>
      </c>
      <c r="L202" s="5">
        <v>3.7000000000000005E-2</v>
      </c>
      <c r="M202" s="5">
        <v>1.3000000000000001E-2</v>
      </c>
      <c r="N202" s="5">
        <v>8.3000000000000004E-2</v>
      </c>
      <c r="O202" s="18">
        <f t="shared" si="23"/>
        <v>0.38500000000000006</v>
      </c>
      <c r="P202" s="5">
        <v>2.6000000000000002E-2</v>
      </c>
      <c r="Q202" s="5">
        <v>2.1999999999999999E-2</v>
      </c>
      <c r="R202" s="18">
        <f t="shared" si="24"/>
        <v>4.8000000000000001E-2</v>
      </c>
      <c r="S202" s="5">
        <v>0</v>
      </c>
      <c r="T202" s="5">
        <v>0</v>
      </c>
      <c r="U202" s="5">
        <v>0</v>
      </c>
      <c r="V202" s="5">
        <v>0</v>
      </c>
      <c r="W202" s="5">
        <v>0</v>
      </c>
      <c r="X202" s="5">
        <v>0</v>
      </c>
      <c r="Y202" s="5">
        <v>0</v>
      </c>
      <c r="Z202" s="5">
        <v>0</v>
      </c>
      <c r="AA202" s="5">
        <v>0</v>
      </c>
      <c r="AB202" s="5">
        <v>1</v>
      </c>
      <c r="AC202" s="18">
        <f t="shared" si="25"/>
        <v>1</v>
      </c>
      <c r="AD202" s="5">
        <v>0</v>
      </c>
      <c r="AE202" s="5">
        <v>0</v>
      </c>
      <c r="AF202" s="5">
        <v>0</v>
      </c>
      <c r="AG202" s="18">
        <f t="shared" si="26"/>
        <v>0</v>
      </c>
      <c r="AH202" s="5">
        <v>1</v>
      </c>
      <c r="AI202" s="17">
        <v>1</v>
      </c>
      <c r="AJ202" s="6" t="s">
        <v>432</v>
      </c>
      <c r="AK202" s="19"/>
    </row>
    <row r="203" spans="1:37" x14ac:dyDescent="0.25">
      <c r="A203" s="6" t="s">
        <v>434</v>
      </c>
      <c r="B203" t="s">
        <v>435</v>
      </c>
      <c r="C203" s="14" t="s">
        <v>39</v>
      </c>
      <c r="D203" s="15">
        <v>0.87199999999999989</v>
      </c>
      <c r="E203" s="15">
        <v>1.3679999999999999</v>
      </c>
      <c r="F203" s="16">
        <v>0.496</v>
      </c>
      <c r="G203" s="5">
        <v>0</v>
      </c>
      <c r="H203" s="5">
        <v>0</v>
      </c>
      <c r="I203" s="17">
        <f t="shared" si="21"/>
        <v>1</v>
      </c>
      <c r="J203" s="17">
        <f t="shared" si="22"/>
        <v>0.54093567251461994</v>
      </c>
      <c r="K203" s="5">
        <v>0.56599999999999995</v>
      </c>
      <c r="L203" s="5">
        <v>5.7999999999999996E-2</v>
      </c>
      <c r="M203" s="5">
        <v>2.0999999999999998E-2</v>
      </c>
      <c r="N203" s="5">
        <v>0.14599999999999999</v>
      </c>
      <c r="O203" s="18">
        <f t="shared" si="23"/>
        <v>0.79099999999999993</v>
      </c>
      <c r="P203" s="5">
        <v>4.8000000000000001E-2</v>
      </c>
      <c r="Q203" s="5">
        <v>3.3000000000000002E-2</v>
      </c>
      <c r="R203" s="18">
        <f t="shared" si="24"/>
        <v>8.1000000000000003E-2</v>
      </c>
      <c r="S203" s="5">
        <v>0</v>
      </c>
      <c r="T203" s="5">
        <v>1.2</v>
      </c>
      <c r="U203" s="5">
        <v>1.7999999999999999E-2</v>
      </c>
      <c r="V203" s="5">
        <v>0</v>
      </c>
      <c r="W203" s="5">
        <v>7.4999999999999997E-2</v>
      </c>
      <c r="X203" s="5">
        <v>7.4999999999999997E-2</v>
      </c>
      <c r="Y203" s="5">
        <v>0</v>
      </c>
      <c r="Z203" s="5">
        <v>0</v>
      </c>
      <c r="AA203" s="5">
        <v>0</v>
      </c>
      <c r="AB203" s="5">
        <v>0</v>
      </c>
      <c r="AC203" s="18">
        <f t="shared" si="25"/>
        <v>1.3679999999999999</v>
      </c>
      <c r="AD203" s="5">
        <v>0</v>
      </c>
      <c r="AE203" s="5">
        <v>0</v>
      </c>
      <c r="AF203" s="5">
        <v>0</v>
      </c>
      <c r="AG203" s="18">
        <f t="shared" si="26"/>
        <v>0</v>
      </c>
      <c r="AH203" s="5">
        <v>0.74</v>
      </c>
      <c r="AI203" s="17">
        <v>1</v>
      </c>
      <c r="AJ203" s="6" t="s">
        <v>434</v>
      </c>
      <c r="AK203" s="19"/>
    </row>
    <row r="204" spans="1:37" x14ac:dyDescent="0.25">
      <c r="A204" s="6" t="s">
        <v>436</v>
      </c>
      <c r="B204" t="s">
        <v>437</v>
      </c>
      <c r="C204" s="14" t="s">
        <v>39</v>
      </c>
      <c r="D204" s="15">
        <v>30.647000000000002</v>
      </c>
      <c r="E204" s="15">
        <v>71.977999999999994</v>
      </c>
      <c r="F204" s="16">
        <v>41.330999999999989</v>
      </c>
      <c r="G204" s="5">
        <v>0</v>
      </c>
      <c r="H204" s="5">
        <v>0</v>
      </c>
      <c r="I204" s="17">
        <f t="shared" si="21"/>
        <v>0.6225096557281391</v>
      </c>
      <c r="J204" s="17">
        <f t="shared" si="22"/>
        <v>0</v>
      </c>
      <c r="K204" s="5">
        <v>20.69</v>
      </c>
      <c r="L204" s="5">
        <v>1.796</v>
      </c>
      <c r="M204" s="5">
        <v>0.63</v>
      </c>
      <c r="N204" s="5">
        <v>4.9260000000000002</v>
      </c>
      <c r="O204" s="18">
        <f t="shared" si="23"/>
        <v>28.042000000000002</v>
      </c>
      <c r="P204" s="5">
        <v>1.65</v>
      </c>
      <c r="Q204" s="5">
        <v>0.95499999999999996</v>
      </c>
      <c r="R204" s="18">
        <f t="shared" si="24"/>
        <v>2.605</v>
      </c>
      <c r="S204" s="5">
        <v>0</v>
      </c>
      <c r="T204" s="5">
        <v>29.464000000000002</v>
      </c>
      <c r="U204" s="5">
        <v>2.2000000000000002</v>
      </c>
      <c r="V204" s="5">
        <v>0</v>
      </c>
      <c r="W204" s="5">
        <v>3.0409999999999999</v>
      </c>
      <c r="X204" s="5">
        <v>2.88</v>
      </c>
      <c r="Y204" s="5">
        <v>6.742</v>
      </c>
      <c r="Z204" s="5">
        <v>0.48</v>
      </c>
      <c r="AA204" s="5">
        <v>0</v>
      </c>
      <c r="AB204" s="5">
        <v>0</v>
      </c>
      <c r="AC204" s="18">
        <f t="shared" si="25"/>
        <v>44.806999999999995</v>
      </c>
      <c r="AD204" s="5">
        <v>0</v>
      </c>
      <c r="AE204" s="5">
        <v>16.648000000000003</v>
      </c>
      <c r="AF204" s="5">
        <v>10.523</v>
      </c>
      <c r="AG204" s="18">
        <f t="shared" si="26"/>
        <v>27.171000000000003</v>
      </c>
      <c r="AH204" s="5">
        <v>0</v>
      </c>
      <c r="AI204" s="17">
        <v>1</v>
      </c>
      <c r="AJ204" s="6" t="s">
        <v>436</v>
      </c>
      <c r="AK204" s="19"/>
    </row>
    <row r="205" spans="1:37" x14ac:dyDescent="0.25">
      <c r="A205" s="6" t="s">
        <v>438</v>
      </c>
      <c r="B205" t="s">
        <v>439</v>
      </c>
      <c r="C205" s="14" t="s">
        <v>94</v>
      </c>
      <c r="D205" s="15">
        <v>0.6180000000000001</v>
      </c>
      <c r="E205" s="15">
        <v>0.77</v>
      </c>
      <c r="F205" s="16">
        <v>0.15199999999999991</v>
      </c>
      <c r="G205" s="5">
        <v>0</v>
      </c>
      <c r="H205" s="5">
        <v>0</v>
      </c>
      <c r="I205" s="17">
        <f t="shared" si="21"/>
        <v>0</v>
      </c>
      <c r="J205" s="17">
        <f t="shared" si="22"/>
        <v>0</v>
      </c>
      <c r="K205" s="5">
        <v>0.42000000000000004</v>
      </c>
      <c r="L205" s="5">
        <v>2.8000000000000001E-2</v>
      </c>
      <c r="M205" s="5">
        <v>9.0000000000000011E-3</v>
      </c>
      <c r="N205" s="5">
        <v>0.11499999999999999</v>
      </c>
      <c r="O205" s="18">
        <f t="shared" si="23"/>
        <v>0.57200000000000006</v>
      </c>
      <c r="P205" s="5">
        <v>3.3000000000000002E-2</v>
      </c>
      <c r="Q205" s="5">
        <v>1.2999999999999999E-2</v>
      </c>
      <c r="R205" s="18">
        <f t="shared" si="24"/>
        <v>4.5999999999999999E-2</v>
      </c>
      <c r="S205" s="5">
        <v>0</v>
      </c>
      <c r="T205" s="5">
        <v>0</v>
      </c>
      <c r="U205" s="5">
        <v>0</v>
      </c>
      <c r="V205" s="5">
        <v>0</v>
      </c>
      <c r="W205" s="5">
        <v>0</v>
      </c>
      <c r="X205" s="5">
        <v>0</v>
      </c>
      <c r="Y205" s="5">
        <v>0</v>
      </c>
      <c r="Z205" s="5">
        <v>0</v>
      </c>
      <c r="AA205" s="5">
        <v>0</v>
      </c>
      <c r="AB205" s="5">
        <v>0</v>
      </c>
      <c r="AC205" s="18">
        <f t="shared" si="25"/>
        <v>0</v>
      </c>
      <c r="AD205" s="5">
        <v>0</v>
      </c>
      <c r="AE205" s="5">
        <v>0</v>
      </c>
      <c r="AF205" s="5">
        <v>0.77</v>
      </c>
      <c r="AG205" s="18">
        <f t="shared" si="26"/>
        <v>0.77</v>
      </c>
      <c r="AH205" s="5">
        <v>0</v>
      </c>
      <c r="AI205" s="17">
        <v>0</v>
      </c>
      <c r="AJ205" s="6" t="s">
        <v>438</v>
      </c>
      <c r="AK205" s="19"/>
    </row>
    <row r="206" spans="1:37" x14ac:dyDescent="0.25">
      <c r="A206" s="6" t="s">
        <v>440</v>
      </c>
      <c r="B206" t="s">
        <v>441</v>
      </c>
      <c r="C206" s="14" t="s">
        <v>39</v>
      </c>
      <c r="D206" s="15">
        <v>2.4569999999999999</v>
      </c>
      <c r="E206" s="15">
        <v>5.7439999999999998</v>
      </c>
      <c r="F206" s="16">
        <v>3.2869999999999999</v>
      </c>
      <c r="G206" s="5">
        <v>0</v>
      </c>
      <c r="H206" s="5">
        <v>0</v>
      </c>
      <c r="I206" s="17">
        <f t="shared" si="21"/>
        <v>0.45839136490250698</v>
      </c>
      <c r="J206" s="17">
        <f t="shared" si="22"/>
        <v>0.5450905292479109</v>
      </c>
      <c r="K206" s="5">
        <v>1.456</v>
      </c>
      <c r="L206" s="5">
        <v>0.19800000000000001</v>
      </c>
      <c r="M206" s="5">
        <v>6.8000000000000005E-2</v>
      </c>
      <c r="N206" s="5">
        <v>0.47299999999999998</v>
      </c>
      <c r="O206" s="18">
        <f t="shared" si="23"/>
        <v>2.1949999999999998</v>
      </c>
      <c r="P206" s="5">
        <v>0.14600000000000002</v>
      </c>
      <c r="Q206" s="5">
        <v>0.11600000000000001</v>
      </c>
      <c r="R206" s="18">
        <f t="shared" si="24"/>
        <v>0.26200000000000001</v>
      </c>
      <c r="S206" s="5">
        <v>0</v>
      </c>
      <c r="T206" s="5">
        <v>2</v>
      </c>
      <c r="U206" s="5">
        <v>0.153</v>
      </c>
      <c r="V206" s="5">
        <v>0</v>
      </c>
      <c r="W206" s="5">
        <v>0.183</v>
      </c>
      <c r="X206" s="5">
        <v>0.20599999999999999</v>
      </c>
      <c r="Y206" s="5">
        <v>9.0999999999999998E-2</v>
      </c>
      <c r="Z206" s="5">
        <v>0</v>
      </c>
      <c r="AA206" s="5">
        <v>0</v>
      </c>
      <c r="AB206" s="5">
        <v>0</v>
      </c>
      <c r="AC206" s="18">
        <f t="shared" si="25"/>
        <v>2.633</v>
      </c>
      <c r="AD206" s="5">
        <v>0</v>
      </c>
      <c r="AE206" s="5">
        <v>2.5230000000000001</v>
      </c>
      <c r="AF206" s="5">
        <v>0.58799999999999997</v>
      </c>
      <c r="AG206" s="18">
        <f t="shared" si="26"/>
        <v>3.1110000000000002</v>
      </c>
      <c r="AH206" s="5">
        <v>3.1310000000000002</v>
      </c>
      <c r="AI206" s="17">
        <v>1</v>
      </c>
      <c r="AJ206" s="6" t="s">
        <v>440</v>
      </c>
      <c r="AK206" s="19"/>
    </row>
    <row r="207" spans="1:37" x14ac:dyDescent="0.25">
      <c r="A207" s="6" t="s">
        <v>442</v>
      </c>
      <c r="B207" t="s">
        <v>443</v>
      </c>
      <c r="C207" s="14" t="s">
        <v>39</v>
      </c>
      <c r="D207" s="15">
        <v>1.071</v>
      </c>
      <c r="E207" s="15">
        <v>1.4870000000000001</v>
      </c>
      <c r="F207" s="16">
        <v>0.41600000000000015</v>
      </c>
      <c r="G207" s="5">
        <v>0</v>
      </c>
      <c r="H207" s="5">
        <v>0</v>
      </c>
      <c r="I207" s="17">
        <f t="shared" si="21"/>
        <v>1</v>
      </c>
      <c r="J207" s="17">
        <f t="shared" si="22"/>
        <v>0</v>
      </c>
      <c r="K207" s="5">
        <v>0.68200000000000005</v>
      </c>
      <c r="L207" s="5">
        <v>7.6000000000000012E-2</v>
      </c>
      <c r="M207" s="5">
        <v>2.7000000000000003E-2</v>
      </c>
      <c r="N207" s="5">
        <v>0.183</v>
      </c>
      <c r="O207" s="18">
        <f t="shared" si="23"/>
        <v>0.96799999999999997</v>
      </c>
      <c r="P207" s="5">
        <v>0.06</v>
      </c>
      <c r="Q207" s="5">
        <v>4.2999999999999997E-2</v>
      </c>
      <c r="R207" s="18">
        <f t="shared" si="24"/>
        <v>0.10299999999999999</v>
      </c>
      <c r="S207" s="5">
        <v>0</v>
      </c>
      <c r="T207" s="5">
        <v>1.0030000000000001</v>
      </c>
      <c r="U207" s="5">
        <v>5.0999999999999997E-2</v>
      </c>
      <c r="V207" s="5">
        <v>0</v>
      </c>
      <c r="W207" s="5">
        <v>0.13400000000000001</v>
      </c>
      <c r="X207" s="5">
        <v>5.1999999999999998E-2</v>
      </c>
      <c r="Y207" s="5">
        <v>0.19599999999999998</v>
      </c>
      <c r="Z207" s="5">
        <v>5.0999999999999997E-2</v>
      </c>
      <c r="AA207" s="5">
        <v>0</v>
      </c>
      <c r="AB207" s="5">
        <v>0</v>
      </c>
      <c r="AC207" s="18">
        <f t="shared" si="25"/>
        <v>1.4870000000000001</v>
      </c>
      <c r="AD207" s="5">
        <v>0</v>
      </c>
      <c r="AE207" s="5">
        <v>0</v>
      </c>
      <c r="AF207" s="5">
        <v>0</v>
      </c>
      <c r="AG207" s="18">
        <f t="shared" si="26"/>
        <v>0</v>
      </c>
      <c r="AH207" s="5">
        <v>0</v>
      </c>
      <c r="AI207" s="17">
        <v>1</v>
      </c>
      <c r="AJ207" s="6" t="s">
        <v>442</v>
      </c>
      <c r="AK207" s="19"/>
    </row>
    <row r="208" spans="1:37" x14ac:dyDescent="0.25">
      <c r="A208" s="6" t="s">
        <v>444</v>
      </c>
      <c r="B208" t="s">
        <v>445</v>
      </c>
      <c r="C208" s="14" t="s">
        <v>39</v>
      </c>
      <c r="D208" s="15">
        <v>10.89</v>
      </c>
      <c r="E208" s="15">
        <v>23.09</v>
      </c>
      <c r="F208" s="16">
        <v>12.2</v>
      </c>
      <c r="G208" s="5">
        <v>0</v>
      </c>
      <c r="H208" s="5">
        <v>0</v>
      </c>
      <c r="I208" s="17">
        <f t="shared" si="21"/>
        <v>0.72854049372022522</v>
      </c>
      <c r="J208" s="17">
        <f t="shared" si="22"/>
        <v>0</v>
      </c>
      <c r="K208" s="5">
        <v>7.2740000000000009</v>
      </c>
      <c r="L208" s="5">
        <v>0.66199999999999992</v>
      </c>
      <c r="M208" s="5">
        <v>0.23200000000000001</v>
      </c>
      <c r="N208" s="5">
        <v>1.774</v>
      </c>
      <c r="O208" s="18">
        <f t="shared" si="23"/>
        <v>9.9420000000000002</v>
      </c>
      <c r="P208" s="5">
        <v>0.59100000000000008</v>
      </c>
      <c r="Q208" s="5">
        <v>0.35699999999999998</v>
      </c>
      <c r="R208" s="18">
        <f t="shared" si="24"/>
        <v>0.94800000000000006</v>
      </c>
      <c r="S208" s="5">
        <v>0</v>
      </c>
      <c r="T208" s="5">
        <v>9.6739999999999995</v>
      </c>
      <c r="U208" s="5">
        <v>0.24399999999999999</v>
      </c>
      <c r="V208" s="5">
        <v>0</v>
      </c>
      <c r="W208" s="5">
        <v>1.6839999999999999</v>
      </c>
      <c r="X208" s="5">
        <v>0.97599999999999998</v>
      </c>
      <c r="Y208" s="5">
        <v>4.2439999999999998</v>
      </c>
      <c r="Z208" s="5">
        <v>0</v>
      </c>
      <c r="AA208" s="5">
        <v>0</v>
      </c>
      <c r="AB208" s="5">
        <v>0</v>
      </c>
      <c r="AC208" s="18">
        <f t="shared" si="25"/>
        <v>16.821999999999999</v>
      </c>
      <c r="AD208" s="5">
        <v>0</v>
      </c>
      <c r="AE208" s="5">
        <v>4.628000000000001</v>
      </c>
      <c r="AF208" s="5">
        <v>1.64</v>
      </c>
      <c r="AG208" s="18">
        <f t="shared" si="26"/>
        <v>6.2680000000000007</v>
      </c>
      <c r="AH208" s="5">
        <v>0</v>
      </c>
      <c r="AI208" s="17">
        <v>1</v>
      </c>
      <c r="AJ208" s="6" t="s">
        <v>444</v>
      </c>
      <c r="AK208" s="19"/>
    </row>
    <row r="209" spans="1:37" x14ac:dyDescent="0.25">
      <c r="A209" s="6" t="s">
        <v>446</v>
      </c>
      <c r="B209" t="s">
        <v>447</v>
      </c>
      <c r="C209" s="14" t="s">
        <v>39</v>
      </c>
      <c r="D209" s="15">
        <v>3.8499999999999996</v>
      </c>
      <c r="E209" s="15">
        <v>5.3449999999999998</v>
      </c>
      <c r="F209" s="16">
        <v>1.4950000000000001</v>
      </c>
      <c r="G209" s="5">
        <v>0</v>
      </c>
      <c r="H209" s="5">
        <v>0</v>
      </c>
      <c r="I209" s="17">
        <f t="shared" si="21"/>
        <v>0.98166510757717496</v>
      </c>
      <c r="J209" s="17">
        <f t="shared" si="22"/>
        <v>0.20579981290926103</v>
      </c>
      <c r="K209" s="5">
        <v>2.6549999999999998</v>
      </c>
      <c r="L209" s="5">
        <v>0.20600000000000002</v>
      </c>
      <c r="M209" s="5">
        <v>7.2999999999999995E-2</v>
      </c>
      <c r="N209" s="5">
        <v>0.60699999999999998</v>
      </c>
      <c r="O209" s="18">
        <f t="shared" si="23"/>
        <v>3.5409999999999995</v>
      </c>
      <c r="P209" s="5">
        <v>0.20300000000000001</v>
      </c>
      <c r="Q209" s="5">
        <v>0.106</v>
      </c>
      <c r="R209" s="18">
        <f t="shared" si="24"/>
        <v>0.309</v>
      </c>
      <c r="S209" s="5">
        <v>3.7999999999999999E-2</v>
      </c>
      <c r="T209" s="5">
        <v>3.3</v>
      </c>
      <c r="U209" s="5">
        <v>0.3</v>
      </c>
      <c r="V209" s="5">
        <v>5.6000000000000001E-2</v>
      </c>
      <c r="W209" s="5">
        <v>0.33900000000000002</v>
      </c>
      <c r="X209" s="5">
        <v>0.33900000000000002</v>
      </c>
      <c r="Y209" s="5">
        <v>0.8</v>
      </c>
      <c r="Z209" s="5">
        <v>7.4999999999999997E-2</v>
      </c>
      <c r="AA209" s="5">
        <v>0</v>
      </c>
      <c r="AB209" s="5">
        <v>0</v>
      </c>
      <c r="AC209" s="18">
        <f t="shared" si="25"/>
        <v>5.2469999999999999</v>
      </c>
      <c r="AD209" s="5">
        <v>0</v>
      </c>
      <c r="AE209" s="5">
        <v>0</v>
      </c>
      <c r="AF209" s="5">
        <v>9.8000000000000004E-2</v>
      </c>
      <c r="AG209" s="18">
        <f t="shared" si="26"/>
        <v>9.8000000000000004E-2</v>
      </c>
      <c r="AH209" s="5">
        <v>1.1000000000000001</v>
      </c>
      <c r="AI209" s="17">
        <v>1</v>
      </c>
      <c r="AJ209" s="6" t="s">
        <v>446</v>
      </c>
      <c r="AK209" s="19"/>
    </row>
    <row r="210" spans="1:37" x14ac:dyDescent="0.25">
      <c r="A210" s="6" t="s">
        <v>448</v>
      </c>
      <c r="B210" t="s">
        <v>449</v>
      </c>
      <c r="C210" s="14" t="s">
        <v>39</v>
      </c>
      <c r="D210" s="15">
        <v>0.95799999999999996</v>
      </c>
      <c r="E210" s="15">
        <v>0.89300000000000002</v>
      </c>
      <c r="F210" s="16">
        <v>-6.4999999999999947E-2</v>
      </c>
      <c r="G210" s="5">
        <v>-6.0999999999999999E-2</v>
      </c>
      <c r="H210" s="5">
        <v>-4.0000000000000001E-3</v>
      </c>
      <c r="I210" s="17">
        <f t="shared" si="21"/>
        <v>0.44792833146696526</v>
      </c>
      <c r="J210" s="17">
        <f t="shared" si="22"/>
        <v>0</v>
      </c>
      <c r="K210" s="5">
        <v>0.65399999999999991</v>
      </c>
      <c r="L210" s="5">
        <v>5.3999999999999999E-2</v>
      </c>
      <c r="M210" s="5">
        <v>1.9000000000000003E-2</v>
      </c>
      <c r="N210" s="5">
        <v>0.152</v>
      </c>
      <c r="O210" s="18">
        <f t="shared" si="23"/>
        <v>0.879</v>
      </c>
      <c r="P210" s="5">
        <v>5.1000000000000004E-2</v>
      </c>
      <c r="Q210" s="5">
        <v>2.8000000000000001E-2</v>
      </c>
      <c r="R210" s="18">
        <f t="shared" si="24"/>
        <v>7.9000000000000001E-2</v>
      </c>
      <c r="S210" s="5">
        <v>0</v>
      </c>
      <c r="T210" s="5">
        <v>0.39999999999999997</v>
      </c>
      <c r="U210" s="5">
        <v>0</v>
      </c>
      <c r="V210" s="5">
        <v>0</v>
      </c>
      <c r="W210" s="5">
        <v>0</v>
      </c>
      <c r="X210" s="5">
        <v>0</v>
      </c>
      <c r="Y210" s="5">
        <v>0</v>
      </c>
      <c r="Z210" s="5">
        <v>0</v>
      </c>
      <c r="AA210" s="5">
        <v>0</v>
      </c>
      <c r="AB210" s="5">
        <v>0</v>
      </c>
      <c r="AC210" s="18">
        <f t="shared" si="25"/>
        <v>0.39999999999999997</v>
      </c>
      <c r="AD210" s="5">
        <v>0</v>
      </c>
      <c r="AE210" s="5">
        <v>0.41599999999999998</v>
      </c>
      <c r="AF210" s="5">
        <v>7.6999999999999999E-2</v>
      </c>
      <c r="AG210" s="18">
        <f t="shared" si="26"/>
        <v>0.49299999999999999</v>
      </c>
      <c r="AH210" s="5">
        <v>0</v>
      </c>
      <c r="AI210" s="17">
        <v>1</v>
      </c>
      <c r="AJ210" s="6" t="s">
        <v>448</v>
      </c>
      <c r="AK210" s="19"/>
    </row>
    <row r="211" spans="1:37" x14ac:dyDescent="0.25">
      <c r="A211" s="6" t="s">
        <v>450</v>
      </c>
      <c r="B211" t="s">
        <v>451</v>
      </c>
      <c r="C211" s="14" t="s">
        <v>94</v>
      </c>
      <c r="D211" s="15">
        <v>2.3439999999999999</v>
      </c>
      <c r="E211" s="15">
        <v>2.5640000000000001</v>
      </c>
      <c r="F211" s="16">
        <v>0.2200000000000002</v>
      </c>
      <c r="G211" s="5">
        <v>0</v>
      </c>
      <c r="H211" s="5">
        <v>0</v>
      </c>
      <c r="I211" s="17">
        <f t="shared" si="21"/>
        <v>0.29953198127925118</v>
      </c>
      <c r="J211" s="17">
        <f t="shared" si="22"/>
        <v>0</v>
      </c>
      <c r="K211" s="5">
        <v>1.839</v>
      </c>
      <c r="L211" s="5">
        <v>5.3999999999999999E-2</v>
      </c>
      <c r="M211" s="5">
        <v>1.9000000000000003E-2</v>
      </c>
      <c r="N211" s="5">
        <v>0.311</v>
      </c>
      <c r="O211" s="18">
        <f t="shared" si="23"/>
        <v>2.2229999999999999</v>
      </c>
      <c r="P211" s="5">
        <v>0.11</v>
      </c>
      <c r="Q211" s="5">
        <v>1.0999999999999999E-2</v>
      </c>
      <c r="R211" s="18">
        <f t="shared" si="24"/>
        <v>0.121</v>
      </c>
      <c r="S211" s="5">
        <v>0</v>
      </c>
      <c r="T211" s="5">
        <v>0.76800000000000002</v>
      </c>
      <c r="U211" s="5">
        <v>0</v>
      </c>
      <c r="V211" s="5">
        <v>0</v>
      </c>
      <c r="W211" s="5">
        <v>0</v>
      </c>
      <c r="X211" s="5">
        <v>0</v>
      </c>
      <c r="Y211" s="5">
        <v>0</v>
      </c>
      <c r="Z211" s="5">
        <v>0</v>
      </c>
      <c r="AA211" s="5">
        <v>0</v>
      </c>
      <c r="AB211" s="5">
        <v>0</v>
      </c>
      <c r="AC211" s="18">
        <f t="shared" si="25"/>
        <v>0.76800000000000002</v>
      </c>
      <c r="AD211" s="5">
        <v>1.0230000000000001</v>
      </c>
      <c r="AE211" s="5">
        <v>0</v>
      </c>
      <c r="AF211" s="5">
        <v>0.77299999999999991</v>
      </c>
      <c r="AG211" s="18">
        <f t="shared" si="26"/>
        <v>1.796</v>
      </c>
      <c r="AH211" s="5">
        <v>0</v>
      </c>
      <c r="AI211" s="17">
        <v>1</v>
      </c>
      <c r="AJ211" s="6" t="s">
        <v>450</v>
      </c>
      <c r="AK211" s="19"/>
    </row>
    <row r="212" spans="1:37" x14ac:dyDescent="0.25">
      <c r="A212" s="6" t="s">
        <v>452</v>
      </c>
      <c r="B212" t="s">
        <v>453</v>
      </c>
      <c r="C212" s="14" t="s">
        <v>39</v>
      </c>
      <c r="D212" s="15">
        <v>8.2379999999999995</v>
      </c>
      <c r="E212" s="15">
        <v>22.885999999999999</v>
      </c>
      <c r="F212" s="16">
        <v>14.648</v>
      </c>
      <c r="G212" s="5">
        <v>0</v>
      </c>
      <c r="H212" s="5">
        <v>0</v>
      </c>
      <c r="I212" s="17">
        <f t="shared" si="21"/>
        <v>0.6100235952110461</v>
      </c>
      <c r="J212" s="17">
        <f t="shared" si="22"/>
        <v>0</v>
      </c>
      <c r="K212" s="5">
        <v>5.6140000000000008</v>
      </c>
      <c r="L212" s="5">
        <v>0.46200000000000002</v>
      </c>
      <c r="M212" s="5">
        <v>0.16200000000000001</v>
      </c>
      <c r="N212" s="5">
        <v>1.319</v>
      </c>
      <c r="O212" s="18">
        <f t="shared" si="23"/>
        <v>7.5570000000000004</v>
      </c>
      <c r="P212" s="5">
        <v>0.44</v>
      </c>
      <c r="Q212" s="5">
        <v>0.24099999999999999</v>
      </c>
      <c r="R212" s="18">
        <f t="shared" si="24"/>
        <v>0.68100000000000005</v>
      </c>
      <c r="S212" s="5">
        <v>0</v>
      </c>
      <c r="T212" s="5">
        <v>7.1980000000000004</v>
      </c>
      <c r="U212" s="5">
        <v>0</v>
      </c>
      <c r="V212" s="5">
        <v>0</v>
      </c>
      <c r="W212" s="5">
        <v>1.506</v>
      </c>
      <c r="X212" s="5">
        <v>3</v>
      </c>
      <c r="Y212" s="5">
        <v>2</v>
      </c>
      <c r="Z212" s="5">
        <v>0.25700000000000001</v>
      </c>
      <c r="AA212" s="5">
        <v>0</v>
      </c>
      <c r="AB212" s="5">
        <v>0</v>
      </c>
      <c r="AC212" s="18">
        <f t="shared" si="25"/>
        <v>13.961</v>
      </c>
      <c r="AD212" s="5">
        <v>0</v>
      </c>
      <c r="AE212" s="5">
        <v>7.1229999999999993</v>
      </c>
      <c r="AF212" s="5">
        <v>1.8020000000000003</v>
      </c>
      <c r="AG212" s="18">
        <f t="shared" si="26"/>
        <v>8.9249999999999989</v>
      </c>
      <c r="AH212" s="5">
        <v>0</v>
      </c>
      <c r="AI212" s="17">
        <v>1</v>
      </c>
      <c r="AJ212" s="6" t="s">
        <v>452</v>
      </c>
      <c r="AK212" s="19"/>
    </row>
    <row r="213" spans="1:37" x14ac:dyDescent="0.25">
      <c r="A213" s="6" t="s">
        <v>454</v>
      </c>
      <c r="B213" t="s">
        <v>455</v>
      </c>
      <c r="C213" s="14" t="s">
        <v>39</v>
      </c>
      <c r="D213" s="15">
        <v>9.641</v>
      </c>
      <c r="E213" s="15">
        <v>17.251000000000001</v>
      </c>
      <c r="F213" s="16">
        <v>7.6100000000000012</v>
      </c>
      <c r="G213" s="5">
        <v>0</v>
      </c>
      <c r="H213" s="5">
        <v>0</v>
      </c>
      <c r="I213" s="17">
        <f t="shared" si="21"/>
        <v>0.52392301895542293</v>
      </c>
      <c r="J213" s="17">
        <f t="shared" si="22"/>
        <v>3.1592371456727143E-2</v>
      </c>
      <c r="K213" s="5">
        <v>6.5540000000000003</v>
      </c>
      <c r="L213" s="5">
        <v>0.55500000000000005</v>
      </c>
      <c r="M213" s="5">
        <v>0.19400000000000001</v>
      </c>
      <c r="N213" s="5">
        <v>1.5310000000000001</v>
      </c>
      <c r="O213" s="18">
        <f t="shared" si="23"/>
        <v>8.8339999999999996</v>
      </c>
      <c r="P213" s="5">
        <v>0.51500000000000001</v>
      </c>
      <c r="Q213" s="5">
        <v>0.29199999999999998</v>
      </c>
      <c r="R213" s="18">
        <f t="shared" si="24"/>
        <v>0.80699999999999994</v>
      </c>
      <c r="S213" s="5">
        <v>0</v>
      </c>
      <c r="T213" s="5">
        <v>7.75</v>
      </c>
      <c r="U213" s="5">
        <v>0.27</v>
      </c>
      <c r="V213" s="5">
        <v>0.20799999999999999</v>
      </c>
      <c r="W213" s="5">
        <v>0.68300000000000005</v>
      </c>
      <c r="X213" s="5">
        <v>0.53700000000000003</v>
      </c>
      <c r="Y213" s="5">
        <v>0</v>
      </c>
      <c r="Z213" s="5">
        <v>0</v>
      </c>
      <c r="AA213" s="5">
        <v>0</v>
      </c>
      <c r="AB213" s="5">
        <v>9.1999999999999998E-2</v>
      </c>
      <c r="AC213" s="18">
        <f t="shared" si="25"/>
        <v>9.5400000000000009</v>
      </c>
      <c r="AD213" s="5">
        <v>0</v>
      </c>
      <c r="AE213" s="5">
        <v>3.024</v>
      </c>
      <c r="AF213" s="5">
        <v>4.6870000000000003</v>
      </c>
      <c r="AG213" s="18">
        <f t="shared" si="26"/>
        <v>7.7110000000000003</v>
      </c>
      <c r="AH213" s="5">
        <v>0.54499999999999993</v>
      </c>
      <c r="AI213" s="17">
        <v>0.94740000000000002</v>
      </c>
      <c r="AJ213" s="6" t="s">
        <v>454</v>
      </c>
      <c r="AK213" s="19"/>
    </row>
    <row r="214" spans="1:37" x14ac:dyDescent="0.25">
      <c r="A214" s="6" t="s">
        <v>456</v>
      </c>
      <c r="B214" t="s">
        <v>457</v>
      </c>
      <c r="C214" s="14" t="s">
        <v>94</v>
      </c>
      <c r="D214" s="15">
        <v>0.29299999999999998</v>
      </c>
      <c r="E214" s="15">
        <v>0.5</v>
      </c>
      <c r="F214" s="16">
        <v>0.20700000000000002</v>
      </c>
      <c r="G214" s="5">
        <v>0</v>
      </c>
      <c r="H214" s="5">
        <v>0</v>
      </c>
      <c r="I214" s="17">
        <f t="shared" si="21"/>
        <v>0</v>
      </c>
      <c r="J214" s="17">
        <f t="shared" si="22"/>
        <v>0</v>
      </c>
      <c r="K214" s="5">
        <v>0.155</v>
      </c>
      <c r="L214" s="5">
        <v>3.1E-2</v>
      </c>
      <c r="M214" s="5">
        <v>1.0999999999999999E-2</v>
      </c>
      <c r="N214" s="5">
        <v>5.8000000000000003E-2</v>
      </c>
      <c r="O214" s="18">
        <f t="shared" si="23"/>
        <v>0.255</v>
      </c>
      <c r="P214" s="5">
        <v>1.9E-2</v>
      </c>
      <c r="Q214" s="5">
        <v>1.9E-2</v>
      </c>
      <c r="R214" s="18">
        <f t="shared" si="24"/>
        <v>3.7999999999999999E-2</v>
      </c>
      <c r="S214" s="5">
        <v>0</v>
      </c>
      <c r="T214" s="5">
        <v>0</v>
      </c>
      <c r="U214" s="5">
        <v>0</v>
      </c>
      <c r="V214" s="5">
        <v>0</v>
      </c>
      <c r="W214" s="5">
        <v>0</v>
      </c>
      <c r="X214" s="5">
        <v>0</v>
      </c>
      <c r="Y214" s="5">
        <v>0</v>
      </c>
      <c r="Z214" s="5">
        <v>0</v>
      </c>
      <c r="AA214" s="5">
        <v>0</v>
      </c>
      <c r="AB214" s="5">
        <v>0</v>
      </c>
      <c r="AC214" s="18">
        <f t="shared" si="25"/>
        <v>0</v>
      </c>
      <c r="AD214" s="5">
        <v>0.5</v>
      </c>
      <c r="AE214" s="5">
        <v>0</v>
      </c>
      <c r="AF214" s="5">
        <v>0</v>
      </c>
      <c r="AG214" s="18">
        <f t="shared" si="26"/>
        <v>0.5</v>
      </c>
      <c r="AH214" s="5">
        <v>0</v>
      </c>
      <c r="AI214" s="17">
        <v>0</v>
      </c>
      <c r="AJ214" s="6" t="s">
        <v>456</v>
      </c>
      <c r="AK214" s="19"/>
    </row>
    <row r="215" spans="1:37" x14ac:dyDescent="0.25">
      <c r="A215" s="6" t="s">
        <v>458</v>
      </c>
      <c r="B215" t="s">
        <v>459</v>
      </c>
      <c r="C215" s="14" t="s">
        <v>39</v>
      </c>
      <c r="D215" s="15">
        <v>77.472000000000008</v>
      </c>
      <c r="E215" s="15">
        <v>151.029</v>
      </c>
      <c r="F215" s="16">
        <v>73.556999999999988</v>
      </c>
      <c r="G215" s="5">
        <v>0</v>
      </c>
      <c r="H215" s="5">
        <v>0</v>
      </c>
      <c r="I215" s="17">
        <f t="shared" si="21"/>
        <v>0.55367939932066035</v>
      </c>
      <c r="J215" s="17">
        <f t="shared" si="22"/>
        <v>0</v>
      </c>
      <c r="K215" s="5">
        <v>51.977000000000004</v>
      </c>
      <c r="L215" s="5">
        <v>4.6120000000000001</v>
      </c>
      <c r="M215" s="5">
        <v>1.613</v>
      </c>
      <c r="N215" s="5">
        <v>12.614000000000001</v>
      </c>
      <c r="O215" s="18">
        <f t="shared" si="23"/>
        <v>70.816000000000003</v>
      </c>
      <c r="P215" s="5">
        <v>4.1909999999999998</v>
      </c>
      <c r="Q215" s="5">
        <v>2.4649999999999999</v>
      </c>
      <c r="R215" s="18">
        <f t="shared" si="24"/>
        <v>6.6559999999999997</v>
      </c>
      <c r="S215" s="5">
        <v>0</v>
      </c>
      <c r="T215" s="5">
        <v>50.6</v>
      </c>
      <c r="U215" s="5">
        <v>2.8079999999999998</v>
      </c>
      <c r="V215" s="5">
        <v>0</v>
      </c>
      <c r="W215" s="5">
        <v>8.161999999999999</v>
      </c>
      <c r="X215" s="5">
        <v>6.548</v>
      </c>
      <c r="Y215" s="5">
        <v>15.5</v>
      </c>
      <c r="Z215" s="5">
        <v>0.61699999999999999</v>
      </c>
      <c r="AA215" s="5">
        <v>0.61699999999999999</v>
      </c>
      <c r="AB215" s="5">
        <v>0</v>
      </c>
      <c r="AC215" s="18">
        <f t="shared" si="25"/>
        <v>84.852000000000004</v>
      </c>
      <c r="AD215" s="5">
        <v>0.45600000000000002</v>
      </c>
      <c r="AE215" s="5">
        <v>48.782000000000004</v>
      </c>
      <c r="AF215" s="5">
        <v>16.939</v>
      </c>
      <c r="AG215" s="18">
        <f t="shared" si="26"/>
        <v>66.177000000000007</v>
      </c>
      <c r="AH215" s="5">
        <v>0</v>
      </c>
      <c r="AI215" s="17">
        <v>0.98550000000000004</v>
      </c>
      <c r="AJ215" s="6" t="s">
        <v>458</v>
      </c>
      <c r="AK215" s="19"/>
    </row>
    <row r="216" spans="1:37" x14ac:dyDescent="0.25">
      <c r="A216" s="6" t="s">
        <v>460</v>
      </c>
      <c r="B216" t="s">
        <v>461</v>
      </c>
      <c r="C216" s="14" t="s">
        <v>39</v>
      </c>
      <c r="D216" s="15">
        <v>0.12200000000000001</v>
      </c>
      <c r="E216" s="15">
        <v>0.15200000000000002</v>
      </c>
      <c r="F216" s="16">
        <v>3.0000000000000013E-2</v>
      </c>
      <c r="G216" s="5">
        <v>0</v>
      </c>
      <c r="H216" s="5">
        <v>0</v>
      </c>
      <c r="I216" s="17">
        <f t="shared" si="21"/>
        <v>0</v>
      </c>
      <c r="J216" s="17">
        <f t="shared" si="22"/>
        <v>0.34868421052631565</v>
      </c>
      <c r="K216" s="5">
        <v>7.1000000000000008E-2</v>
      </c>
      <c r="L216" s="5">
        <v>9.9999999999999985E-3</v>
      </c>
      <c r="M216" s="5">
        <v>3.0000000000000001E-3</v>
      </c>
      <c r="N216" s="5">
        <v>2.4E-2</v>
      </c>
      <c r="O216" s="18">
        <f t="shared" si="23"/>
        <v>0.10800000000000001</v>
      </c>
      <c r="P216" s="5">
        <v>8.0000000000000002E-3</v>
      </c>
      <c r="Q216" s="5">
        <v>6.0000000000000001E-3</v>
      </c>
      <c r="R216" s="18">
        <f t="shared" si="24"/>
        <v>1.4E-2</v>
      </c>
      <c r="S216" s="5">
        <v>0</v>
      </c>
      <c r="T216" s="5">
        <v>0</v>
      </c>
      <c r="U216" s="5">
        <v>2E-3</v>
      </c>
      <c r="V216" s="5">
        <v>0</v>
      </c>
      <c r="W216" s="5">
        <v>3.0000000000000001E-3</v>
      </c>
      <c r="X216" s="5">
        <v>1E-3</v>
      </c>
      <c r="Y216" s="5">
        <v>0</v>
      </c>
      <c r="Z216" s="5">
        <v>0</v>
      </c>
      <c r="AA216" s="5">
        <v>0</v>
      </c>
      <c r="AB216" s="5">
        <v>0</v>
      </c>
      <c r="AC216" s="18">
        <f t="shared" si="25"/>
        <v>6.0000000000000001E-3</v>
      </c>
      <c r="AD216" s="5">
        <v>0</v>
      </c>
      <c r="AE216" s="5">
        <v>0.14600000000000002</v>
      </c>
      <c r="AF216" s="5">
        <v>0</v>
      </c>
      <c r="AG216" s="18">
        <f t="shared" si="26"/>
        <v>0.14600000000000002</v>
      </c>
      <c r="AH216" s="5">
        <v>5.2999999999999992E-2</v>
      </c>
      <c r="AI216" s="17">
        <v>0</v>
      </c>
      <c r="AJ216" s="6" t="s">
        <v>460</v>
      </c>
      <c r="AK216" s="19"/>
    </row>
    <row r="217" spans="1:37" x14ac:dyDescent="0.25">
      <c r="A217" s="6" t="s">
        <v>462</v>
      </c>
      <c r="B217" t="s">
        <v>463</v>
      </c>
      <c r="C217" s="14" t="s">
        <v>39</v>
      </c>
      <c r="D217" s="15">
        <v>0.77700000000000014</v>
      </c>
      <c r="E217" s="15">
        <v>2.0019999999999998</v>
      </c>
      <c r="F217" s="16">
        <v>1.2249999999999996</v>
      </c>
      <c r="G217" s="5">
        <v>0</v>
      </c>
      <c r="H217" s="5">
        <v>0</v>
      </c>
      <c r="I217" s="17">
        <f t="shared" si="21"/>
        <v>0.52097902097902105</v>
      </c>
      <c r="J217" s="17">
        <f t="shared" si="22"/>
        <v>2.147852147852148E-2</v>
      </c>
      <c r="K217" s="5">
        <v>0.55700000000000005</v>
      </c>
      <c r="L217" s="5">
        <v>3.4999999999999996E-2</v>
      </c>
      <c r="M217" s="5">
        <v>1.3999999999999999E-2</v>
      </c>
      <c r="N217" s="5">
        <v>0.11499999999999999</v>
      </c>
      <c r="O217" s="18">
        <f t="shared" si="23"/>
        <v>0.72100000000000009</v>
      </c>
      <c r="P217" s="5">
        <v>3.9E-2</v>
      </c>
      <c r="Q217" s="5">
        <v>1.7000000000000001E-2</v>
      </c>
      <c r="R217" s="18">
        <f t="shared" si="24"/>
        <v>5.6000000000000001E-2</v>
      </c>
      <c r="S217" s="5">
        <v>0</v>
      </c>
      <c r="T217" s="5">
        <v>1</v>
      </c>
      <c r="U217" s="5">
        <v>0</v>
      </c>
      <c r="V217" s="5">
        <v>0</v>
      </c>
      <c r="W217" s="5">
        <v>0</v>
      </c>
      <c r="X217" s="5">
        <v>0</v>
      </c>
      <c r="Y217" s="5">
        <v>0</v>
      </c>
      <c r="Z217" s="5">
        <v>0</v>
      </c>
      <c r="AA217" s="5">
        <v>0</v>
      </c>
      <c r="AB217" s="5">
        <v>4.2999999999999997E-2</v>
      </c>
      <c r="AC217" s="18">
        <f t="shared" si="25"/>
        <v>1.0429999999999999</v>
      </c>
      <c r="AD217" s="5">
        <v>0</v>
      </c>
      <c r="AE217" s="5">
        <v>0.95900000000000007</v>
      </c>
      <c r="AF217" s="5">
        <v>0</v>
      </c>
      <c r="AG217" s="18">
        <f t="shared" si="26"/>
        <v>0.95900000000000007</v>
      </c>
      <c r="AH217" s="5">
        <v>4.2999999999999997E-2</v>
      </c>
      <c r="AI217" s="17">
        <v>1</v>
      </c>
      <c r="AJ217" s="6" t="s">
        <v>462</v>
      </c>
      <c r="AK217" s="19"/>
    </row>
    <row r="218" spans="1:37" x14ac:dyDescent="0.25">
      <c r="A218" s="6" t="s">
        <v>464</v>
      </c>
      <c r="B218" t="s">
        <v>465</v>
      </c>
      <c r="C218" s="14" t="s">
        <v>111</v>
      </c>
      <c r="D218" s="15">
        <v>0.502</v>
      </c>
      <c r="E218" s="15">
        <v>1</v>
      </c>
      <c r="F218" s="16">
        <v>0.498</v>
      </c>
      <c r="G218" s="5">
        <v>0</v>
      </c>
      <c r="H218" s="5">
        <v>0</v>
      </c>
      <c r="I218" s="17">
        <f t="shared" si="21"/>
        <v>1</v>
      </c>
      <c r="J218" s="17">
        <f t="shared" si="22"/>
        <v>0</v>
      </c>
      <c r="K218" s="5">
        <v>0.35</v>
      </c>
      <c r="L218" s="5">
        <v>2.7E-2</v>
      </c>
      <c r="M218" s="5">
        <v>0.01</v>
      </c>
      <c r="N218" s="5">
        <v>7.5000000000000011E-2</v>
      </c>
      <c r="O218" s="18">
        <f t="shared" si="23"/>
        <v>0.46200000000000002</v>
      </c>
      <c r="P218" s="5">
        <v>2.6000000000000002E-2</v>
      </c>
      <c r="Q218" s="5">
        <v>1.4E-2</v>
      </c>
      <c r="R218" s="18">
        <f t="shared" si="24"/>
        <v>0.04</v>
      </c>
      <c r="S218" s="5">
        <v>0</v>
      </c>
      <c r="T218" s="5">
        <v>1</v>
      </c>
      <c r="U218" s="5">
        <v>0</v>
      </c>
      <c r="V218" s="5">
        <v>0</v>
      </c>
      <c r="W218" s="5">
        <v>0</v>
      </c>
      <c r="X218" s="5">
        <v>0</v>
      </c>
      <c r="Y218" s="5">
        <v>0</v>
      </c>
      <c r="Z218" s="5">
        <v>0</v>
      </c>
      <c r="AA218" s="5">
        <v>0</v>
      </c>
      <c r="AB218" s="5">
        <v>0</v>
      </c>
      <c r="AC218" s="18">
        <f t="shared" si="25"/>
        <v>1</v>
      </c>
      <c r="AD218" s="5">
        <v>0</v>
      </c>
      <c r="AE218" s="5">
        <v>0</v>
      </c>
      <c r="AF218" s="5">
        <v>0</v>
      </c>
      <c r="AG218" s="18">
        <f t="shared" si="26"/>
        <v>0</v>
      </c>
      <c r="AH218" s="5">
        <v>0</v>
      </c>
      <c r="AI218" s="17">
        <v>1</v>
      </c>
      <c r="AJ218" s="6" t="s">
        <v>464</v>
      </c>
      <c r="AK218" s="19"/>
    </row>
    <row r="219" spans="1:37" x14ac:dyDescent="0.25">
      <c r="A219" s="6" t="s">
        <v>466</v>
      </c>
      <c r="B219" t="s">
        <v>467</v>
      </c>
      <c r="C219" s="14" t="s">
        <v>39</v>
      </c>
      <c r="D219" s="15">
        <v>3.2470000000000008</v>
      </c>
      <c r="E219" s="15">
        <v>6.8289999999999997</v>
      </c>
      <c r="F219" s="16">
        <v>3.581999999999999</v>
      </c>
      <c r="G219" s="5">
        <v>0</v>
      </c>
      <c r="H219" s="5">
        <v>0</v>
      </c>
      <c r="I219" s="17">
        <f t="shared" si="21"/>
        <v>0.47292429345438575</v>
      </c>
      <c r="J219" s="17">
        <f t="shared" si="22"/>
        <v>0.18509298579587055</v>
      </c>
      <c r="K219" s="5">
        <v>2.2110000000000003</v>
      </c>
      <c r="L219" s="5">
        <v>0.184</v>
      </c>
      <c r="M219" s="5">
        <v>6.5000000000000002E-2</v>
      </c>
      <c r="N219" s="5">
        <v>0.51800000000000002</v>
      </c>
      <c r="O219" s="18">
        <f t="shared" si="23"/>
        <v>2.9780000000000006</v>
      </c>
      <c r="P219" s="5">
        <v>0.17299999999999999</v>
      </c>
      <c r="Q219" s="5">
        <v>9.6000000000000002E-2</v>
      </c>
      <c r="R219" s="18">
        <f t="shared" si="24"/>
        <v>0.26900000000000002</v>
      </c>
      <c r="S219" s="5">
        <v>0</v>
      </c>
      <c r="T219" s="5">
        <v>2.9</v>
      </c>
      <c r="U219" s="5">
        <v>6.2E-2</v>
      </c>
      <c r="V219" s="5">
        <v>0</v>
      </c>
      <c r="W219" s="5">
        <v>0.11799999999999999</v>
      </c>
      <c r="X219" s="5">
        <v>0.14899999999999999</v>
      </c>
      <c r="Y219" s="5">
        <v>0</v>
      </c>
      <c r="Z219" s="5">
        <v>5.0000000000000001E-3</v>
      </c>
      <c r="AA219" s="5">
        <v>0</v>
      </c>
      <c r="AB219" s="5">
        <v>0.80300000000000005</v>
      </c>
      <c r="AC219" s="18">
        <f t="shared" si="25"/>
        <v>4.0369999999999999</v>
      </c>
      <c r="AD219" s="5">
        <v>0</v>
      </c>
      <c r="AE219" s="5">
        <v>1.6140000000000001</v>
      </c>
      <c r="AF219" s="5">
        <v>1.1779999999999999</v>
      </c>
      <c r="AG219" s="18">
        <f t="shared" si="26"/>
        <v>2.7919999999999998</v>
      </c>
      <c r="AH219" s="5">
        <v>1.264</v>
      </c>
      <c r="AI219" s="17">
        <v>0.8</v>
      </c>
      <c r="AJ219" s="6" t="s">
        <v>466</v>
      </c>
      <c r="AK219" s="19"/>
    </row>
    <row r="220" spans="1:37" x14ac:dyDescent="0.25">
      <c r="A220" s="6" t="s">
        <v>468</v>
      </c>
      <c r="B220" t="s">
        <v>469</v>
      </c>
      <c r="C220" s="14" t="s">
        <v>39</v>
      </c>
      <c r="D220" s="15">
        <v>10.459</v>
      </c>
      <c r="E220" s="15">
        <v>15.541999999999998</v>
      </c>
      <c r="F220" s="16">
        <v>5.0829999999999984</v>
      </c>
      <c r="G220" s="5">
        <v>0</v>
      </c>
      <c r="H220" s="5">
        <v>0</v>
      </c>
      <c r="I220" s="17">
        <f t="shared" si="21"/>
        <v>0.78065885986359551</v>
      </c>
      <c r="J220" s="17">
        <f t="shared" si="22"/>
        <v>0.49414489769656433</v>
      </c>
      <c r="K220" s="5">
        <v>6.9649999999999999</v>
      </c>
      <c r="L220" s="5">
        <v>0.63800000000000012</v>
      </c>
      <c r="M220" s="5">
        <v>0.223</v>
      </c>
      <c r="N220" s="5">
        <v>1.7199999999999998</v>
      </c>
      <c r="O220" s="18">
        <f t="shared" si="23"/>
        <v>9.5459999999999994</v>
      </c>
      <c r="P220" s="5">
        <v>0.56900000000000006</v>
      </c>
      <c r="Q220" s="5">
        <v>0.34399999999999997</v>
      </c>
      <c r="R220" s="18">
        <f t="shared" si="24"/>
        <v>0.91300000000000003</v>
      </c>
      <c r="S220" s="5">
        <v>0</v>
      </c>
      <c r="T220" s="5">
        <v>9</v>
      </c>
      <c r="U220" s="5">
        <v>0.224</v>
      </c>
      <c r="V220" s="5">
        <v>0</v>
      </c>
      <c r="W220" s="5">
        <v>0.78500000000000003</v>
      </c>
      <c r="X220" s="5">
        <v>0.187</v>
      </c>
      <c r="Y220" s="5">
        <v>1.9370000000000001</v>
      </c>
      <c r="Z220" s="5">
        <v>0</v>
      </c>
      <c r="AA220" s="5">
        <v>0</v>
      </c>
      <c r="AB220" s="5">
        <v>0</v>
      </c>
      <c r="AC220" s="18">
        <f t="shared" si="25"/>
        <v>12.132999999999999</v>
      </c>
      <c r="AD220" s="5">
        <v>0</v>
      </c>
      <c r="AE220" s="5">
        <v>2.7370000000000001</v>
      </c>
      <c r="AF220" s="5">
        <v>0.67199999999999993</v>
      </c>
      <c r="AG220" s="18">
        <f t="shared" si="26"/>
        <v>3.4089999999999998</v>
      </c>
      <c r="AH220" s="5">
        <v>7.6800000000000015</v>
      </c>
      <c r="AI220" s="17">
        <v>1</v>
      </c>
      <c r="AJ220" s="6" t="s">
        <v>468</v>
      </c>
      <c r="AK220" s="19"/>
    </row>
    <row r="221" spans="1:37" x14ac:dyDescent="0.25">
      <c r="A221" s="6" t="s">
        <v>470</v>
      </c>
      <c r="B221" t="s">
        <v>471</v>
      </c>
      <c r="C221" s="14" t="s">
        <v>94</v>
      </c>
      <c r="D221" s="15">
        <v>1.2350000000000001</v>
      </c>
      <c r="E221" s="15">
        <v>0</v>
      </c>
      <c r="F221" s="16">
        <v>-1.2350000000000001</v>
      </c>
      <c r="G221" s="5">
        <v>-1.161</v>
      </c>
      <c r="H221" s="5">
        <v>-7.3999999999999996E-2</v>
      </c>
      <c r="I221" s="17">
        <f t="shared" si="21"/>
        <v>0</v>
      </c>
      <c r="J221" s="17">
        <f t="shared" si="22"/>
        <v>0</v>
      </c>
      <c r="K221" s="5">
        <v>0.81200000000000006</v>
      </c>
      <c r="L221" s="5">
        <v>6.7000000000000004E-2</v>
      </c>
      <c r="M221" s="5">
        <v>2.3E-2</v>
      </c>
      <c r="N221" s="5">
        <v>0.23200000000000001</v>
      </c>
      <c r="O221" s="18">
        <f t="shared" si="23"/>
        <v>1.1340000000000001</v>
      </c>
      <c r="P221" s="5">
        <v>6.8000000000000005E-2</v>
      </c>
      <c r="Q221" s="5">
        <v>3.3000000000000002E-2</v>
      </c>
      <c r="R221" s="18">
        <f t="shared" si="24"/>
        <v>0.10100000000000001</v>
      </c>
      <c r="S221" s="5">
        <v>0</v>
      </c>
      <c r="T221" s="5">
        <v>0</v>
      </c>
      <c r="U221" s="5">
        <v>0</v>
      </c>
      <c r="V221" s="5">
        <v>0</v>
      </c>
      <c r="W221" s="5">
        <v>0</v>
      </c>
      <c r="X221" s="5">
        <v>0</v>
      </c>
      <c r="Y221" s="5">
        <v>0</v>
      </c>
      <c r="Z221" s="5">
        <v>0</v>
      </c>
      <c r="AA221" s="5">
        <v>0</v>
      </c>
      <c r="AB221" s="5">
        <v>0</v>
      </c>
      <c r="AC221" s="18">
        <f t="shared" si="25"/>
        <v>0</v>
      </c>
      <c r="AD221" s="5">
        <v>0</v>
      </c>
      <c r="AE221" s="5">
        <v>0</v>
      </c>
      <c r="AF221" s="5">
        <v>0</v>
      </c>
      <c r="AG221" s="18">
        <f t="shared" si="26"/>
        <v>0</v>
      </c>
      <c r="AH221" s="5">
        <v>0</v>
      </c>
      <c r="AI221" s="17">
        <v>1</v>
      </c>
      <c r="AJ221" s="6" t="s">
        <v>470</v>
      </c>
      <c r="AK221" s="19"/>
    </row>
    <row r="222" spans="1:37" x14ac:dyDescent="0.25">
      <c r="A222" s="6" t="s">
        <v>472</v>
      </c>
      <c r="B222" t="s">
        <v>473</v>
      </c>
      <c r="C222" s="14" t="s">
        <v>39</v>
      </c>
      <c r="D222" s="15">
        <v>3</v>
      </c>
      <c r="E222" s="15">
        <v>4.2319999999999993</v>
      </c>
      <c r="F222" s="16">
        <v>1.2319999999999993</v>
      </c>
      <c r="G222" s="5">
        <v>0</v>
      </c>
      <c r="H222" s="5">
        <v>0</v>
      </c>
      <c r="I222" s="17">
        <f t="shared" si="21"/>
        <v>0.72323960302457468</v>
      </c>
      <c r="J222" s="17">
        <f t="shared" si="22"/>
        <v>0.50378071833648408</v>
      </c>
      <c r="K222" s="5">
        <v>1.9709999999999999</v>
      </c>
      <c r="L222" s="5">
        <v>0.19100000000000003</v>
      </c>
      <c r="M222" s="5">
        <v>6.7000000000000004E-2</v>
      </c>
      <c r="N222" s="5">
        <v>0.502</v>
      </c>
      <c r="O222" s="18">
        <f t="shared" si="23"/>
        <v>2.7309999999999999</v>
      </c>
      <c r="P222" s="5">
        <v>0.16500000000000001</v>
      </c>
      <c r="Q222" s="5">
        <v>0.104</v>
      </c>
      <c r="R222" s="18">
        <f t="shared" si="24"/>
        <v>0.26900000000000002</v>
      </c>
      <c r="S222" s="5">
        <v>0</v>
      </c>
      <c r="T222" s="5">
        <v>2</v>
      </c>
      <c r="U222" s="5">
        <v>5.8000000000000003E-2</v>
      </c>
      <c r="V222" s="5">
        <v>0</v>
      </c>
      <c r="W222" s="5">
        <v>0.187</v>
      </c>
      <c r="X222" s="5">
        <v>0.23300000000000001</v>
      </c>
      <c r="Y222" s="5">
        <v>0.37</v>
      </c>
      <c r="Z222" s="5">
        <v>0</v>
      </c>
      <c r="AA222" s="5">
        <v>1</v>
      </c>
      <c r="AB222" s="5">
        <v>0.23300000000000001</v>
      </c>
      <c r="AC222" s="18">
        <f t="shared" si="25"/>
        <v>4.0809999999999995</v>
      </c>
      <c r="AD222" s="5">
        <v>0</v>
      </c>
      <c r="AE222" s="5">
        <v>0</v>
      </c>
      <c r="AF222" s="5">
        <v>0.151</v>
      </c>
      <c r="AG222" s="18">
        <f t="shared" si="26"/>
        <v>0.151</v>
      </c>
      <c r="AH222" s="5">
        <v>2.1320000000000001</v>
      </c>
      <c r="AI222" s="17">
        <v>0.75</v>
      </c>
      <c r="AJ222" s="6" t="s">
        <v>472</v>
      </c>
      <c r="AK222" s="19"/>
    </row>
    <row r="223" spans="1:37" x14ac:dyDescent="0.25">
      <c r="A223" s="6" t="s">
        <v>474</v>
      </c>
      <c r="B223" t="s">
        <v>475</v>
      </c>
      <c r="C223" s="14" t="s">
        <v>94</v>
      </c>
      <c r="D223" s="15">
        <v>0.66700000000000004</v>
      </c>
      <c r="E223" s="15">
        <v>1</v>
      </c>
      <c r="F223" s="16">
        <v>0.33299999999999996</v>
      </c>
      <c r="G223" s="5">
        <v>0</v>
      </c>
      <c r="H223" s="5">
        <v>0</v>
      </c>
      <c r="I223" s="17">
        <f t="shared" si="21"/>
        <v>0</v>
      </c>
      <c r="J223" s="17">
        <f t="shared" si="22"/>
        <v>0</v>
      </c>
      <c r="K223" s="5">
        <v>0.51300000000000001</v>
      </c>
      <c r="L223" s="5">
        <v>1.9E-2</v>
      </c>
      <c r="M223" s="5">
        <v>6.0000000000000001E-3</v>
      </c>
      <c r="N223" s="5">
        <v>9.1999999999999998E-2</v>
      </c>
      <c r="O223" s="18">
        <f t="shared" si="23"/>
        <v>0.63</v>
      </c>
      <c r="P223" s="5">
        <v>3.2000000000000001E-2</v>
      </c>
      <c r="Q223" s="5">
        <v>5.0000000000000001E-3</v>
      </c>
      <c r="R223" s="18">
        <f t="shared" si="24"/>
        <v>3.6999999999999998E-2</v>
      </c>
      <c r="S223" s="5">
        <v>0</v>
      </c>
      <c r="T223" s="5">
        <v>0</v>
      </c>
      <c r="U223" s="5">
        <v>0</v>
      </c>
      <c r="V223" s="5">
        <v>0</v>
      </c>
      <c r="W223" s="5">
        <v>0</v>
      </c>
      <c r="X223" s="5">
        <v>0</v>
      </c>
      <c r="Y223" s="5">
        <v>0</v>
      </c>
      <c r="Z223" s="5">
        <v>0</v>
      </c>
      <c r="AA223" s="5">
        <v>0</v>
      </c>
      <c r="AB223" s="5">
        <v>0</v>
      </c>
      <c r="AC223" s="18">
        <f t="shared" si="25"/>
        <v>0</v>
      </c>
      <c r="AD223" s="5">
        <v>1</v>
      </c>
      <c r="AE223" s="5">
        <v>0</v>
      </c>
      <c r="AF223" s="5">
        <v>0</v>
      </c>
      <c r="AG223" s="18">
        <f t="shared" si="26"/>
        <v>1</v>
      </c>
      <c r="AH223" s="5">
        <v>0</v>
      </c>
      <c r="AI223" s="17">
        <v>0</v>
      </c>
      <c r="AJ223" s="6" t="s">
        <v>474</v>
      </c>
      <c r="AK223" s="19"/>
    </row>
    <row r="224" spans="1:37" x14ac:dyDescent="0.25">
      <c r="A224" s="6" t="s">
        <v>476</v>
      </c>
      <c r="B224" t="s">
        <v>477</v>
      </c>
      <c r="C224" s="14" t="s">
        <v>39</v>
      </c>
      <c r="D224" s="15">
        <v>1.7120000000000002</v>
      </c>
      <c r="E224" s="15">
        <v>2.903</v>
      </c>
      <c r="F224" s="16">
        <v>1.1909999999999998</v>
      </c>
      <c r="G224" s="5">
        <v>0</v>
      </c>
      <c r="H224" s="5">
        <v>0</v>
      </c>
      <c r="I224" s="17">
        <f t="shared" si="21"/>
        <v>0.47089218050292803</v>
      </c>
      <c r="J224" s="17">
        <f t="shared" si="22"/>
        <v>0.27557698932139169</v>
      </c>
      <c r="K224" s="5">
        <v>1.1850000000000001</v>
      </c>
      <c r="L224" s="5">
        <v>0.09</v>
      </c>
      <c r="M224" s="5">
        <v>3.1000000000000003E-2</v>
      </c>
      <c r="N224" s="5">
        <v>0.27</v>
      </c>
      <c r="O224" s="18">
        <f t="shared" si="23"/>
        <v>1.5760000000000001</v>
      </c>
      <c r="P224" s="5">
        <v>0.09</v>
      </c>
      <c r="Q224" s="5">
        <v>4.5999999999999999E-2</v>
      </c>
      <c r="R224" s="18">
        <f t="shared" si="24"/>
        <v>0.13600000000000001</v>
      </c>
      <c r="S224" s="5">
        <v>0</v>
      </c>
      <c r="T224" s="5">
        <v>1.2</v>
      </c>
      <c r="U224" s="5">
        <v>4.2000000000000003E-2</v>
      </c>
      <c r="V224" s="5">
        <v>0</v>
      </c>
      <c r="W224" s="5">
        <v>8.3000000000000004E-2</v>
      </c>
      <c r="X224" s="5">
        <v>0</v>
      </c>
      <c r="Y224" s="5">
        <v>0</v>
      </c>
      <c r="Z224" s="5">
        <v>4.2000000000000003E-2</v>
      </c>
      <c r="AA224" s="5">
        <v>0</v>
      </c>
      <c r="AB224" s="5">
        <v>0</v>
      </c>
      <c r="AC224" s="18">
        <f t="shared" si="25"/>
        <v>1.367</v>
      </c>
      <c r="AD224" s="5">
        <v>0</v>
      </c>
      <c r="AE224" s="5">
        <v>0</v>
      </c>
      <c r="AF224" s="5">
        <v>1.536</v>
      </c>
      <c r="AG224" s="18">
        <f t="shared" si="26"/>
        <v>1.536</v>
      </c>
      <c r="AH224" s="5">
        <v>0.8</v>
      </c>
      <c r="AI224" s="17">
        <v>1</v>
      </c>
      <c r="AJ224" s="6" t="s">
        <v>476</v>
      </c>
      <c r="AK224" s="19"/>
    </row>
    <row r="225" spans="1:37" x14ac:dyDescent="0.25">
      <c r="A225" s="6" t="s">
        <v>478</v>
      </c>
      <c r="B225" t="s">
        <v>479</v>
      </c>
      <c r="C225" s="14" t="s">
        <v>39</v>
      </c>
      <c r="D225" s="15">
        <v>2.4140000000000001</v>
      </c>
      <c r="E225" s="15">
        <v>3.64</v>
      </c>
      <c r="F225" s="16">
        <v>1.226</v>
      </c>
      <c r="G225" s="5">
        <v>0</v>
      </c>
      <c r="H225" s="5">
        <v>0</v>
      </c>
      <c r="I225" s="17">
        <f t="shared" si="21"/>
        <v>0.66868131868131875</v>
      </c>
      <c r="J225" s="17">
        <f t="shared" si="22"/>
        <v>0.50824175824175821</v>
      </c>
      <c r="K225" s="5">
        <v>1.615</v>
      </c>
      <c r="L225" s="5">
        <v>0.14600000000000002</v>
      </c>
      <c r="M225" s="5">
        <v>5.0999999999999997E-2</v>
      </c>
      <c r="N225" s="5">
        <v>0.39200000000000002</v>
      </c>
      <c r="O225" s="18">
        <f t="shared" si="23"/>
        <v>2.2040000000000002</v>
      </c>
      <c r="P225" s="5">
        <v>0.13100000000000001</v>
      </c>
      <c r="Q225" s="5">
        <v>7.9000000000000001E-2</v>
      </c>
      <c r="R225" s="18">
        <f t="shared" si="24"/>
        <v>0.21000000000000002</v>
      </c>
      <c r="S225" s="5">
        <v>0</v>
      </c>
      <c r="T225" s="5">
        <v>1.75</v>
      </c>
      <c r="U225" s="5">
        <v>0.12</v>
      </c>
      <c r="V225" s="5">
        <v>0</v>
      </c>
      <c r="W225" s="5">
        <v>0.22800000000000001</v>
      </c>
      <c r="X225" s="5">
        <v>0.24</v>
      </c>
      <c r="Y225" s="5">
        <v>0</v>
      </c>
      <c r="Z225" s="5">
        <v>9.6000000000000002E-2</v>
      </c>
      <c r="AA225" s="5">
        <v>0</v>
      </c>
      <c r="AB225" s="5">
        <v>0</v>
      </c>
      <c r="AC225" s="18">
        <f t="shared" si="25"/>
        <v>2.4340000000000002</v>
      </c>
      <c r="AD225" s="5">
        <v>0</v>
      </c>
      <c r="AE225" s="5">
        <v>1.0529999999999999</v>
      </c>
      <c r="AF225" s="5">
        <v>0.153</v>
      </c>
      <c r="AG225" s="18">
        <f t="shared" si="26"/>
        <v>1.206</v>
      </c>
      <c r="AH225" s="5">
        <v>1.85</v>
      </c>
      <c r="AI225" s="17">
        <v>1</v>
      </c>
      <c r="AJ225" s="6" t="s">
        <v>478</v>
      </c>
      <c r="AK225" s="19"/>
    </row>
    <row r="226" spans="1:37" x14ac:dyDescent="0.25">
      <c r="A226" s="6" t="s">
        <v>480</v>
      </c>
      <c r="B226" t="s">
        <v>481</v>
      </c>
      <c r="C226" s="14" t="s">
        <v>39</v>
      </c>
      <c r="D226" s="15">
        <v>47.087000000000003</v>
      </c>
      <c r="E226" s="15">
        <v>124.541</v>
      </c>
      <c r="F226" s="16">
        <v>77.453999999999994</v>
      </c>
      <c r="G226" s="5">
        <v>0</v>
      </c>
      <c r="H226" s="5">
        <v>0</v>
      </c>
      <c r="I226" s="17">
        <f t="shared" si="21"/>
        <v>0.55242954689620294</v>
      </c>
      <c r="J226" s="17">
        <f t="shared" si="22"/>
        <v>0</v>
      </c>
      <c r="K226" s="5">
        <v>31.182000000000002</v>
      </c>
      <c r="L226" s="5">
        <v>2.9240000000000004</v>
      </c>
      <c r="M226" s="5">
        <v>1.0210000000000001</v>
      </c>
      <c r="N226" s="5">
        <v>7.7989999999999995</v>
      </c>
      <c r="O226" s="18">
        <f t="shared" si="23"/>
        <v>42.926000000000002</v>
      </c>
      <c r="P226" s="5">
        <v>2.5739999999999998</v>
      </c>
      <c r="Q226" s="5">
        <v>1.587</v>
      </c>
      <c r="R226" s="18">
        <f t="shared" si="24"/>
        <v>4.1609999999999996</v>
      </c>
      <c r="S226" s="5">
        <v>0</v>
      </c>
      <c r="T226" s="5">
        <v>37.625</v>
      </c>
      <c r="U226" s="5">
        <v>4.1050000000000004</v>
      </c>
      <c r="V226" s="5">
        <v>0</v>
      </c>
      <c r="W226" s="5">
        <v>8.1929999999999996</v>
      </c>
      <c r="X226" s="5">
        <v>4.4820000000000002</v>
      </c>
      <c r="Y226" s="5">
        <v>13.632999999999999</v>
      </c>
      <c r="Z226" s="5">
        <v>1.296</v>
      </c>
      <c r="AA226" s="5">
        <v>0</v>
      </c>
      <c r="AB226" s="5">
        <v>0</v>
      </c>
      <c r="AC226" s="18">
        <f t="shared" si="25"/>
        <v>69.334000000000003</v>
      </c>
      <c r="AD226" s="5">
        <v>0</v>
      </c>
      <c r="AE226" s="5">
        <v>33.899999999999991</v>
      </c>
      <c r="AF226" s="5">
        <v>21.306999999999999</v>
      </c>
      <c r="AG226" s="18">
        <f t="shared" si="26"/>
        <v>55.206999999999994</v>
      </c>
      <c r="AH226" s="5">
        <v>0</v>
      </c>
      <c r="AI226" s="17">
        <v>0.99229999999999996</v>
      </c>
      <c r="AJ226" s="6" t="s">
        <v>480</v>
      </c>
      <c r="AK226" s="19"/>
    </row>
    <row r="227" spans="1:37" x14ac:dyDescent="0.25">
      <c r="A227" s="6" t="s">
        <v>482</v>
      </c>
      <c r="B227" t="s">
        <v>483</v>
      </c>
      <c r="C227" s="14" t="s">
        <v>39</v>
      </c>
      <c r="D227" s="15">
        <v>1.2390000000000001</v>
      </c>
      <c r="E227" s="15">
        <v>1.6</v>
      </c>
      <c r="F227" s="16">
        <v>0.36099999999999999</v>
      </c>
      <c r="G227" s="5">
        <v>0</v>
      </c>
      <c r="H227" s="5">
        <v>0</v>
      </c>
      <c r="I227" s="17">
        <f t="shared" si="21"/>
        <v>0.729375</v>
      </c>
      <c r="J227" s="17">
        <f t="shared" si="22"/>
        <v>0</v>
      </c>
      <c r="K227" s="5">
        <v>0.84799999999999998</v>
      </c>
      <c r="L227" s="5">
        <v>6.8000000000000005E-2</v>
      </c>
      <c r="M227" s="5">
        <v>2.4E-2</v>
      </c>
      <c r="N227" s="5">
        <v>0.19700000000000001</v>
      </c>
      <c r="O227" s="18">
        <f t="shared" si="23"/>
        <v>1.137</v>
      </c>
      <c r="P227" s="5">
        <v>6.6000000000000003E-2</v>
      </c>
      <c r="Q227" s="5">
        <v>3.5999999999999997E-2</v>
      </c>
      <c r="R227" s="18">
        <f t="shared" si="24"/>
        <v>0.10200000000000001</v>
      </c>
      <c r="S227" s="5">
        <v>0</v>
      </c>
      <c r="T227" s="5">
        <v>0.5</v>
      </c>
      <c r="U227" s="5">
        <v>0</v>
      </c>
      <c r="V227" s="5">
        <v>0</v>
      </c>
      <c r="W227" s="5">
        <v>0</v>
      </c>
      <c r="X227" s="5">
        <v>0.66700000000000004</v>
      </c>
      <c r="Y227" s="5">
        <v>0</v>
      </c>
      <c r="Z227" s="5">
        <v>0</v>
      </c>
      <c r="AA227" s="5">
        <v>0</v>
      </c>
      <c r="AB227" s="5">
        <v>0</v>
      </c>
      <c r="AC227" s="18">
        <f t="shared" si="25"/>
        <v>1.167</v>
      </c>
      <c r="AD227" s="5">
        <v>0</v>
      </c>
      <c r="AE227" s="5">
        <v>0</v>
      </c>
      <c r="AF227" s="5">
        <v>0.433</v>
      </c>
      <c r="AG227" s="18">
        <f t="shared" si="26"/>
        <v>0.433</v>
      </c>
      <c r="AH227" s="5">
        <v>0</v>
      </c>
      <c r="AI227" s="17">
        <v>1</v>
      </c>
      <c r="AJ227" s="6" t="s">
        <v>482</v>
      </c>
      <c r="AK227" s="19"/>
    </row>
    <row r="228" spans="1:37" x14ac:dyDescent="0.25">
      <c r="A228" s="6" t="s">
        <v>484</v>
      </c>
      <c r="B228" t="s">
        <v>485</v>
      </c>
      <c r="C228" s="14" t="s">
        <v>39</v>
      </c>
      <c r="D228" s="15">
        <v>45.238</v>
      </c>
      <c r="E228" s="15">
        <v>92.786000000000001</v>
      </c>
      <c r="F228" s="16">
        <v>47.548000000000002</v>
      </c>
      <c r="G228" s="5">
        <v>0</v>
      </c>
      <c r="H228" s="5">
        <v>0</v>
      </c>
      <c r="I228" s="17">
        <f t="shared" si="21"/>
        <v>0.7129766990709806</v>
      </c>
      <c r="J228" s="17">
        <f t="shared" si="22"/>
        <v>0</v>
      </c>
      <c r="K228" s="5">
        <v>30.668999999999997</v>
      </c>
      <c r="L228" s="5">
        <v>2.5950000000000002</v>
      </c>
      <c r="M228" s="5">
        <v>0.90900000000000003</v>
      </c>
      <c r="N228" s="5">
        <v>7.2710000000000008</v>
      </c>
      <c r="O228" s="18">
        <f t="shared" si="23"/>
        <v>41.443999999999996</v>
      </c>
      <c r="P228" s="5">
        <v>2.4260000000000002</v>
      </c>
      <c r="Q228" s="5">
        <v>1.3680000000000001</v>
      </c>
      <c r="R228" s="18">
        <f t="shared" si="24"/>
        <v>3.7940000000000005</v>
      </c>
      <c r="S228" s="5">
        <v>0.28399999999999997</v>
      </c>
      <c r="T228" s="5">
        <v>34.141999999999996</v>
      </c>
      <c r="U228" s="5">
        <v>1.706</v>
      </c>
      <c r="V228" s="5">
        <v>1.569</v>
      </c>
      <c r="W228" s="5">
        <v>5.0179999999999998</v>
      </c>
      <c r="X228" s="5">
        <v>8.718</v>
      </c>
      <c r="Y228" s="5">
        <v>14.500999999999999</v>
      </c>
      <c r="Z228" s="5">
        <v>0.85299999999999998</v>
      </c>
      <c r="AA228" s="5">
        <v>0.56899999999999995</v>
      </c>
      <c r="AB228" s="5">
        <v>0</v>
      </c>
      <c r="AC228" s="18">
        <f t="shared" si="25"/>
        <v>67.36</v>
      </c>
      <c r="AD228" s="5">
        <v>0</v>
      </c>
      <c r="AE228" s="5">
        <v>13.808999999999999</v>
      </c>
      <c r="AF228" s="5">
        <v>11.617000000000001</v>
      </c>
      <c r="AG228" s="18">
        <f t="shared" si="26"/>
        <v>25.426000000000002</v>
      </c>
      <c r="AH228" s="5">
        <v>0</v>
      </c>
      <c r="AI228" s="17">
        <v>0.98209999999999997</v>
      </c>
      <c r="AJ228" s="6" t="s">
        <v>484</v>
      </c>
      <c r="AK228" s="19"/>
    </row>
    <row r="229" spans="1:37" x14ac:dyDescent="0.25">
      <c r="A229" s="6" t="s">
        <v>486</v>
      </c>
      <c r="B229" t="s">
        <v>487</v>
      </c>
      <c r="C229" s="14" t="s">
        <v>39</v>
      </c>
      <c r="D229" s="15">
        <v>13.287000000000001</v>
      </c>
      <c r="E229" s="15">
        <v>23.160999999999998</v>
      </c>
      <c r="F229" s="16">
        <v>9.873999999999997</v>
      </c>
      <c r="G229" s="5">
        <v>0</v>
      </c>
      <c r="H229" s="5">
        <v>0</v>
      </c>
      <c r="I229" s="17">
        <f t="shared" si="21"/>
        <v>0.53349322136349897</v>
      </c>
      <c r="J229" s="17">
        <f t="shared" si="22"/>
        <v>4.3176028668883037E-2</v>
      </c>
      <c r="K229" s="5">
        <v>8.9039999999999999</v>
      </c>
      <c r="L229" s="5">
        <v>0.79700000000000004</v>
      </c>
      <c r="M229" s="5">
        <v>0.27800000000000002</v>
      </c>
      <c r="N229" s="5">
        <v>2.161</v>
      </c>
      <c r="O229" s="18">
        <f t="shared" si="23"/>
        <v>12.14</v>
      </c>
      <c r="P229" s="5">
        <v>0.72</v>
      </c>
      <c r="Q229" s="5">
        <v>0.42699999999999999</v>
      </c>
      <c r="R229" s="18">
        <f t="shared" si="24"/>
        <v>1.147</v>
      </c>
      <c r="S229" s="5">
        <v>0</v>
      </c>
      <c r="T229" s="5">
        <v>9.6960000000000015</v>
      </c>
      <c r="U229" s="5">
        <v>0.39100000000000001</v>
      </c>
      <c r="V229" s="5">
        <v>0</v>
      </c>
      <c r="W229" s="5">
        <v>1.3029999999999999</v>
      </c>
      <c r="X229" s="5">
        <v>0.92300000000000004</v>
      </c>
      <c r="Y229" s="5">
        <v>0</v>
      </c>
      <c r="Z229" s="5">
        <v>0.104</v>
      </c>
      <c r="AA229" s="5">
        <v>0.434</v>
      </c>
      <c r="AB229" s="5">
        <v>0</v>
      </c>
      <c r="AC229" s="18">
        <f t="shared" si="25"/>
        <v>12.850999999999999</v>
      </c>
      <c r="AD229" s="5">
        <v>0</v>
      </c>
      <c r="AE229" s="5">
        <v>3</v>
      </c>
      <c r="AF229" s="5">
        <v>7.31</v>
      </c>
      <c r="AG229" s="18">
        <f t="shared" si="26"/>
        <v>10.309999999999999</v>
      </c>
      <c r="AH229" s="5">
        <v>1</v>
      </c>
      <c r="AI229" s="17">
        <v>0.96150000000000002</v>
      </c>
      <c r="AJ229" s="6" t="s">
        <v>486</v>
      </c>
      <c r="AK229" s="19"/>
    </row>
    <row r="230" spans="1:37" x14ac:dyDescent="0.25">
      <c r="A230" s="6" t="s">
        <v>488</v>
      </c>
      <c r="B230" t="s">
        <v>489</v>
      </c>
      <c r="C230" s="14" t="s">
        <v>39</v>
      </c>
      <c r="D230" s="15">
        <v>1.1339999999999999</v>
      </c>
      <c r="E230" s="15">
        <v>2.3980000000000001</v>
      </c>
      <c r="F230" s="16">
        <v>1.2640000000000002</v>
      </c>
      <c r="G230" s="5">
        <v>0</v>
      </c>
      <c r="H230" s="5">
        <v>0</v>
      </c>
      <c r="I230" s="17">
        <f t="shared" si="21"/>
        <v>0.41701417848206834</v>
      </c>
      <c r="J230" s="17">
        <f t="shared" si="22"/>
        <v>0</v>
      </c>
      <c r="K230" s="5">
        <v>0.7569999999999999</v>
      </c>
      <c r="L230" s="5">
        <v>6.9000000000000006E-2</v>
      </c>
      <c r="M230" s="5">
        <v>2.4E-2</v>
      </c>
      <c r="N230" s="5">
        <v>0.18500000000000003</v>
      </c>
      <c r="O230" s="18">
        <f t="shared" si="23"/>
        <v>1.0349999999999999</v>
      </c>
      <c r="P230" s="5">
        <v>6.2E-2</v>
      </c>
      <c r="Q230" s="5">
        <v>3.6999999999999998E-2</v>
      </c>
      <c r="R230" s="18">
        <f t="shared" si="24"/>
        <v>9.9000000000000005E-2</v>
      </c>
      <c r="S230" s="5">
        <v>0</v>
      </c>
      <c r="T230" s="5">
        <v>1</v>
      </c>
      <c r="U230" s="5">
        <v>0</v>
      </c>
      <c r="V230" s="5">
        <v>0</v>
      </c>
      <c r="W230" s="5">
        <v>0</v>
      </c>
      <c r="X230" s="5">
        <v>0</v>
      </c>
      <c r="Y230" s="5">
        <v>0</v>
      </c>
      <c r="Z230" s="5">
        <v>0</v>
      </c>
      <c r="AA230" s="5">
        <v>0</v>
      </c>
      <c r="AB230" s="5">
        <v>0</v>
      </c>
      <c r="AC230" s="18">
        <f t="shared" si="25"/>
        <v>1</v>
      </c>
      <c r="AD230" s="5">
        <v>0</v>
      </c>
      <c r="AE230" s="5">
        <v>0.88600000000000001</v>
      </c>
      <c r="AF230" s="5">
        <v>0.51200000000000001</v>
      </c>
      <c r="AG230" s="18">
        <f t="shared" si="26"/>
        <v>1.3980000000000001</v>
      </c>
      <c r="AH230" s="5">
        <v>0</v>
      </c>
      <c r="AI230" s="17">
        <v>1</v>
      </c>
      <c r="AJ230" s="6" t="s">
        <v>488</v>
      </c>
      <c r="AK230" s="19"/>
    </row>
    <row r="231" spans="1:37" x14ac:dyDescent="0.25">
      <c r="A231" s="6" t="s">
        <v>490</v>
      </c>
      <c r="B231" t="s">
        <v>491</v>
      </c>
      <c r="C231" s="14" t="s">
        <v>39</v>
      </c>
      <c r="D231" s="15">
        <v>4.5190000000000001</v>
      </c>
      <c r="E231" s="15">
        <v>13.064</v>
      </c>
      <c r="F231" s="16">
        <v>8.5449999999999999</v>
      </c>
      <c r="G231" s="5">
        <v>0</v>
      </c>
      <c r="H231" s="5">
        <v>0</v>
      </c>
      <c r="I231" s="17">
        <f t="shared" si="21"/>
        <v>0.37676056338028169</v>
      </c>
      <c r="J231" s="17">
        <f t="shared" si="22"/>
        <v>0</v>
      </c>
      <c r="K231" s="5">
        <v>2.9950000000000001</v>
      </c>
      <c r="L231" s="5">
        <v>0.28300000000000003</v>
      </c>
      <c r="M231" s="5">
        <v>9.8999999999999991E-2</v>
      </c>
      <c r="N231" s="5">
        <v>0.74099999999999999</v>
      </c>
      <c r="O231" s="18">
        <f t="shared" si="23"/>
        <v>4.1180000000000003</v>
      </c>
      <c r="P231" s="5">
        <v>0.247</v>
      </c>
      <c r="Q231" s="5">
        <v>0.154</v>
      </c>
      <c r="R231" s="18">
        <f t="shared" si="24"/>
        <v>0.40100000000000002</v>
      </c>
      <c r="S231" s="5">
        <v>0</v>
      </c>
      <c r="T231" s="5">
        <v>3.7</v>
      </c>
      <c r="U231" s="5">
        <v>0.03</v>
      </c>
      <c r="V231" s="5">
        <v>0</v>
      </c>
      <c r="W231" s="5">
        <v>0.502</v>
      </c>
      <c r="X231" s="5">
        <v>0.502</v>
      </c>
      <c r="Y231" s="5">
        <v>0</v>
      </c>
      <c r="Z231" s="5">
        <v>0.188</v>
      </c>
      <c r="AA231" s="5">
        <v>0</v>
      </c>
      <c r="AB231" s="5">
        <v>0</v>
      </c>
      <c r="AC231" s="18">
        <f t="shared" si="25"/>
        <v>4.9219999999999997</v>
      </c>
      <c r="AD231" s="5">
        <v>0</v>
      </c>
      <c r="AE231" s="5">
        <v>3.9729999999999999</v>
      </c>
      <c r="AF231" s="5">
        <v>4.1689999999999996</v>
      </c>
      <c r="AG231" s="18">
        <f t="shared" si="26"/>
        <v>8.1419999999999995</v>
      </c>
      <c r="AH231" s="5">
        <v>0</v>
      </c>
      <c r="AI231" s="17">
        <v>1</v>
      </c>
      <c r="AJ231" s="6" t="s">
        <v>490</v>
      </c>
      <c r="AK231" s="19"/>
    </row>
    <row r="232" spans="1:37" x14ac:dyDescent="0.25">
      <c r="A232" s="6" t="s">
        <v>492</v>
      </c>
      <c r="B232" t="s">
        <v>493</v>
      </c>
      <c r="C232" s="14" t="s">
        <v>39</v>
      </c>
      <c r="D232" s="15">
        <v>10.289</v>
      </c>
      <c r="E232" s="15">
        <v>13.358000000000001</v>
      </c>
      <c r="F232" s="16">
        <v>3.0690000000000008</v>
      </c>
      <c r="G232" s="5">
        <v>0</v>
      </c>
      <c r="H232" s="5">
        <v>0</v>
      </c>
      <c r="I232" s="17">
        <f t="shared" si="21"/>
        <v>0.82609672106602783</v>
      </c>
      <c r="J232" s="17">
        <f t="shared" si="22"/>
        <v>0</v>
      </c>
      <c r="K232" s="5">
        <v>6.9610000000000003</v>
      </c>
      <c r="L232" s="5">
        <v>0.59699999999999998</v>
      </c>
      <c r="M232" s="5">
        <v>0.20899999999999999</v>
      </c>
      <c r="N232" s="5">
        <v>1.653</v>
      </c>
      <c r="O232" s="18">
        <f t="shared" si="23"/>
        <v>9.42</v>
      </c>
      <c r="P232" s="5">
        <v>0.55300000000000005</v>
      </c>
      <c r="Q232" s="5">
        <v>0.316</v>
      </c>
      <c r="R232" s="18">
        <f t="shared" si="24"/>
        <v>0.86899999999999999</v>
      </c>
      <c r="S232" s="5">
        <v>0</v>
      </c>
      <c r="T232" s="5">
        <v>7</v>
      </c>
      <c r="U232" s="5">
        <v>0</v>
      </c>
      <c r="V232" s="5">
        <v>0</v>
      </c>
      <c r="W232" s="5">
        <v>0.80200000000000005</v>
      </c>
      <c r="X232" s="5">
        <v>0.501</v>
      </c>
      <c r="Y232" s="5">
        <v>2.7320000000000002</v>
      </c>
      <c r="Z232" s="5">
        <v>0</v>
      </c>
      <c r="AA232" s="5">
        <v>0</v>
      </c>
      <c r="AB232" s="5">
        <v>0</v>
      </c>
      <c r="AC232" s="18">
        <f t="shared" si="25"/>
        <v>11.035</v>
      </c>
      <c r="AD232" s="5">
        <v>0</v>
      </c>
      <c r="AE232" s="5">
        <v>1.01</v>
      </c>
      <c r="AF232" s="5">
        <v>1.3129999999999999</v>
      </c>
      <c r="AG232" s="18">
        <f t="shared" si="26"/>
        <v>2.323</v>
      </c>
      <c r="AH232" s="5">
        <v>0</v>
      </c>
      <c r="AI232" s="17">
        <v>1</v>
      </c>
      <c r="AJ232" s="6" t="s">
        <v>492</v>
      </c>
      <c r="AK232" s="19"/>
    </row>
    <row r="233" spans="1:37" x14ac:dyDescent="0.25">
      <c r="A233" s="6" t="s">
        <v>494</v>
      </c>
      <c r="B233" t="s">
        <v>495</v>
      </c>
      <c r="C233" s="14" t="s">
        <v>39</v>
      </c>
      <c r="D233" s="15">
        <v>7.3029999999999999</v>
      </c>
      <c r="E233" s="15">
        <v>9.6829999999999998</v>
      </c>
      <c r="F233" s="16">
        <v>2.38</v>
      </c>
      <c r="G233" s="5">
        <v>0</v>
      </c>
      <c r="H233" s="5">
        <v>0</v>
      </c>
      <c r="I233" s="17">
        <f t="shared" si="21"/>
        <v>0.8225756480429619</v>
      </c>
      <c r="J233" s="17">
        <f t="shared" si="22"/>
        <v>0.35113084787772386</v>
      </c>
      <c r="K233" s="5">
        <v>4.8490000000000002</v>
      </c>
      <c r="L233" s="5">
        <v>0.44900000000000001</v>
      </c>
      <c r="M233" s="5">
        <v>0.15600000000000003</v>
      </c>
      <c r="N233" s="5">
        <v>1.2090000000000001</v>
      </c>
      <c r="O233" s="18">
        <f t="shared" si="23"/>
        <v>6.6630000000000003</v>
      </c>
      <c r="P233" s="5">
        <v>0.39800000000000002</v>
      </c>
      <c r="Q233" s="5">
        <v>0.24199999999999999</v>
      </c>
      <c r="R233" s="18">
        <f t="shared" si="24"/>
        <v>0.64</v>
      </c>
      <c r="S233" s="5">
        <v>0</v>
      </c>
      <c r="T233" s="5">
        <v>5</v>
      </c>
      <c r="U233" s="5">
        <v>0.215</v>
      </c>
      <c r="V233" s="5">
        <v>0</v>
      </c>
      <c r="W233" s="5">
        <v>0.47299999999999998</v>
      </c>
      <c r="X233" s="5">
        <v>0.49099999999999999</v>
      </c>
      <c r="Y233" s="5">
        <v>1.7000000000000002</v>
      </c>
      <c r="Z233" s="5">
        <v>8.5999999999999993E-2</v>
      </c>
      <c r="AA233" s="5">
        <v>0</v>
      </c>
      <c r="AB233" s="5">
        <v>0</v>
      </c>
      <c r="AC233" s="18">
        <f t="shared" si="25"/>
        <v>7.9649999999999999</v>
      </c>
      <c r="AD233" s="5">
        <v>0</v>
      </c>
      <c r="AE233" s="5">
        <v>1.5699999999999998</v>
      </c>
      <c r="AF233" s="5">
        <v>0.14799999999999999</v>
      </c>
      <c r="AG233" s="18">
        <f t="shared" si="26"/>
        <v>1.7179999999999997</v>
      </c>
      <c r="AH233" s="5">
        <v>3.4</v>
      </c>
      <c r="AI233" s="17">
        <v>1</v>
      </c>
      <c r="AJ233" s="6" t="s">
        <v>494</v>
      </c>
      <c r="AK233" s="19"/>
    </row>
    <row r="234" spans="1:37" x14ac:dyDescent="0.25">
      <c r="A234" s="6" t="s">
        <v>496</v>
      </c>
      <c r="B234" t="s">
        <v>497</v>
      </c>
      <c r="C234" s="14" t="s">
        <v>39</v>
      </c>
      <c r="D234" s="15">
        <v>8.1000000000000003E-2</v>
      </c>
      <c r="E234" s="15">
        <v>9.9000000000000005E-2</v>
      </c>
      <c r="F234" s="16">
        <v>1.8000000000000002E-2</v>
      </c>
      <c r="G234" s="5">
        <v>0</v>
      </c>
      <c r="H234" s="5">
        <v>0</v>
      </c>
      <c r="I234" s="17">
        <f t="shared" si="21"/>
        <v>0</v>
      </c>
      <c r="J234" s="17">
        <f t="shared" si="22"/>
        <v>0</v>
      </c>
      <c r="K234" s="5">
        <v>4.2999999999999997E-2</v>
      </c>
      <c r="L234" s="5">
        <v>8.9999999999999993E-3</v>
      </c>
      <c r="M234" s="5">
        <v>3.0000000000000001E-3</v>
      </c>
      <c r="N234" s="5">
        <v>1.6E-2</v>
      </c>
      <c r="O234" s="18">
        <f t="shared" si="23"/>
        <v>7.1000000000000008E-2</v>
      </c>
      <c r="P234" s="5">
        <v>5.0000000000000001E-3</v>
      </c>
      <c r="Q234" s="5">
        <v>5.0000000000000001E-3</v>
      </c>
      <c r="R234" s="18">
        <f t="shared" si="24"/>
        <v>0.01</v>
      </c>
      <c r="S234" s="5">
        <v>0</v>
      </c>
      <c r="T234" s="5">
        <v>4.9000000000000002E-2</v>
      </c>
      <c r="U234" s="5">
        <v>0</v>
      </c>
      <c r="V234" s="5">
        <v>2.5000000000000001E-2</v>
      </c>
      <c r="W234" s="5">
        <v>0</v>
      </c>
      <c r="X234" s="5">
        <v>0</v>
      </c>
      <c r="Y234" s="5">
        <v>0</v>
      </c>
      <c r="Z234" s="5">
        <v>0</v>
      </c>
      <c r="AA234" s="5">
        <v>2.5000000000000001E-2</v>
      </c>
      <c r="AB234" s="5">
        <v>0</v>
      </c>
      <c r="AC234" s="18">
        <f t="shared" si="25"/>
        <v>9.9000000000000005E-2</v>
      </c>
      <c r="AD234" s="5">
        <v>0</v>
      </c>
      <c r="AE234" s="5">
        <v>0</v>
      </c>
      <c r="AF234" s="5">
        <v>0</v>
      </c>
      <c r="AG234" s="18">
        <f t="shared" si="26"/>
        <v>0</v>
      </c>
      <c r="AH234" s="5">
        <v>0</v>
      </c>
      <c r="AI234" s="17">
        <v>0</v>
      </c>
      <c r="AJ234" s="6" t="s">
        <v>496</v>
      </c>
      <c r="AK234" s="19"/>
    </row>
    <row r="235" spans="1:37" x14ac:dyDescent="0.25">
      <c r="A235" s="6" t="s">
        <v>498</v>
      </c>
      <c r="B235" t="s">
        <v>499</v>
      </c>
      <c r="C235" s="14" t="s">
        <v>39</v>
      </c>
      <c r="D235" s="15">
        <v>0.53500000000000003</v>
      </c>
      <c r="E235" s="15">
        <v>1.2370000000000001</v>
      </c>
      <c r="F235" s="16">
        <v>0.70200000000000007</v>
      </c>
      <c r="G235" s="5">
        <v>0</v>
      </c>
      <c r="H235" s="5">
        <v>0</v>
      </c>
      <c r="I235" s="17">
        <f t="shared" si="21"/>
        <v>0.80840743734842357</v>
      </c>
      <c r="J235" s="17">
        <f t="shared" si="22"/>
        <v>0</v>
      </c>
      <c r="K235" s="5">
        <v>0.35799999999999998</v>
      </c>
      <c r="L235" s="5">
        <v>3.2000000000000001E-2</v>
      </c>
      <c r="M235" s="5">
        <v>1.0999999999999999E-2</v>
      </c>
      <c r="N235" s="5">
        <v>8.7000000000000008E-2</v>
      </c>
      <c r="O235" s="18">
        <f t="shared" si="23"/>
        <v>0.48800000000000004</v>
      </c>
      <c r="P235" s="5">
        <v>2.9000000000000001E-2</v>
      </c>
      <c r="Q235" s="5">
        <v>1.7999999999999999E-2</v>
      </c>
      <c r="R235" s="18">
        <f t="shared" si="24"/>
        <v>4.7E-2</v>
      </c>
      <c r="S235" s="5">
        <v>0</v>
      </c>
      <c r="T235" s="5">
        <v>0</v>
      </c>
      <c r="U235" s="5">
        <v>0</v>
      </c>
      <c r="V235" s="5">
        <v>0</v>
      </c>
      <c r="W235" s="5">
        <v>0</v>
      </c>
      <c r="X235" s="5">
        <v>0</v>
      </c>
      <c r="Y235" s="5">
        <v>0</v>
      </c>
      <c r="Z235" s="5">
        <v>0</v>
      </c>
      <c r="AA235" s="5">
        <v>1</v>
      </c>
      <c r="AB235" s="5">
        <v>0</v>
      </c>
      <c r="AC235" s="18">
        <f t="shared" si="25"/>
        <v>1</v>
      </c>
      <c r="AD235" s="5">
        <v>0</v>
      </c>
      <c r="AE235" s="5">
        <v>0.23699999999999999</v>
      </c>
      <c r="AF235" s="5">
        <v>0</v>
      </c>
      <c r="AG235" s="18">
        <f t="shared" si="26"/>
        <v>0.23699999999999999</v>
      </c>
      <c r="AH235" s="5">
        <v>0</v>
      </c>
      <c r="AI235" s="17">
        <v>1</v>
      </c>
      <c r="AJ235" s="6" t="s">
        <v>498</v>
      </c>
      <c r="AK235" s="19"/>
    </row>
    <row r="236" spans="1:37" x14ac:dyDescent="0.25">
      <c r="A236" s="6" t="s">
        <v>500</v>
      </c>
      <c r="B236" t="s">
        <v>501</v>
      </c>
      <c r="C236" s="14" t="s">
        <v>39</v>
      </c>
      <c r="D236" s="15">
        <v>6.1229999999999984</v>
      </c>
      <c r="E236" s="15">
        <v>7.2039999999999988</v>
      </c>
      <c r="F236" s="16">
        <v>1.0810000000000004</v>
      </c>
      <c r="G236" s="5">
        <v>0</v>
      </c>
      <c r="H236" s="5">
        <v>0</v>
      </c>
      <c r="I236" s="17">
        <f t="shared" si="21"/>
        <v>0.81343697945585791</v>
      </c>
      <c r="J236" s="17">
        <f t="shared" si="22"/>
        <v>0.24292059966685178</v>
      </c>
      <c r="K236" s="5">
        <v>4.1399999999999997</v>
      </c>
      <c r="L236" s="5">
        <v>0.35299999999999998</v>
      </c>
      <c r="M236" s="5">
        <v>0.124</v>
      </c>
      <c r="N236" s="5">
        <v>0.99099999999999999</v>
      </c>
      <c r="O236" s="18">
        <f t="shared" si="23"/>
        <v>5.6079999999999988</v>
      </c>
      <c r="P236" s="5">
        <v>0.32899999999999996</v>
      </c>
      <c r="Q236" s="5">
        <v>0.186</v>
      </c>
      <c r="R236" s="18">
        <f t="shared" si="24"/>
        <v>0.5149999999999999</v>
      </c>
      <c r="S236" s="5">
        <v>0</v>
      </c>
      <c r="T236" s="5">
        <v>4.0570000000000004</v>
      </c>
      <c r="U236" s="5">
        <v>0.10299999999999999</v>
      </c>
      <c r="V236" s="5">
        <v>0</v>
      </c>
      <c r="W236" s="5">
        <v>0.17199999999999999</v>
      </c>
      <c r="X236" s="5">
        <v>0.45900000000000002</v>
      </c>
      <c r="Y236" s="5">
        <v>1</v>
      </c>
      <c r="Z236" s="5">
        <v>6.9000000000000006E-2</v>
      </c>
      <c r="AA236" s="5">
        <v>0</v>
      </c>
      <c r="AB236" s="5">
        <v>0</v>
      </c>
      <c r="AC236" s="18">
        <f t="shared" si="25"/>
        <v>5.8599999999999994</v>
      </c>
      <c r="AD236" s="5">
        <v>0</v>
      </c>
      <c r="AE236" s="5">
        <v>1</v>
      </c>
      <c r="AF236" s="5">
        <v>0.34399999999999997</v>
      </c>
      <c r="AG236" s="18">
        <f t="shared" si="26"/>
        <v>1.3439999999999999</v>
      </c>
      <c r="AH236" s="5">
        <v>1.75</v>
      </c>
      <c r="AI236" s="17">
        <v>1</v>
      </c>
      <c r="AJ236" s="6" t="s">
        <v>500</v>
      </c>
      <c r="AK236" s="19"/>
    </row>
    <row r="237" spans="1:37" x14ac:dyDescent="0.25">
      <c r="A237" s="6" t="s">
        <v>502</v>
      </c>
      <c r="B237" t="s">
        <v>503</v>
      </c>
      <c r="C237" s="14" t="s">
        <v>39</v>
      </c>
      <c r="D237" s="15">
        <v>2.8569999999999998</v>
      </c>
      <c r="E237" s="15">
        <v>3.9069999999999996</v>
      </c>
      <c r="F237" s="16">
        <v>1.0499999999999998</v>
      </c>
      <c r="G237" s="5">
        <v>0</v>
      </c>
      <c r="H237" s="5">
        <v>0</v>
      </c>
      <c r="I237" s="17">
        <f t="shared" si="21"/>
        <v>0.81699513693370873</v>
      </c>
      <c r="J237" s="17">
        <f t="shared" si="22"/>
        <v>0</v>
      </c>
      <c r="K237" s="5">
        <v>1.986</v>
      </c>
      <c r="L237" s="5">
        <v>0.14799999999999999</v>
      </c>
      <c r="M237" s="5">
        <v>5.3000000000000005E-2</v>
      </c>
      <c r="N237" s="5">
        <v>0.44500000000000001</v>
      </c>
      <c r="O237" s="18">
        <f t="shared" si="23"/>
        <v>2.6319999999999997</v>
      </c>
      <c r="P237" s="5">
        <v>0.15</v>
      </c>
      <c r="Q237" s="5">
        <v>7.4999999999999997E-2</v>
      </c>
      <c r="R237" s="18">
        <f t="shared" si="24"/>
        <v>0.22499999999999998</v>
      </c>
      <c r="S237" s="5">
        <v>0</v>
      </c>
      <c r="T237" s="5">
        <v>2.4</v>
      </c>
      <c r="U237" s="5">
        <v>0</v>
      </c>
      <c r="V237" s="5">
        <v>0</v>
      </c>
      <c r="W237" s="5">
        <v>0.14599999999999999</v>
      </c>
      <c r="X237" s="5">
        <v>0.14599999999999999</v>
      </c>
      <c r="Y237" s="5">
        <v>0.5</v>
      </c>
      <c r="Z237" s="5">
        <v>0</v>
      </c>
      <c r="AA237" s="5">
        <v>0</v>
      </c>
      <c r="AB237" s="5">
        <v>0</v>
      </c>
      <c r="AC237" s="18">
        <f t="shared" si="25"/>
        <v>3.1919999999999997</v>
      </c>
      <c r="AD237" s="5">
        <v>0.6</v>
      </c>
      <c r="AE237" s="5">
        <v>0.115</v>
      </c>
      <c r="AF237" s="5">
        <v>0</v>
      </c>
      <c r="AG237" s="18">
        <f t="shared" si="26"/>
        <v>0.71499999999999997</v>
      </c>
      <c r="AH237" s="5">
        <v>0</v>
      </c>
      <c r="AI237" s="17">
        <v>1</v>
      </c>
      <c r="AJ237" s="6" t="s">
        <v>502</v>
      </c>
      <c r="AK237" s="19"/>
    </row>
    <row r="238" spans="1:37" x14ac:dyDescent="0.25">
      <c r="A238" s="6" t="s">
        <v>504</v>
      </c>
      <c r="B238" t="s">
        <v>505</v>
      </c>
      <c r="C238" s="14" t="s">
        <v>39</v>
      </c>
      <c r="D238" s="15">
        <v>0.16400000000000001</v>
      </c>
      <c r="E238" s="15">
        <v>4.2999999999999997E-2</v>
      </c>
      <c r="F238" s="16">
        <v>-0.12100000000000001</v>
      </c>
      <c r="G238" s="5">
        <v>-0.114</v>
      </c>
      <c r="H238" s="5">
        <v>-7.0000000000000001E-3</v>
      </c>
      <c r="I238" s="17">
        <f t="shared" si="21"/>
        <v>0</v>
      </c>
      <c r="J238" s="17">
        <f t="shared" si="22"/>
        <v>12.558139534883722</v>
      </c>
      <c r="K238" s="5">
        <v>8.6999999999999994E-2</v>
      </c>
      <c r="L238" s="5">
        <v>1.7000000000000001E-2</v>
      </c>
      <c r="M238" s="5">
        <v>6.0000000000000001E-3</v>
      </c>
      <c r="N238" s="5">
        <v>3.3000000000000002E-2</v>
      </c>
      <c r="O238" s="18">
        <f t="shared" si="23"/>
        <v>0.14300000000000002</v>
      </c>
      <c r="P238" s="5">
        <v>0.01</v>
      </c>
      <c r="Q238" s="5">
        <v>1.0999999999999999E-2</v>
      </c>
      <c r="R238" s="18">
        <f t="shared" si="24"/>
        <v>2.0999999999999998E-2</v>
      </c>
      <c r="S238" s="5">
        <v>0</v>
      </c>
      <c r="T238" s="5">
        <v>0</v>
      </c>
      <c r="U238" s="5">
        <v>4.0000000000000001E-3</v>
      </c>
      <c r="V238" s="5">
        <v>0</v>
      </c>
      <c r="W238" s="5">
        <v>1.6E-2</v>
      </c>
      <c r="X238" s="5">
        <v>7.0000000000000001E-3</v>
      </c>
      <c r="Y238" s="5">
        <v>1.6E-2</v>
      </c>
      <c r="Z238" s="5">
        <v>0</v>
      </c>
      <c r="AA238" s="5">
        <v>0</v>
      </c>
      <c r="AB238" s="5">
        <v>0</v>
      </c>
      <c r="AC238" s="18">
        <f t="shared" si="25"/>
        <v>4.2999999999999997E-2</v>
      </c>
      <c r="AD238" s="5">
        <v>0</v>
      </c>
      <c r="AE238" s="5">
        <v>0</v>
      </c>
      <c r="AF238" s="5">
        <v>0</v>
      </c>
      <c r="AG238" s="18">
        <f t="shared" si="26"/>
        <v>0</v>
      </c>
      <c r="AH238" s="5">
        <v>0.54</v>
      </c>
      <c r="AI238" s="17">
        <v>0</v>
      </c>
      <c r="AJ238" s="6" t="s">
        <v>504</v>
      </c>
      <c r="AK238" s="19"/>
    </row>
    <row r="239" spans="1:37" x14ac:dyDescent="0.25">
      <c r="A239" s="6" t="s">
        <v>506</v>
      </c>
      <c r="B239" t="s">
        <v>507</v>
      </c>
      <c r="C239" s="14" t="s">
        <v>39</v>
      </c>
      <c r="D239" s="15">
        <v>180.99899999999997</v>
      </c>
      <c r="E239" s="15">
        <v>269.99700000000001</v>
      </c>
      <c r="F239" s="16">
        <v>88.998000000000047</v>
      </c>
      <c r="G239" s="5">
        <v>0</v>
      </c>
      <c r="H239" s="5">
        <v>0</v>
      </c>
      <c r="I239" s="17">
        <f t="shared" si="21"/>
        <v>0.83354141157123973</v>
      </c>
      <c r="J239" s="17">
        <f t="shared" si="22"/>
        <v>0</v>
      </c>
      <c r="K239" s="5">
        <v>122.374</v>
      </c>
      <c r="L239" s="5">
        <v>10.538999999999998</v>
      </c>
      <c r="M239" s="5">
        <v>3.6890000000000001</v>
      </c>
      <c r="N239" s="5">
        <v>29.083000000000006</v>
      </c>
      <c r="O239" s="18">
        <f t="shared" si="23"/>
        <v>165.68499999999997</v>
      </c>
      <c r="P239" s="5">
        <v>9.7270000000000003</v>
      </c>
      <c r="Q239" s="5">
        <v>5.5869999999999997</v>
      </c>
      <c r="R239" s="18">
        <f t="shared" si="24"/>
        <v>15.314</v>
      </c>
      <c r="S239" s="5">
        <v>0</v>
      </c>
      <c r="T239" s="5">
        <v>99.558000000000007</v>
      </c>
      <c r="U239" s="5">
        <v>11.418000000000001</v>
      </c>
      <c r="V239" s="5">
        <v>19.865999999999996</v>
      </c>
      <c r="W239" s="5">
        <v>21.44</v>
      </c>
      <c r="X239" s="5">
        <v>12.872999999999999</v>
      </c>
      <c r="Y239" s="5">
        <v>58.155999999999999</v>
      </c>
      <c r="Z239" s="5">
        <v>2.76</v>
      </c>
      <c r="AA239" s="5">
        <v>0</v>
      </c>
      <c r="AB239" s="5">
        <v>0</v>
      </c>
      <c r="AC239" s="18">
        <f t="shared" si="25"/>
        <v>226.071</v>
      </c>
      <c r="AD239" s="5">
        <v>2.8239999999999998</v>
      </c>
      <c r="AE239" s="5">
        <v>35.198</v>
      </c>
      <c r="AF239" s="5">
        <v>5.9039999999999999</v>
      </c>
      <c r="AG239" s="18">
        <f t="shared" si="26"/>
        <v>43.926000000000002</v>
      </c>
      <c r="AH239" s="5">
        <v>0</v>
      </c>
      <c r="AI239" s="17">
        <v>0.99550000000000005</v>
      </c>
      <c r="AJ239" s="6" t="s">
        <v>506</v>
      </c>
      <c r="AK239" s="19"/>
    </row>
    <row r="240" spans="1:37" x14ac:dyDescent="0.25">
      <c r="A240" s="6" t="s">
        <v>508</v>
      </c>
      <c r="B240" t="s">
        <v>509</v>
      </c>
      <c r="C240" s="14" t="s">
        <v>39</v>
      </c>
      <c r="D240" s="15">
        <v>15.405000000000001</v>
      </c>
      <c r="E240" s="15">
        <v>29.197000000000003</v>
      </c>
      <c r="F240" s="16">
        <v>13.792000000000002</v>
      </c>
      <c r="G240" s="5">
        <v>0</v>
      </c>
      <c r="H240" s="5">
        <v>0</v>
      </c>
      <c r="I240" s="17">
        <f t="shared" si="21"/>
        <v>0.50756052334143908</v>
      </c>
      <c r="J240" s="17">
        <f t="shared" si="22"/>
        <v>4.726512997910744E-3</v>
      </c>
      <c r="K240" s="5">
        <v>10.336</v>
      </c>
      <c r="L240" s="5">
        <v>0.91500000000000004</v>
      </c>
      <c r="M240" s="5">
        <v>0.31900000000000006</v>
      </c>
      <c r="N240" s="5">
        <v>2.5129999999999999</v>
      </c>
      <c r="O240" s="18">
        <f t="shared" si="23"/>
        <v>14.083000000000002</v>
      </c>
      <c r="P240" s="5">
        <v>0.83399999999999996</v>
      </c>
      <c r="Q240" s="5">
        <v>0.48799999999999999</v>
      </c>
      <c r="R240" s="18">
        <f t="shared" si="24"/>
        <v>1.3220000000000001</v>
      </c>
      <c r="S240" s="5">
        <v>0.19600000000000001</v>
      </c>
      <c r="T240" s="5">
        <v>10.848000000000001</v>
      </c>
      <c r="U240" s="5">
        <v>0.56499999999999995</v>
      </c>
      <c r="V240" s="5">
        <v>0</v>
      </c>
      <c r="W240" s="5">
        <v>1.59</v>
      </c>
      <c r="X240" s="5">
        <v>1.153</v>
      </c>
      <c r="Y240" s="5">
        <v>0.5</v>
      </c>
      <c r="Z240" s="5">
        <v>0.253</v>
      </c>
      <c r="AA240" s="5">
        <v>0</v>
      </c>
      <c r="AB240" s="5">
        <v>0.13800000000000001</v>
      </c>
      <c r="AC240" s="18">
        <f t="shared" si="25"/>
        <v>15.243</v>
      </c>
      <c r="AD240" s="5">
        <v>0.69199999999999995</v>
      </c>
      <c r="AE240" s="5">
        <v>9.5400000000000009</v>
      </c>
      <c r="AF240" s="5">
        <v>3.7219999999999995</v>
      </c>
      <c r="AG240" s="18">
        <f t="shared" si="26"/>
        <v>13.954000000000001</v>
      </c>
      <c r="AH240" s="5">
        <v>0.13800000000000001</v>
      </c>
      <c r="AI240" s="17">
        <v>0.97219999999999995</v>
      </c>
      <c r="AJ240" s="6" t="s">
        <v>508</v>
      </c>
      <c r="AK240" s="19"/>
    </row>
    <row r="241" spans="1:37" x14ac:dyDescent="0.25">
      <c r="A241" s="6" t="s">
        <v>510</v>
      </c>
      <c r="B241" t="s">
        <v>511</v>
      </c>
      <c r="C241" s="14" t="s">
        <v>39</v>
      </c>
      <c r="D241" s="15">
        <v>11.285999999999998</v>
      </c>
      <c r="E241" s="15">
        <v>17.071999999999999</v>
      </c>
      <c r="F241" s="16">
        <v>5.7860000000000014</v>
      </c>
      <c r="G241" s="5">
        <v>0</v>
      </c>
      <c r="H241" s="5">
        <v>0</v>
      </c>
      <c r="I241" s="17">
        <f t="shared" si="21"/>
        <v>0.812031396438613</v>
      </c>
      <c r="J241" s="17">
        <f t="shared" si="22"/>
        <v>0</v>
      </c>
      <c r="K241" s="5">
        <v>7.4409999999999989</v>
      </c>
      <c r="L241" s="5">
        <v>0.71900000000000008</v>
      </c>
      <c r="M241" s="5">
        <v>0.251</v>
      </c>
      <c r="N241" s="5">
        <v>1.8620000000000001</v>
      </c>
      <c r="O241" s="18">
        <f t="shared" si="23"/>
        <v>10.272999999999998</v>
      </c>
      <c r="P241" s="5">
        <v>0.61899999999999999</v>
      </c>
      <c r="Q241" s="5">
        <v>0.39400000000000002</v>
      </c>
      <c r="R241" s="18">
        <f t="shared" si="24"/>
        <v>1.0129999999999999</v>
      </c>
      <c r="S241" s="5">
        <v>0</v>
      </c>
      <c r="T241" s="5">
        <v>10.8</v>
      </c>
      <c r="U241" s="5">
        <v>0.14099999999999999</v>
      </c>
      <c r="V241" s="5">
        <v>1</v>
      </c>
      <c r="W241" s="5">
        <v>0.51100000000000001</v>
      </c>
      <c r="X241" s="5">
        <v>0.52900000000000003</v>
      </c>
      <c r="Y241" s="5">
        <v>0.88200000000000001</v>
      </c>
      <c r="Z241" s="5">
        <v>0</v>
      </c>
      <c r="AA241" s="5">
        <v>0</v>
      </c>
      <c r="AB241" s="5">
        <v>0</v>
      </c>
      <c r="AC241" s="18">
        <f t="shared" si="25"/>
        <v>13.863</v>
      </c>
      <c r="AD241" s="5">
        <v>0.623</v>
      </c>
      <c r="AE241" s="5">
        <v>0.64300000000000002</v>
      </c>
      <c r="AF241" s="5">
        <v>1.9430000000000001</v>
      </c>
      <c r="AG241" s="18">
        <f t="shared" si="26"/>
        <v>3.2090000000000001</v>
      </c>
      <c r="AH241" s="5">
        <v>0</v>
      </c>
      <c r="AI241" s="17">
        <v>1</v>
      </c>
      <c r="AJ241" s="6" t="s">
        <v>510</v>
      </c>
      <c r="AK241" s="19"/>
    </row>
    <row r="242" spans="1:37" x14ac:dyDescent="0.25">
      <c r="A242" s="6" t="s">
        <v>512</v>
      </c>
      <c r="B242" t="s">
        <v>513</v>
      </c>
      <c r="C242" s="14" t="s">
        <v>39</v>
      </c>
      <c r="D242" s="15">
        <v>0.90600000000000003</v>
      </c>
      <c r="E242" s="15">
        <v>1.157</v>
      </c>
      <c r="F242" s="16">
        <v>0.251</v>
      </c>
      <c r="G242" s="5">
        <v>0</v>
      </c>
      <c r="H242" s="5">
        <v>0</v>
      </c>
      <c r="I242" s="17">
        <f t="shared" si="21"/>
        <v>1</v>
      </c>
      <c r="J242" s="17">
        <f t="shared" si="22"/>
        <v>0.20916162489196197</v>
      </c>
      <c r="K242" s="5">
        <v>0.60399999999999998</v>
      </c>
      <c r="L242" s="5">
        <v>5.6000000000000001E-2</v>
      </c>
      <c r="M242" s="5">
        <v>2.0000000000000004E-2</v>
      </c>
      <c r="N242" s="5">
        <v>0.14699999999999999</v>
      </c>
      <c r="O242" s="18">
        <f t="shared" si="23"/>
        <v>0.82700000000000007</v>
      </c>
      <c r="P242" s="5">
        <v>4.9000000000000002E-2</v>
      </c>
      <c r="Q242" s="5">
        <v>0.03</v>
      </c>
      <c r="R242" s="18">
        <f t="shared" si="24"/>
        <v>7.9000000000000001E-2</v>
      </c>
      <c r="S242" s="5">
        <v>0</v>
      </c>
      <c r="T242" s="5">
        <v>0</v>
      </c>
      <c r="U242" s="5">
        <v>1.2E-2</v>
      </c>
      <c r="V242" s="5">
        <v>0</v>
      </c>
      <c r="W242" s="5">
        <v>0.20200000000000001</v>
      </c>
      <c r="X242" s="5">
        <v>3.1E-2</v>
      </c>
      <c r="Y242" s="5">
        <v>0.9</v>
      </c>
      <c r="Z242" s="5">
        <v>1.2E-2</v>
      </c>
      <c r="AA242" s="5">
        <v>0</v>
      </c>
      <c r="AB242" s="5">
        <v>0</v>
      </c>
      <c r="AC242" s="18">
        <f t="shared" si="25"/>
        <v>1.157</v>
      </c>
      <c r="AD242" s="5">
        <v>0</v>
      </c>
      <c r="AE242" s="5">
        <v>0</v>
      </c>
      <c r="AF242" s="5">
        <v>0</v>
      </c>
      <c r="AG242" s="18">
        <f t="shared" si="26"/>
        <v>0</v>
      </c>
      <c r="AH242" s="5">
        <v>0.24199999999999999</v>
      </c>
      <c r="AI242" s="17">
        <v>1</v>
      </c>
      <c r="AJ242" s="6" t="s">
        <v>512</v>
      </c>
      <c r="AK242" s="19"/>
    </row>
    <row r="243" spans="1:37" x14ac:dyDescent="0.25">
      <c r="A243" s="6" t="s">
        <v>514</v>
      </c>
      <c r="B243" t="s">
        <v>515</v>
      </c>
      <c r="C243" s="14" t="s">
        <v>39</v>
      </c>
      <c r="D243" s="15">
        <v>7.7709999999999999</v>
      </c>
      <c r="E243" s="15">
        <v>9.9340000000000011</v>
      </c>
      <c r="F243" s="16">
        <v>2.1630000000000011</v>
      </c>
      <c r="G243" s="5">
        <v>0</v>
      </c>
      <c r="H243" s="5">
        <v>0</v>
      </c>
      <c r="I243" s="17">
        <f t="shared" si="21"/>
        <v>0.51140891886450568</v>
      </c>
      <c r="J243" s="17">
        <f t="shared" si="22"/>
        <v>0</v>
      </c>
      <c r="K243" s="5">
        <v>5.1909999999999998</v>
      </c>
      <c r="L243" s="5">
        <v>0.46900000000000003</v>
      </c>
      <c r="M243" s="5">
        <v>0.16399999999999998</v>
      </c>
      <c r="N243" s="5">
        <v>1.274</v>
      </c>
      <c r="O243" s="18">
        <f t="shared" si="23"/>
        <v>7.0979999999999999</v>
      </c>
      <c r="P243" s="5">
        <v>0.42099999999999999</v>
      </c>
      <c r="Q243" s="5">
        <v>0.252</v>
      </c>
      <c r="R243" s="18">
        <f t="shared" si="24"/>
        <v>0.67300000000000004</v>
      </c>
      <c r="S243" s="5">
        <v>0</v>
      </c>
      <c r="T243" s="5">
        <v>5.5220000000000002</v>
      </c>
      <c r="U243" s="5">
        <v>0</v>
      </c>
      <c r="V243" s="5">
        <v>0</v>
      </c>
      <c r="W243" s="5">
        <v>0.45700000000000002</v>
      </c>
      <c r="X243" s="5">
        <v>0.33500000000000002</v>
      </c>
      <c r="Y243" s="5">
        <v>0</v>
      </c>
      <c r="Z243" s="5">
        <v>0.152</v>
      </c>
      <c r="AA243" s="5">
        <v>0</v>
      </c>
      <c r="AB243" s="5">
        <v>0</v>
      </c>
      <c r="AC243" s="18">
        <f t="shared" si="25"/>
        <v>6.4660000000000002</v>
      </c>
      <c r="AD243" s="5">
        <v>0</v>
      </c>
      <c r="AE243" s="5">
        <v>2.8620000000000001</v>
      </c>
      <c r="AF243" s="5">
        <v>0.60599999999999998</v>
      </c>
      <c r="AG243" s="18">
        <f t="shared" si="26"/>
        <v>3.468</v>
      </c>
      <c r="AH243" s="5">
        <v>0</v>
      </c>
      <c r="AI243" s="17">
        <v>0.78569999999999995</v>
      </c>
      <c r="AJ243" s="6" t="s">
        <v>514</v>
      </c>
      <c r="AK243" s="19"/>
    </row>
    <row r="244" spans="1:37" x14ac:dyDescent="0.25">
      <c r="A244" s="6" t="s">
        <v>516</v>
      </c>
      <c r="B244" t="s">
        <v>517</v>
      </c>
      <c r="C244" s="14" t="s">
        <v>39</v>
      </c>
      <c r="D244" s="15">
        <v>3.2000000000000001E-2</v>
      </c>
      <c r="E244" s="15">
        <v>0</v>
      </c>
      <c r="F244" s="16">
        <v>-3.2000000000000001E-2</v>
      </c>
      <c r="G244" s="5">
        <v>-0.03</v>
      </c>
      <c r="H244" s="5">
        <v>-2E-3</v>
      </c>
      <c r="I244" s="17">
        <f t="shared" si="21"/>
        <v>0</v>
      </c>
      <c r="J244" s="17">
        <f t="shared" si="22"/>
        <v>0</v>
      </c>
      <c r="K244" s="5">
        <v>0.02</v>
      </c>
      <c r="L244" s="5">
        <v>2E-3</v>
      </c>
      <c r="M244" s="5">
        <v>1E-3</v>
      </c>
      <c r="N244" s="5">
        <v>6.0000000000000001E-3</v>
      </c>
      <c r="O244" s="18">
        <f t="shared" si="23"/>
        <v>2.8999999999999998E-2</v>
      </c>
      <c r="P244" s="5">
        <v>2E-3</v>
      </c>
      <c r="Q244" s="5">
        <v>1E-3</v>
      </c>
      <c r="R244" s="18">
        <f t="shared" si="24"/>
        <v>3.0000000000000001E-3</v>
      </c>
      <c r="S244" s="5">
        <v>0</v>
      </c>
      <c r="T244" s="5">
        <v>0</v>
      </c>
      <c r="U244" s="5">
        <v>0</v>
      </c>
      <c r="V244" s="5">
        <v>0</v>
      </c>
      <c r="W244" s="5">
        <v>0</v>
      </c>
      <c r="X244" s="5">
        <v>0</v>
      </c>
      <c r="Y244" s="5">
        <v>0</v>
      </c>
      <c r="Z244" s="5">
        <v>0</v>
      </c>
      <c r="AA244" s="5">
        <v>0</v>
      </c>
      <c r="AB244" s="5">
        <v>0</v>
      </c>
      <c r="AC244" s="18">
        <f t="shared" si="25"/>
        <v>0</v>
      </c>
      <c r="AD244" s="5">
        <v>0</v>
      </c>
      <c r="AE244" s="5">
        <v>0</v>
      </c>
      <c r="AF244" s="5">
        <v>0</v>
      </c>
      <c r="AG244" s="18">
        <f t="shared" si="26"/>
        <v>0</v>
      </c>
      <c r="AH244" s="5">
        <v>0</v>
      </c>
      <c r="AI244" s="17">
        <v>0</v>
      </c>
      <c r="AJ244" s="6" t="s">
        <v>516</v>
      </c>
      <c r="AK244" s="19"/>
    </row>
    <row r="245" spans="1:37" x14ac:dyDescent="0.25">
      <c r="A245" s="6" t="s">
        <v>518</v>
      </c>
      <c r="B245" t="s">
        <v>519</v>
      </c>
      <c r="C245" s="14" t="s">
        <v>39</v>
      </c>
      <c r="D245" s="15">
        <v>12.516</v>
      </c>
      <c r="E245" s="15">
        <v>39.943999999999996</v>
      </c>
      <c r="F245" s="16">
        <v>27.427999999999997</v>
      </c>
      <c r="G245" s="5">
        <v>0</v>
      </c>
      <c r="H245" s="5">
        <v>0</v>
      </c>
      <c r="I245" s="17">
        <f t="shared" si="21"/>
        <v>0.3943020228319648</v>
      </c>
      <c r="J245" s="17">
        <f t="shared" si="22"/>
        <v>0</v>
      </c>
      <c r="K245" s="5">
        <v>8.3550000000000004</v>
      </c>
      <c r="L245" s="5">
        <v>0.76400000000000001</v>
      </c>
      <c r="M245" s="5">
        <v>0.26800000000000002</v>
      </c>
      <c r="N245" s="5">
        <v>2.0379999999999998</v>
      </c>
      <c r="O245" s="18">
        <f t="shared" si="23"/>
        <v>11.425000000000001</v>
      </c>
      <c r="P245" s="5">
        <v>0.67900000000000005</v>
      </c>
      <c r="Q245" s="5">
        <v>0.41199999999999998</v>
      </c>
      <c r="R245" s="18">
        <f t="shared" si="24"/>
        <v>1.091</v>
      </c>
      <c r="S245" s="5">
        <v>0</v>
      </c>
      <c r="T245" s="5">
        <v>9.8000000000000007</v>
      </c>
      <c r="U245" s="5">
        <v>0.41399999999999998</v>
      </c>
      <c r="V245" s="5">
        <v>1</v>
      </c>
      <c r="W245" s="5">
        <v>0.71</v>
      </c>
      <c r="X245" s="5">
        <v>0.63500000000000001</v>
      </c>
      <c r="Y245" s="5">
        <v>3</v>
      </c>
      <c r="Z245" s="5">
        <v>0.191</v>
      </c>
      <c r="AA245" s="5">
        <v>0</v>
      </c>
      <c r="AB245" s="5">
        <v>0</v>
      </c>
      <c r="AC245" s="18">
        <f t="shared" si="25"/>
        <v>15.75</v>
      </c>
      <c r="AD245" s="5">
        <v>0</v>
      </c>
      <c r="AE245" s="5">
        <v>17.945999999999998</v>
      </c>
      <c r="AF245" s="5">
        <v>6.2479999999999993</v>
      </c>
      <c r="AG245" s="18">
        <f t="shared" si="26"/>
        <v>24.193999999999996</v>
      </c>
      <c r="AH245" s="5">
        <v>0</v>
      </c>
      <c r="AI245" s="17">
        <v>1</v>
      </c>
      <c r="AJ245" s="6" t="s">
        <v>518</v>
      </c>
      <c r="AK245" s="19"/>
    </row>
    <row r="246" spans="1:37" x14ac:dyDescent="0.25">
      <c r="A246" s="6" t="s">
        <v>520</v>
      </c>
      <c r="B246" t="s">
        <v>521</v>
      </c>
      <c r="C246" s="14" t="s">
        <v>39</v>
      </c>
      <c r="D246" s="15">
        <v>33.35</v>
      </c>
      <c r="E246" s="15">
        <v>67.05</v>
      </c>
      <c r="F246" s="16">
        <v>33.699999999999996</v>
      </c>
      <c r="G246" s="5">
        <v>0</v>
      </c>
      <c r="H246" s="5">
        <v>0</v>
      </c>
      <c r="I246" s="17">
        <f t="shared" si="21"/>
        <v>0.47561521252796418</v>
      </c>
      <c r="J246" s="17">
        <f t="shared" si="22"/>
        <v>0</v>
      </c>
      <c r="K246" s="5">
        <v>22.827999999999999</v>
      </c>
      <c r="L246" s="5">
        <v>1.8540000000000001</v>
      </c>
      <c r="M246" s="5">
        <v>0.64900000000000002</v>
      </c>
      <c r="N246" s="5">
        <v>5.282</v>
      </c>
      <c r="O246" s="18">
        <f t="shared" si="23"/>
        <v>30.613</v>
      </c>
      <c r="P246" s="5">
        <v>1.7730000000000001</v>
      </c>
      <c r="Q246" s="5">
        <v>0.96399999999999997</v>
      </c>
      <c r="R246" s="18">
        <f t="shared" si="24"/>
        <v>2.7370000000000001</v>
      </c>
      <c r="S246" s="5">
        <v>0</v>
      </c>
      <c r="T246" s="5">
        <v>26.116999999999997</v>
      </c>
      <c r="U246" s="5">
        <v>1.3160000000000001</v>
      </c>
      <c r="V246" s="5">
        <v>0</v>
      </c>
      <c r="W246" s="5">
        <v>2.4889999999999999</v>
      </c>
      <c r="X246" s="5">
        <v>1.2490000000000001</v>
      </c>
      <c r="Y246" s="5">
        <v>0</v>
      </c>
      <c r="Z246" s="5">
        <v>0.71899999999999997</v>
      </c>
      <c r="AA246" s="5">
        <v>0</v>
      </c>
      <c r="AB246" s="5">
        <v>0</v>
      </c>
      <c r="AC246" s="18">
        <f t="shared" si="25"/>
        <v>31.889999999999997</v>
      </c>
      <c r="AD246" s="5">
        <v>8.125</v>
      </c>
      <c r="AE246" s="5">
        <v>17.385000000000002</v>
      </c>
      <c r="AF246" s="5">
        <v>9.65</v>
      </c>
      <c r="AG246" s="18">
        <f t="shared" si="26"/>
        <v>35.160000000000004</v>
      </c>
      <c r="AH246" s="5">
        <v>0</v>
      </c>
      <c r="AI246" s="17">
        <v>1</v>
      </c>
      <c r="AJ246" s="6" t="s">
        <v>520</v>
      </c>
      <c r="AK246" s="19"/>
    </row>
    <row r="247" spans="1:37" x14ac:dyDescent="0.25">
      <c r="A247" s="6" t="s">
        <v>522</v>
      </c>
      <c r="B247" t="s">
        <v>523</v>
      </c>
      <c r="C247" s="14" t="s">
        <v>39</v>
      </c>
      <c r="D247" s="15">
        <v>0.24000000000000002</v>
      </c>
      <c r="E247" s="15">
        <v>0.23899999999999999</v>
      </c>
      <c r="F247" s="16">
        <v>-1.0000000000000286E-3</v>
      </c>
      <c r="G247" s="5">
        <v>-1E-3</v>
      </c>
      <c r="H247" s="5">
        <v>0</v>
      </c>
      <c r="I247" s="17">
        <f t="shared" si="21"/>
        <v>0</v>
      </c>
      <c r="J247" s="17">
        <f t="shared" si="22"/>
        <v>0</v>
      </c>
      <c r="K247" s="5">
        <v>0.13300000000000001</v>
      </c>
      <c r="L247" s="5">
        <v>2.3E-2</v>
      </c>
      <c r="M247" s="5">
        <v>8.0000000000000002E-3</v>
      </c>
      <c r="N247" s="5">
        <v>4.7E-2</v>
      </c>
      <c r="O247" s="18">
        <f t="shared" si="23"/>
        <v>0.21100000000000002</v>
      </c>
      <c r="P247" s="5">
        <v>1.4999999999999999E-2</v>
      </c>
      <c r="Q247" s="5">
        <v>1.4E-2</v>
      </c>
      <c r="R247" s="18">
        <f t="shared" si="24"/>
        <v>2.8999999999999998E-2</v>
      </c>
      <c r="S247" s="5">
        <v>0</v>
      </c>
      <c r="T247" s="5">
        <v>0.17299999999999999</v>
      </c>
      <c r="U247" s="5">
        <v>0</v>
      </c>
      <c r="V247" s="5">
        <v>0</v>
      </c>
      <c r="W247" s="5">
        <v>0</v>
      </c>
      <c r="X247" s="5">
        <v>0</v>
      </c>
      <c r="Y247" s="5">
        <v>0</v>
      </c>
      <c r="Z247" s="5">
        <v>0</v>
      </c>
      <c r="AA247" s="5">
        <v>0</v>
      </c>
      <c r="AB247" s="5">
        <v>0</v>
      </c>
      <c r="AC247" s="18">
        <f t="shared" si="25"/>
        <v>0.17299999999999999</v>
      </c>
      <c r="AD247" s="5">
        <v>0</v>
      </c>
      <c r="AE247" s="5">
        <v>0</v>
      </c>
      <c r="AF247" s="5">
        <v>6.6000000000000003E-2</v>
      </c>
      <c r="AG247" s="18">
        <f t="shared" si="26"/>
        <v>6.6000000000000003E-2</v>
      </c>
      <c r="AH247" s="5">
        <v>0</v>
      </c>
      <c r="AI247" s="17">
        <v>0</v>
      </c>
      <c r="AJ247" s="6" t="s">
        <v>522</v>
      </c>
      <c r="AK247" s="19"/>
    </row>
    <row r="248" spans="1:37" x14ac:dyDescent="0.25">
      <c r="A248" s="6" t="s">
        <v>524</v>
      </c>
      <c r="B248" t="s">
        <v>525</v>
      </c>
      <c r="C248" s="14" t="s">
        <v>39</v>
      </c>
      <c r="D248" s="15">
        <v>0.125</v>
      </c>
      <c r="E248" s="15">
        <v>2.4580000000000002</v>
      </c>
      <c r="F248" s="16">
        <v>2.3330000000000002</v>
      </c>
      <c r="G248" s="5">
        <v>0</v>
      </c>
      <c r="H248" s="5">
        <v>0</v>
      </c>
      <c r="I248" s="17">
        <f t="shared" si="21"/>
        <v>0.4068348250610252</v>
      </c>
      <c r="J248" s="17">
        <f t="shared" si="22"/>
        <v>0</v>
      </c>
      <c r="K248" s="5">
        <v>8.3000000000000004E-2</v>
      </c>
      <c r="L248" s="5">
        <v>8.0000000000000002E-3</v>
      </c>
      <c r="M248" s="5">
        <v>2E-3</v>
      </c>
      <c r="N248" s="5">
        <v>2.1000000000000001E-2</v>
      </c>
      <c r="O248" s="18">
        <f t="shared" si="23"/>
        <v>0.114</v>
      </c>
      <c r="P248" s="5">
        <v>7.0000000000000001E-3</v>
      </c>
      <c r="Q248" s="5">
        <v>4.0000000000000001E-3</v>
      </c>
      <c r="R248" s="18">
        <f t="shared" si="24"/>
        <v>1.0999999999999999E-2</v>
      </c>
      <c r="S248" s="5">
        <v>0</v>
      </c>
      <c r="T248" s="5">
        <v>1</v>
      </c>
      <c r="U248" s="5">
        <v>0</v>
      </c>
      <c r="V248" s="5">
        <v>0</v>
      </c>
      <c r="W248" s="5">
        <v>0</v>
      </c>
      <c r="X248" s="5">
        <v>0</v>
      </c>
      <c r="Y248" s="5">
        <v>0</v>
      </c>
      <c r="Z248" s="5">
        <v>0</v>
      </c>
      <c r="AA248" s="5">
        <v>0</v>
      </c>
      <c r="AB248" s="5">
        <v>0</v>
      </c>
      <c r="AC248" s="18">
        <f t="shared" si="25"/>
        <v>1</v>
      </c>
      <c r="AD248" s="5">
        <v>0</v>
      </c>
      <c r="AE248" s="5">
        <v>1</v>
      </c>
      <c r="AF248" s="5">
        <v>0.45800000000000002</v>
      </c>
      <c r="AG248" s="18">
        <f t="shared" si="26"/>
        <v>1.458</v>
      </c>
      <c r="AH248" s="5">
        <v>0</v>
      </c>
      <c r="AI248" s="17">
        <v>1</v>
      </c>
      <c r="AJ248" s="6" t="s">
        <v>524</v>
      </c>
      <c r="AK248" s="19"/>
    </row>
    <row r="249" spans="1:37" x14ac:dyDescent="0.25">
      <c r="A249" s="6" t="s">
        <v>526</v>
      </c>
      <c r="B249" t="s">
        <v>527</v>
      </c>
      <c r="C249" s="14" t="s">
        <v>39</v>
      </c>
      <c r="D249" s="15">
        <v>33.105000000000004</v>
      </c>
      <c r="E249" s="15">
        <v>48.344999999999999</v>
      </c>
      <c r="F249" s="16">
        <v>15.239999999999995</v>
      </c>
      <c r="G249" s="5">
        <v>0</v>
      </c>
      <c r="H249" s="5">
        <v>0</v>
      </c>
      <c r="I249" s="17">
        <f t="shared" si="21"/>
        <v>0.80575033612576274</v>
      </c>
      <c r="J249" s="17">
        <f t="shared" si="22"/>
        <v>0.14065570379563552</v>
      </c>
      <c r="K249" s="5">
        <v>22.770000000000003</v>
      </c>
      <c r="L249" s="5">
        <v>1.8180000000000001</v>
      </c>
      <c r="M249" s="5">
        <v>0.63900000000000001</v>
      </c>
      <c r="N249" s="5">
        <v>5.1829999999999998</v>
      </c>
      <c r="O249" s="18">
        <f t="shared" si="23"/>
        <v>30.410000000000004</v>
      </c>
      <c r="P249" s="5">
        <v>1.7530000000000001</v>
      </c>
      <c r="Q249" s="5">
        <v>0.94199999999999995</v>
      </c>
      <c r="R249" s="18">
        <f t="shared" si="24"/>
        <v>2.6950000000000003</v>
      </c>
      <c r="S249" s="5">
        <v>0</v>
      </c>
      <c r="T249" s="5">
        <v>19</v>
      </c>
      <c r="U249" s="5">
        <v>1.415</v>
      </c>
      <c r="V249" s="5">
        <v>2</v>
      </c>
      <c r="W249" s="5">
        <v>3.5129999999999999</v>
      </c>
      <c r="X249" s="5">
        <v>3.2450000000000001</v>
      </c>
      <c r="Y249" s="5">
        <v>9.5370000000000008</v>
      </c>
      <c r="Z249" s="5">
        <v>0.24399999999999999</v>
      </c>
      <c r="AA249" s="5">
        <v>0</v>
      </c>
      <c r="AB249" s="5">
        <v>0</v>
      </c>
      <c r="AC249" s="18">
        <f t="shared" si="25"/>
        <v>38.954000000000001</v>
      </c>
      <c r="AD249" s="5">
        <v>0</v>
      </c>
      <c r="AE249" s="5">
        <v>3.0620000000000003</v>
      </c>
      <c r="AF249" s="5">
        <v>6.3290000000000006</v>
      </c>
      <c r="AG249" s="18">
        <f t="shared" si="26"/>
        <v>9.3910000000000018</v>
      </c>
      <c r="AH249" s="5">
        <v>6.8</v>
      </c>
      <c r="AI249" s="17">
        <v>1</v>
      </c>
      <c r="AJ249" s="6" t="s">
        <v>526</v>
      </c>
      <c r="AK249" s="19"/>
    </row>
    <row r="250" spans="1:37" x14ac:dyDescent="0.25">
      <c r="A250" s="6" t="s">
        <v>528</v>
      </c>
      <c r="B250" t="s">
        <v>529</v>
      </c>
      <c r="C250" s="14" t="s">
        <v>39</v>
      </c>
      <c r="D250" s="15">
        <v>24.026000000000003</v>
      </c>
      <c r="E250" s="15">
        <v>40.555999999999997</v>
      </c>
      <c r="F250" s="16">
        <v>16.529999999999994</v>
      </c>
      <c r="G250" s="5">
        <v>0</v>
      </c>
      <c r="H250" s="5">
        <v>0</v>
      </c>
      <c r="I250" s="17">
        <f t="shared" si="21"/>
        <v>0.88117664463951073</v>
      </c>
      <c r="J250" s="17">
        <f t="shared" si="22"/>
        <v>0.13265608048130981</v>
      </c>
      <c r="K250" s="5">
        <v>16.183</v>
      </c>
      <c r="L250" s="5">
        <v>1.4060000000000001</v>
      </c>
      <c r="M250" s="5">
        <v>0.49199999999999999</v>
      </c>
      <c r="N250" s="5">
        <v>3.9030000000000005</v>
      </c>
      <c r="O250" s="18">
        <f t="shared" si="23"/>
        <v>21.984000000000002</v>
      </c>
      <c r="P250" s="5">
        <v>1.2949999999999999</v>
      </c>
      <c r="Q250" s="5">
        <v>0.747</v>
      </c>
      <c r="R250" s="18">
        <f t="shared" si="24"/>
        <v>2.0419999999999998</v>
      </c>
      <c r="S250" s="5">
        <v>4.1000000000000002E-2</v>
      </c>
      <c r="T250" s="5">
        <v>17.466999999999999</v>
      </c>
      <c r="U250" s="5">
        <v>0.86899999999999999</v>
      </c>
      <c r="V250" s="5">
        <v>4</v>
      </c>
      <c r="W250" s="5">
        <v>2.036</v>
      </c>
      <c r="X250" s="5">
        <v>2.1040000000000001</v>
      </c>
      <c r="Y250" s="5">
        <v>8.7620000000000005</v>
      </c>
      <c r="Z250" s="5">
        <v>0.22900000000000001</v>
      </c>
      <c r="AA250" s="5">
        <v>0.22900000000000001</v>
      </c>
      <c r="AB250" s="5">
        <v>0</v>
      </c>
      <c r="AC250" s="18">
        <f t="shared" si="25"/>
        <v>35.736999999999995</v>
      </c>
      <c r="AD250" s="5">
        <v>0</v>
      </c>
      <c r="AE250" s="5">
        <v>1.7889999999999997</v>
      </c>
      <c r="AF250" s="5">
        <v>3.0300000000000002</v>
      </c>
      <c r="AG250" s="18">
        <f t="shared" si="26"/>
        <v>4.819</v>
      </c>
      <c r="AH250" s="5">
        <v>5.38</v>
      </c>
      <c r="AI250" s="17">
        <v>1</v>
      </c>
      <c r="AJ250" s="6" t="s">
        <v>528</v>
      </c>
      <c r="AK250" s="19"/>
    </row>
    <row r="251" spans="1:37" x14ac:dyDescent="0.25">
      <c r="A251" s="6" t="s">
        <v>530</v>
      </c>
      <c r="B251" t="s">
        <v>531</v>
      </c>
      <c r="C251" s="14" t="s">
        <v>39</v>
      </c>
      <c r="D251" s="15">
        <v>1.7260000000000002</v>
      </c>
      <c r="E251" s="15">
        <v>1.4649999999999999</v>
      </c>
      <c r="F251" s="16">
        <v>-0.26100000000000034</v>
      </c>
      <c r="G251" s="5">
        <v>-0.245</v>
      </c>
      <c r="H251" s="5">
        <v>-1.6E-2</v>
      </c>
      <c r="I251" s="17">
        <f t="shared" si="21"/>
        <v>0.58703071672354945</v>
      </c>
      <c r="J251" s="17">
        <f t="shared" si="22"/>
        <v>0.9767918088737203</v>
      </c>
      <c r="K251" s="5">
        <v>1.153</v>
      </c>
      <c r="L251" s="5">
        <v>0.106</v>
      </c>
      <c r="M251" s="5">
        <v>3.7000000000000005E-2</v>
      </c>
      <c r="N251" s="5">
        <v>0.27900000000000003</v>
      </c>
      <c r="O251" s="18">
        <f t="shared" si="23"/>
        <v>1.5750000000000002</v>
      </c>
      <c r="P251" s="5">
        <v>9.4E-2</v>
      </c>
      <c r="Q251" s="5">
        <v>5.7000000000000002E-2</v>
      </c>
      <c r="R251" s="18">
        <f t="shared" si="24"/>
        <v>0.151</v>
      </c>
      <c r="S251" s="5">
        <v>0</v>
      </c>
      <c r="T251" s="5">
        <v>5.6000000000000001E-2</v>
      </c>
      <c r="U251" s="5">
        <v>3.1E-2</v>
      </c>
      <c r="V251" s="5">
        <v>0</v>
      </c>
      <c r="W251" s="5">
        <v>0</v>
      </c>
      <c r="X251" s="5">
        <v>0.7599999999999999</v>
      </c>
      <c r="Y251" s="5">
        <v>0</v>
      </c>
      <c r="Z251" s="5">
        <v>1.2999999999999999E-2</v>
      </c>
      <c r="AA251" s="5">
        <v>0</v>
      </c>
      <c r="AB251" s="5">
        <v>0</v>
      </c>
      <c r="AC251" s="18">
        <f t="shared" si="25"/>
        <v>0.85999999999999988</v>
      </c>
      <c r="AD251" s="5">
        <v>0</v>
      </c>
      <c r="AE251" s="5">
        <v>0</v>
      </c>
      <c r="AF251" s="5">
        <v>0.60499999999999998</v>
      </c>
      <c r="AG251" s="18">
        <f t="shared" si="26"/>
        <v>0.60499999999999998</v>
      </c>
      <c r="AH251" s="5">
        <v>1.431</v>
      </c>
      <c r="AI251" s="17">
        <v>1</v>
      </c>
      <c r="AJ251" s="6" t="s">
        <v>530</v>
      </c>
      <c r="AK251" s="19"/>
    </row>
    <row r="252" spans="1:37" x14ac:dyDescent="0.25">
      <c r="A252" s="6" t="s">
        <v>532</v>
      </c>
      <c r="B252" t="s">
        <v>533</v>
      </c>
      <c r="C252" s="14" t="s">
        <v>39</v>
      </c>
      <c r="D252" s="15">
        <v>1.8909999999999998</v>
      </c>
      <c r="E252" s="15">
        <v>2.0620000000000003</v>
      </c>
      <c r="F252" s="16">
        <v>0.17100000000000048</v>
      </c>
      <c r="G252" s="5">
        <v>0</v>
      </c>
      <c r="H252" s="5">
        <v>0</v>
      </c>
      <c r="I252" s="17">
        <f t="shared" si="21"/>
        <v>0.53734238603297768</v>
      </c>
      <c r="J252" s="17">
        <f t="shared" si="22"/>
        <v>0.62172647914645962</v>
      </c>
      <c r="K252" s="5">
        <v>1.2729999999999999</v>
      </c>
      <c r="L252" s="5">
        <v>0.112</v>
      </c>
      <c r="M252" s="5">
        <v>3.9000000000000007E-2</v>
      </c>
      <c r="N252" s="5">
        <v>0.30499999999999999</v>
      </c>
      <c r="O252" s="18">
        <f t="shared" si="23"/>
        <v>1.7289999999999999</v>
      </c>
      <c r="P252" s="5">
        <v>0.10200000000000001</v>
      </c>
      <c r="Q252" s="5">
        <v>0.06</v>
      </c>
      <c r="R252" s="18">
        <f t="shared" si="24"/>
        <v>0.16200000000000001</v>
      </c>
      <c r="S252" s="5">
        <v>0</v>
      </c>
      <c r="T252" s="5">
        <v>0.51</v>
      </c>
      <c r="U252" s="5">
        <v>0</v>
      </c>
      <c r="V252" s="5">
        <v>0</v>
      </c>
      <c r="W252" s="5">
        <v>0.19500000000000001</v>
      </c>
      <c r="X252" s="5">
        <v>6.8000000000000005E-2</v>
      </c>
      <c r="Y252" s="5">
        <v>0.25</v>
      </c>
      <c r="Z252" s="5">
        <v>8.5000000000000006E-2</v>
      </c>
      <c r="AA252" s="5">
        <v>0</v>
      </c>
      <c r="AB252" s="5">
        <v>0</v>
      </c>
      <c r="AC252" s="18">
        <f t="shared" si="25"/>
        <v>1.1080000000000001</v>
      </c>
      <c r="AD252" s="5">
        <v>0</v>
      </c>
      <c r="AE252" s="5">
        <v>0.41300000000000003</v>
      </c>
      <c r="AF252" s="5">
        <v>0.54100000000000004</v>
      </c>
      <c r="AG252" s="18">
        <f t="shared" si="26"/>
        <v>0.95400000000000007</v>
      </c>
      <c r="AH252" s="5">
        <v>1.2819999999999998</v>
      </c>
      <c r="AI252" s="17">
        <v>1</v>
      </c>
      <c r="AJ252" s="6" t="s">
        <v>532</v>
      </c>
      <c r="AK252" s="19"/>
    </row>
    <row r="253" spans="1:37" x14ac:dyDescent="0.25">
      <c r="A253" s="6" t="s">
        <v>534</v>
      </c>
      <c r="B253" t="s">
        <v>535</v>
      </c>
      <c r="C253" s="14" t="s">
        <v>39</v>
      </c>
      <c r="D253" s="15">
        <v>27.311000000000003</v>
      </c>
      <c r="E253" s="15">
        <v>64.158000000000001</v>
      </c>
      <c r="F253" s="16">
        <v>36.846999999999994</v>
      </c>
      <c r="G253" s="5">
        <v>0</v>
      </c>
      <c r="H253" s="5">
        <v>0</v>
      </c>
      <c r="I253" s="17">
        <f t="shared" si="21"/>
        <v>0.5288350634371396</v>
      </c>
      <c r="J253" s="17">
        <f t="shared" si="22"/>
        <v>3.792200505003273E-2</v>
      </c>
      <c r="K253" s="5">
        <v>17.771000000000001</v>
      </c>
      <c r="L253" s="5">
        <v>1.8029999999999999</v>
      </c>
      <c r="M253" s="5">
        <v>0.62900000000000011</v>
      </c>
      <c r="N253" s="5">
        <v>4.5940000000000003</v>
      </c>
      <c r="O253" s="18">
        <f t="shared" si="23"/>
        <v>24.797000000000004</v>
      </c>
      <c r="P253" s="5">
        <v>1.514</v>
      </c>
      <c r="Q253" s="5">
        <v>1</v>
      </c>
      <c r="R253" s="18">
        <f t="shared" si="24"/>
        <v>2.5140000000000002</v>
      </c>
      <c r="S253" s="5">
        <v>0</v>
      </c>
      <c r="T253" s="5">
        <v>24.271999999999998</v>
      </c>
      <c r="U253" s="5">
        <v>0.65700000000000003</v>
      </c>
      <c r="V253" s="5">
        <v>2</v>
      </c>
      <c r="W253" s="5">
        <v>0</v>
      </c>
      <c r="X253" s="5">
        <v>0</v>
      </c>
      <c r="Y253" s="5">
        <v>7</v>
      </c>
      <c r="Z253" s="5">
        <v>0</v>
      </c>
      <c r="AA253" s="5">
        <v>0</v>
      </c>
      <c r="AB253" s="5">
        <v>0</v>
      </c>
      <c r="AC253" s="18">
        <f t="shared" si="25"/>
        <v>33.929000000000002</v>
      </c>
      <c r="AD253" s="5">
        <v>0</v>
      </c>
      <c r="AE253" s="5">
        <v>21.771000000000001</v>
      </c>
      <c r="AF253" s="5">
        <v>8.4580000000000002</v>
      </c>
      <c r="AG253" s="18">
        <f t="shared" si="26"/>
        <v>30.228999999999999</v>
      </c>
      <c r="AH253" s="5">
        <v>2.4329999999999998</v>
      </c>
      <c r="AI253" s="17">
        <v>1</v>
      </c>
      <c r="AJ253" s="6" t="s">
        <v>534</v>
      </c>
      <c r="AK253" s="19"/>
    </row>
    <row r="254" spans="1:37" x14ac:dyDescent="0.25">
      <c r="A254" s="6" t="s">
        <v>536</v>
      </c>
      <c r="B254" t="s">
        <v>537</v>
      </c>
      <c r="C254" s="14" t="s">
        <v>39</v>
      </c>
      <c r="D254" s="15">
        <v>4.0910000000000002</v>
      </c>
      <c r="E254" s="15">
        <v>7.4110000000000005</v>
      </c>
      <c r="F254" s="16">
        <v>3.3200000000000003</v>
      </c>
      <c r="G254" s="5">
        <v>0</v>
      </c>
      <c r="H254" s="5">
        <v>0</v>
      </c>
      <c r="I254" s="17">
        <f t="shared" si="21"/>
        <v>0.81689380650384558</v>
      </c>
      <c r="J254" s="17">
        <f t="shared" si="22"/>
        <v>0</v>
      </c>
      <c r="K254" s="5">
        <v>2.8469999999999995</v>
      </c>
      <c r="L254" s="5">
        <v>0.21200000000000002</v>
      </c>
      <c r="M254" s="5">
        <v>7.4999999999999997E-2</v>
      </c>
      <c r="N254" s="5">
        <v>0.63600000000000001</v>
      </c>
      <c r="O254" s="18">
        <f t="shared" si="23"/>
        <v>3.77</v>
      </c>
      <c r="P254" s="5">
        <v>0.21399999999999997</v>
      </c>
      <c r="Q254" s="5">
        <v>0.107</v>
      </c>
      <c r="R254" s="18">
        <f t="shared" si="24"/>
        <v>0.32099999999999995</v>
      </c>
      <c r="S254" s="5">
        <v>0</v>
      </c>
      <c r="T254" s="5">
        <v>3.6</v>
      </c>
      <c r="U254" s="5">
        <v>0.158</v>
      </c>
      <c r="V254" s="5">
        <v>1</v>
      </c>
      <c r="W254" s="5">
        <v>0</v>
      </c>
      <c r="X254" s="5">
        <v>0.29599999999999999</v>
      </c>
      <c r="Y254" s="5">
        <v>1</v>
      </c>
      <c r="Z254" s="5">
        <v>0</v>
      </c>
      <c r="AA254" s="5">
        <v>0</v>
      </c>
      <c r="AB254" s="5">
        <v>0</v>
      </c>
      <c r="AC254" s="18">
        <f t="shared" si="25"/>
        <v>6.0540000000000003</v>
      </c>
      <c r="AD254" s="5">
        <v>0</v>
      </c>
      <c r="AE254" s="5">
        <v>0</v>
      </c>
      <c r="AF254" s="5">
        <v>1.3570000000000002</v>
      </c>
      <c r="AG254" s="18">
        <f t="shared" si="26"/>
        <v>1.3570000000000002</v>
      </c>
      <c r="AH254" s="5">
        <v>0</v>
      </c>
      <c r="AI254" s="17">
        <v>1</v>
      </c>
      <c r="AJ254" s="6" t="s">
        <v>536</v>
      </c>
      <c r="AK254" s="19"/>
    </row>
    <row r="255" spans="1:37" x14ac:dyDescent="0.25">
      <c r="A255" s="6" t="s">
        <v>538</v>
      </c>
      <c r="B255" t="s">
        <v>539</v>
      </c>
      <c r="C255" s="14" t="s">
        <v>39</v>
      </c>
      <c r="D255" s="15">
        <v>0.626</v>
      </c>
      <c r="E255" s="15">
        <v>0.68700000000000006</v>
      </c>
      <c r="F255" s="16">
        <v>6.1000000000000054E-2</v>
      </c>
      <c r="G255" s="5">
        <v>0</v>
      </c>
      <c r="H255" s="5">
        <v>0</v>
      </c>
      <c r="I255" s="17">
        <f t="shared" si="21"/>
        <v>1</v>
      </c>
      <c r="J255" s="17">
        <f t="shared" si="22"/>
        <v>0</v>
      </c>
      <c r="K255" s="5">
        <v>0.34599999999999997</v>
      </c>
      <c r="L255" s="5">
        <v>0.06</v>
      </c>
      <c r="M255" s="5">
        <v>2.1000000000000001E-2</v>
      </c>
      <c r="N255" s="5">
        <v>0.123</v>
      </c>
      <c r="O255" s="18">
        <f t="shared" si="23"/>
        <v>0.55000000000000004</v>
      </c>
      <c r="P255" s="5">
        <v>3.9E-2</v>
      </c>
      <c r="Q255" s="5">
        <v>3.6999999999999998E-2</v>
      </c>
      <c r="R255" s="18">
        <f t="shared" si="24"/>
        <v>7.5999999999999998E-2</v>
      </c>
      <c r="S255" s="5">
        <v>0</v>
      </c>
      <c r="T255" s="5">
        <v>0.68700000000000006</v>
      </c>
      <c r="U255" s="5">
        <v>0</v>
      </c>
      <c r="V255" s="5">
        <v>0</v>
      </c>
      <c r="W255" s="5">
        <v>0</v>
      </c>
      <c r="X255" s="5">
        <v>0</v>
      </c>
      <c r="Y255" s="5">
        <v>0</v>
      </c>
      <c r="Z255" s="5">
        <v>0</v>
      </c>
      <c r="AA255" s="5">
        <v>0</v>
      </c>
      <c r="AB255" s="5">
        <v>0</v>
      </c>
      <c r="AC255" s="18">
        <f t="shared" si="25"/>
        <v>0.68700000000000006</v>
      </c>
      <c r="AD255" s="5">
        <v>0</v>
      </c>
      <c r="AE255" s="5">
        <v>0</v>
      </c>
      <c r="AF255" s="5">
        <v>0</v>
      </c>
      <c r="AG255" s="18">
        <f t="shared" si="26"/>
        <v>0</v>
      </c>
      <c r="AH255" s="5">
        <v>0</v>
      </c>
      <c r="AI255" s="17">
        <v>1</v>
      </c>
      <c r="AJ255" s="6" t="s">
        <v>538</v>
      </c>
      <c r="AK255" s="19"/>
    </row>
    <row r="256" spans="1:37" x14ac:dyDescent="0.25">
      <c r="A256" s="6" t="s">
        <v>540</v>
      </c>
      <c r="B256" t="s">
        <v>541</v>
      </c>
      <c r="C256" s="14" t="s">
        <v>94</v>
      </c>
      <c r="D256" s="15">
        <v>2.4930000000000003</v>
      </c>
      <c r="E256" s="15">
        <v>5.3550000000000004</v>
      </c>
      <c r="F256" s="16">
        <v>2.8620000000000001</v>
      </c>
      <c r="G256" s="5">
        <v>0</v>
      </c>
      <c r="H256" s="5">
        <v>0</v>
      </c>
      <c r="I256" s="17">
        <f t="shared" si="21"/>
        <v>0.47899159663865543</v>
      </c>
      <c r="J256" s="17">
        <f t="shared" si="22"/>
        <v>0.26143790849673204</v>
      </c>
      <c r="K256" s="5">
        <v>1.484</v>
      </c>
      <c r="L256" s="5">
        <v>0.20400000000000001</v>
      </c>
      <c r="M256" s="5">
        <v>7.0000000000000007E-2</v>
      </c>
      <c r="N256" s="5">
        <v>0.46699999999999997</v>
      </c>
      <c r="O256" s="18">
        <f t="shared" si="23"/>
        <v>2.2250000000000001</v>
      </c>
      <c r="P256" s="5">
        <v>0.14800000000000002</v>
      </c>
      <c r="Q256" s="5">
        <v>0.12</v>
      </c>
      <c r="R256" s="18">
        <f t="shared" si="24"/>
        <v>0.26800000000000002</v>
      </c>
      <c r="S256" s="5">
        <v>0</v>
      </c>
      <c r="T256" s="5">
        <v>2.41</v>
      </c>
      <c r="U256" s="5">
        <v>4.2999999999999997E-2</v>
      </c>
      <c r="V256" s="5">
        <v>0</v>
      </c>
      <c r="W256" s="5">
        <v>8.5999999999999993E-2</v>
      </c>
      <c r="X256" s="5">
        <v>5.0000000000000001E-3</v>
      </c>
      <c r="Y256" s="5">
        <v>0</v>
      </c>
      <c r="Z256" s="5">
        <v>2.1000000000000001E-2</v>
      </c>
      <c r="AA256" s="5">
        <v>0</v>
      </c>
      <c r="AB256" s="5">
        <v>0</v>
      </c>
      <c r="AC256" s="18">
        <f t="shared" si="25"/>
        <v>2.5649999999999999</v>
      </c>
      <c r="AD256" s="5">
        <v>0</v>
      </c>
      <c r="AE256" s="5">
        <v>2.0249999999999999</v>
      </c>
      <c r="AF256" s="5">
        <v>0.76500000000000001</v>
      </c>
      <c r="AG256" s="18">
        <f t="shared" si="26"/>
        <v>2.79</v>
      </c>
      <c r="AH256" s="5">
        <v>1.4000000000000001</v>
      </c>
      <c r="AI256" s="17">
        <v>1</v>
      </c>
      <c r="AJ256" s="6" t="s">
        <v>540</v>
      </c>
      <c r="AK256" s="19"/>
    </row>
    <row r="257" spans="1:37" x14ac:dyDescent="0.25">
      <c r="A257" s="6" t="s">
        <v>542</v>
      </c>
      <c r="B257" t="s">
        <v>543</v>
      </c>
      <c r="C257" s="14" t="s">
        <v>39</v>
      </c>
      <c r="D257" s="15">
        <v>95.491000000000014</v>
      </c>
      <c r="E257" s="15">
        <v>170.71999999999997</v>
      </c>
      <c r="F257" s="16">
        <v>75.228999999999957</v>
      </c>
      <c r="G257" s="5">
        <v>0</v>
      </c>
      <c r="H257" s="5">
        <v>0</v>
      </c>
      <c r="I257" s="17">
        <f t="shared" si="21"/>
        <v>0.70155748477038438</v>
      </c>
      <c r="J257" s="17">
        <f t="shared" si="22"/>
        <v>0</v>
      </c>
      <c r="K257" s="5">
        <v>63.860999999999997</v>
      </c>
      <c r="L257" s="5">
        <v>5.7729999999999997</v>
      </c>
      <c r="M257" s="5">
        <v>2.0190000000000001</v>
      </c>
      <c r="N257" s="5">
        <v>15.554</v>
      </c>
      <c r="O257" s="18">
        <f t="shared" si="23"/>
        <v>87.207000000000008</v>
      </c>
      <c r="P257" s="5">
        <v>5.1790000000000003</v>
      </c>
      <c r="Q257" s="5">
        <v>3.105</v>
      </c>
      <c r="R257" s="18">
        <f t="shared" si="24"/>
        <v>8.2840000000000007</v>
      </c>
      <c r="S257" s="5">
        <v>0.95099999999999996</v>
      </c>
      <c r="T257" s="5">
        <v>85.554999999999993</v>
      </c>
      <c r="U257" s="5">
        <v>4.0369999999999999</v>
      </c>
      <c r="V257" s="5">
        <v>1</v>
      </c>
      <c r="W257" s="5">
        <v>11.953000000000001</v>
      </c>
      <c r="X257" s="5">
        <v>6.2370000000000001</v>
      </c>
      <c r="Y257" s="5">
        <v>10.76</v>
      </c>
      <c r="Z257" s="5">
        <v>2.109</v>
      </c>
      <c r="AA257" s="5">
        <v>0</v>
      </c>
      <c r="AB257" s="5">
        <v>0</v>
      </c>
      <c r="AC257" s="18">
        <f t="shared" si="25"/>
        <v>122.60199999999999</v>
      </c>
      <c r="AD257" s="5">
        <v>0.98899999999999999</v>
      </c>
      <c r="AE257" s="5">
        <v>27.478999999999999</v>
      </c>
      <c r="AF257" s="5">
        <v>19.649999999999999</v>
      </c>
      <c r="AG257" s="18">
        <f t="shared" si="26"/>
        <v>48.117999999999995</v>
      </c>
      <c r="AH257" s="5">
        <v>0</v>
      </c>
      <c r="AI257" s="17">
        <v>0.97689999999999999</v>
      </c>
      <c r="AJ257" s="6" t="s">
        <v>542</v>
      </c>
      <c r="AK257" s="19"/>
    </row>
    <row r="258" spans="1:37" x14ac:dyDescent="0.25">
      <c r="A258" s="6" t="s">
        <v>544</v>
      </c>
      <c r="B258" t="s">
        <v>545</v>
      </c>
      <c r="C258" s="14" t="s">
        <v>39</v>
      </c>
      <c r="D258" s="15">
        <v>0.23699999999999999</v>
      </c>
      <c r="E258" s="15">
        <v>0.60299999999999998</v>
      </c>
      <c r="F258" s="16">
        <v>0.36599999999999999</v>
      </c>
      <c r="G258" s="5">
        <v>0</v>
      </c>
      <c r="H258" s="5">
        <v>0</v>
      </c>
      <c r="I258" s="17">
        <f t="shared" si="21"/>
        <v>0.59369817578772799</v>
      </c>
      <c r="J258" s="17">
        <f t="shared" si="22"/>
        <v>7.4626865671641784E-2</v>
      </c>
      <c r="K258" s="5">
        <v>0.16399999999999998</v>
      </c>
      <c r="L258" s="5">
        <v>1.4E-2</v>
      </c>
      <c r="M258" s="5">
        <v>5.0000000000000001E-3</v>
      </c>
      <c r="N258" s="5">
        <v>3.4999999999999996E-2</v>
      </c>
      <c r="O258" s="18">
        <f t="shared" si="23"/>
        <v>0.218</v>
      </c>
      <c r="P258" s="5">
        <v>1.2E-2</v>
      </c>
      <c r="Q258" s="5">
        <v>7.0000000000000001E-3</v>
      </c>
      <c r="R258" s="18">
        <f t="shared" si="24"/>
        <v>1.9E-2</v>
      </c>
      <c r="S258" s="5">
        <v>0</v>
      </c>
      <c r="T258" s="5">
        <v>0.2</v>
      </c>
      <c r="U258" s="5">
        <v>4.0000000000000001E-3</v>
      </c>
      <c r="V258" s="5">
        <v>0</v>
      </c>
      <c r="W258" s="5">
        <v>1E-3</v>
      </c>
      <c r="X258" s="5">
        <v>1E-3</v>
      </c>
      <c r="Y258" s="5">
        <v>0.152</v>
      </c>
      <c r="Z258" s="5">
        <v>0</v>
      </c>
      <c r="AA258" s="5">
        <v>0</v>
      </c>
      <c r="AB258" s="5">
        <v>0</v>
      </c>
      <c r="AC258" s="18">
        <f t="shared" si="25"/>
        <v>0.35799999999999998</v>
      </c>
      <c r="AD258" s="5">
        <v>0</v>
      </c>
      <c r="AE258" s="5">
        <v>0.245</v>
      </c>
      <c r="AF258" s="5">
        <v>0</v>
      </c>
      <c r="AG258" s="18">
        <f t="shared" si="26"/>
        <v>0.245</v>
      </c>
      <c r="AH258" s="5">
        <v>4.4999999999999991E-2</v>
      </c>
      <c r="AI258" s="17">
        <v>1</v>
      </c>
      <c r="AJ258" s="6" t="s">
        <v>544</v>
      </c>
      <c r="AK258" s="19"/>
    </row>
    <row r="259" spans="1:37" x14ac:dyDescent="0.25">
      <c r="A259" s="6" t="s">
        <v>546</v>
      </c>
      <c r="B259" t="s">
        <v>547</v>
      </c>
      <c r="C259" s="14" t="s">
        <v>39</v>
      </c>
      <c r="D259" s="15">
        <v>0.496</v>
      </c>
      <c r="E259" s="15">
        <v>1.3639999999999999</v>
      </c>
      <c r="F259" s="16">
        <v>0.86799999999999988</v>
      </c>
      <c r="G259" s="5">
        <v>0</v>
      </c>
      <c r="H259" s="5">
        <v>0</v>
      </c>
      <c r="I259" s="17">
        <f t="shared" si="21"/>
        <v>0.73313782991202348</v>
      </c>
      <c r="J259" s="17">
        <f t="shared" si="22"/>
        <v>0</v>
      </c>
      <c r="K259" s="5">
        <v>0.33100000000000002</v>
      </c>
      <c r="L259" s="5">
        <v>0.03</v>
      </c>
      <c r="M259" s="5">
        <v>9.9999999999999985E-3</v>
      </c>
      <c r="N259" s="5">
        <v>8.1000000000000003E-2</v>
      </c>
      <c r="O259" s="18">
        <f t="shared" si="23"/>
        <v>0.45200000000000001</v>
      </c>
      <c r="P259" s="5">
        <v>2.7E-2</v>
      </c>
      <c r="Q259" s="5">
        <v>1.7000000000000001E-2</v>
      </c>
      <c r="R259" s="18">
        <f t="shared" si="24"/>
        <v>4.3999999999999997E-2</v>
      </c>
      <c r="S259" s="5">
        <v>0</v>
      </c>
      <c r="T259" s="5">
        <v>1</v>
      </c>
      <c r="U259" s="5">
        <v>0</v>
      </c>
      <c r="V259" s="5">
        <v>0</v>
      </c>
      <c r="W259" s="5">
        <v>0</v>
      </c>
      <c r="X259" s="5">
        <v>0</v>
      </c>
      <c r="Y259" s="5">
        <v>0</v>
      </c>
      <c r="Z259" s="5">
        <v>0</v>
      </c>
      <c r="AA259" s="5">
        <v>0</v>
      </c>
      <c r="AB259" s="5">
        <v>0</v>
      </c>
      <c r="AC259" s="18">
        <f t="shared" si="25"/>
        <v>1</v>
      </c>
      <c r="AD259" s="5">
        <v>0</v>
      </c>
      <c r="AE259" s="5">
        <v>0.36399999999999999</v>
      </c>
      <c r="AF259" s="5">
        <v>0</v>
      </c>
      <c r="AG259" s="18">
        <f t="shared" si="26"/>
        <v>0.36399999999999999</v>
      </c>
      <c r="AH259" s="5">
        <v>0</v>
      </c>
      <c r="AI259" s="17">
        <v>1</v>
      </c>
      <c r="AJ259" s="6" t="s">
        <v>546</v>
      </c>
      <c r="AK259" s="19"/>
    </row>
    <row r="260" spans="1:37" x14ac:dyDescent="0.25">
      <c r="A260" s="6" t="s">
        <v>548</v>
      </c>
      <c r="B260" t="s">
        <v>549</v>
      </c>
      <c r="C260" s="14" t="s">
        <v>39</v>
      </c>
      <c r="D260" s="15">
        <v>15.175999999999998</v>
      </c>
      <c r="E260" s="15">
        <v>35.608999999999995</v>
      </c>
      <c r="F260" s="16">
        <v>20.432999999999996</v>
      </c>
      <c r="G260" s="5">
        <v>0</v>
      </c>
      <c r="H260" s="5">
        <v>0</v>
      </c>
      <c r="I260" s="17">
        <f t="shared" si="21"/>
        <v>0.54126765705299218</v>
      </c>
      <c r="J260" s="17">
        <f t="shared" si="22"/>
        <v>7.5823527759836017E-3</v>
      </c>
      <c r="K260" s="5">
        <v>10.116</v>
      </c>
      <c r="L260" s="5">
        <v>0.93</v>
      </c>
      <c r="M260" s="5">
        <v>0.32500000000000007</v>
      </c>
      <c r="N260" s="5">
        <v>2.4779999999999998</v>
      </c>
      <c r="O260" s="18">
        <f t="shared" si="23"/>
        <v>13.848999999999998</v>
      </c>
      <c r="P260" s="5">
        <v>0.82499999999999996</v>
      </c>
      <c r="Q260" s="5">
        <v>0.502</v>
      </c>
      <c r="R260" s="18">
        <f t="shared" si="24"/>
        <v>1.327</v>
      </c>
      <c r="S260" s="5">
        <v>0</v>
      </c>
      <c r="T260" s="5">
        <v>11.6</v>
      </c>
      <c r="U260" s="5">
        <v>0.189</v>
      </c>
      <c r="V260" s="5">
        <v>0</v>
      </c>
      <c r="W260" s="5">
        <v>1.079</v>
      </c>
      <c r="X260" s="5">
        <v>2.024</v>
      </c>
      <c r="Y260" s="5">
        <v>3.95</v>
      </c>
      <c r="Z260" s="5">
        <v>0.16200000000000001</v>
      </c>
      <c r="AA260" s="5">
        <v>0</v>
      </c>
      <c r="AB260" s="5">
        <v>0.27</v>
      </c>
      <c r="AC260" s="18">
        <f t="shared" si="25"/>
        <v>19.273999999999997</v>
      </c>
      <c r="AD260" s="5">
        <v>0.73099999999999998</v>
      </c>
      <c r="AE260" s="5">
        <v>10.183</v>
      </c>
      <c r="AF260" s="5">
        <v>5.4209999999999994</v>
      </c>
      <c r="AG260" s="18">
        <f t="shared" si="26"/>
        <v>16.335000000000001</v>
      </c>
      <c r="AH260" s="5">
        <v>0.27</v>
      </c>
      <c r="AI260" s="17">
        <v>1</v>
      </c>
      <c r="AJ260" s="6" t="s">
        <v>548</v>
      </c>
      <c r="AK260" s="19"/>
    </row>
    <row r="261" spans="1:37" x14ac:dyDescent="0.25">
      <c r="A261" s="6" t="s">
        <v>550</v>
      </c>
      <c r="B261" t="s">
        <v>551</v>
      </c>
      <c r="C261" s="14" t="s">
        <v>39</v>
      </c>
      <c r="D261" s="15">
        <v>3.1000000000000003E-2</v>
      </c>
      <c r="E261" s="15">
        <v>0</v>
      </c>
      <c r="F261" s="16">
        <v>-3.1000000000000003E-2</v>
      </c>
      <c r="G261" s="5">
        <v>-2.9000000000000001E-2</v>
      </c>
      <c r="H261" s="5">
        <v>-2E-3</v>
      </c>
      <c r="I261" s="17">
        <f t="shared" si="21"/>
        <v>0</v>
      </c>
      <c r="J261" s="17">
        <f t="shared" si="22"/>
        <v>0</v>
      </c>
      <c r="K261" s="5">
        <v>1.7000000000000001E-2</v>
      </c>
      <c r="L261" s="5">
        <v>3.0000000000000001E-3</v>
      </c>
      <c r="M261" s="5">
        <v>1E-3</v>
      </c>
      <c r="N261" s="5">
        <v>6.0000000000000001E-3</v>
      </c>
      <c r="O261" s="18">
        <f t="shared" si="23"/>
        <v>2.7000000000000003E-2</v>
      </c>
      <c r="P261" s="5">
        <v>2E-3</v>
      </c>
      <c r="Q261" s="5">
        <v>2E-3</v>
      </c>
      <c r="R261" s="18">
        <f t="shared" si="24"/>
        <v>4.0000000000000001E-3</v>
      </c>
      <c r="S261" s="5">
        <v>0</v>
      </c>
      <c r="T261" s="5">
        <v>0</v>
      </c>
      <c r="U261" s="5">
        <v>0</v>
      </c>
      <c r="V261" s="5">
        <v>0</v>
      </c>
      <c r="W261" s="5">
        <v>0</v>
      </c>
      <c r="X261" s="5">
        <v>0</v>
      </c>
      <c r="Y261" s="5">
        <v>0</v>
      </c>
      <c r="Z261" s="5">
        <v>0</v>
      </c>
      <c r="AA261" s="5">
        <v>0</v>
      </c>
      <c r="AB261" s="5">
        <v>0</v>
      </c>
      <c r="AC261" s="18">
        <f t="shared" si="25"/>
        <v>0</v>
      </c>
      <c r="AD261" s="5">
        <v>0</v>
      </c>
      <c r="AE261" s="5">
        <v>0</v>
      </c>
      <c r="AF261" s="5">
        <v>0</v>
      </c>
      <c r="AG261" s="18">
        <f t="shared" si="26"/>
        <v>0</v>
      </c>
      <c r="AH261" s="5">
        <v>0</v>
      </c>
      <c r="AI261" s="17">
        <v>0</v>
      </c>
      <c r="AJ261" s="6" t="s">
        <v>550</v>
      </c>
      <c r="AK261" s="19"/>
    </row>
    <row r="262" spans="1:37" x14ac:dyDescent="0.25">
      <c r="A262" s="6" t="s">
        <v>552</v>
      </c>
      <c r="B262" t="s">
        <v>553</v>
      </c>
      <c r="C262" s="14" t="s">
        <v>39</v>
      </c>
      <c r="D262" s="15">
        <v>8.3000000000000018E-2</v>
      </c>
      <c r="E262" s="15">
        <v>0</v>
      </c>
      <c r="F262" s="16">
        <v>-8.3000000000000018E-2</v>
      </c>
      <c r="G262" s="5">
        <v>-7.8E-2</v>
      </c>
      <c r="H262" s="5">
        <v>-5.0000000000000001E-3</v>
      </c>
      <c r="I262" s="17">
        <f t="shared" si="21"/>
        <v>0</v>
      </c>
      <c r="J262" s="17">
        <f t="shared" si="22"/>
        <v>0</v>
      </c>
      <c r="K262" s="5">
        <v>0.05</v>
      </c>
      <c r="L262" s="5">
        <v>6.0000000000000001E-3</v>
      </c>
      <c r="M262" s="5">
        <v>2E-3</v>
      </c>
      <c r="N262" s="5">
        <v>1.6E-2</v>
      </c>
      <c r="O262" s="18">
        <f t="shared" si="23"/>
        <v>7.400000000000001E-2</v>
      </c>
      <c r="P262" s="5">
        <v>5.0000000000000001E-3</v>
      </c>
      <c r="Q262" s="5">
        <v>4.0000000000000001E-3</v>
      </c>
      <c r="R262" s="18">
        <f t="shared" si="24"/>
        <v>9.0000000000000011E-3</v>
      </c>
      <c r="S262" s="5">
        <v>0</v>
      </c>
      <c r="T262" s="5">
        <v>0</v>
      </c>
      <c r="U262" s="5">
        <v>0</v>
      </c>
      <c r="V262" s="5">
        <v>0</v>
      </c>
      <c r="W262" s="5">
        <v>0</v>
      </c>
      <c r="X262" s="5">
        <v>0</v>
      </c>
      <c r="Y262" s="5">
        <v>0</v>
      </c>
      <c r="Z262" s="5">
        <v>0</v>
      </c>
      <c r="AA262" s="5">
        <v>0</v>
      </c>
      <c r="AB262" s="5">
        <v>0</v>
      </c>
      <c r="AC262" s="18">
        <f t="shared" si="25"/>
        <v>0</v>
      </c>
      <c r="AD262" s="5">
        <v>0</v>
      </c>
      <c r="AE262" s="5">
        <v>0</v>
      </c>
      <c r="AF262" s="5">
        <v>0</v>
      </c>
      <c r="AG262" s="18">
        <f t="shared" si="26"/>
        <v>0</v>
      </c>
      <c r="AH262" s="5">
        <v>0</v>
      </c>
      <c r="AI262" s="17">
        <v>0</v>
      </c>
      <c r="AJ262" s="6" t="s">
        <v>552</v>
      </c>
      <c r="AK262" s="19"/>
    </row>
    <row r="263" spans="1:37" x14ac:dyDescent="0.25">
      <c r="A263" s="6" t="s">
        <v>554</v>
      </c>
      <c r="B263" t="s">
        <v>555</v>
      </c>
      <c r="C263" s="14" t="s">
        <v>39</v>
      </c>
      <c r="D263" s="15">
        <v>3.3000000000000002E-2</v>
      </c>
      <c r="E263" s="15">
        <v>0.02</v>
      </c>
      <c r="F263" s="16">
        <v>-1.3000000000000001E-2</v>
      </c>
      <c r="G263" s="5">
        <v>-1.2E-2</v>
      </c>
      <c r="H263" s="5">
        <v>-1E-3</v>
      </c>
      <c r="I263" s="17">
        <f t="shared" ref="I263:I323" si="27">IFERROR(((AI263*AC263)/(AC263+AG263)),0)</f>
        <v>0</v>
      </c>
      <c r="J263" s="17">
        <f t="shared" ref="J263:J323" si="28">IFERROR(AH263/(AG263+AC263),0)</f>
        <v>0</v>
      </c>
      <c r="K263" s="5">
        <v>2.0999999999999998E-2</v>
      </c>
      <c r="L263" s="5">
        <v>2E-3</v>
      </c>
      <c r="M263" s="5">
        <v>1E-3</v>
      </c>
      <c r="N263" s="5">
        <v>6.0000000000000001E-3</v>
      </c>
      <c r="O263" s="18">
        <f t="shared" ref="O263:O323" si="29">SUM(K263:N263)</f>
        <v>0.03</v>
      </c>
      <c r="P263" s="5">
        <v>2E-3</v>
      </c>
      <c r="Q263" s="5">
        <v>1E-3</v>
      </c>
      <c r="R263" s="18">
        <f t="shared" ref="R263:R323" si="30">SUM(P263:Q263)</f>
        <v>3.0000000000000001E-3</v>
      </c>
      <c r="S263" s="5">
        <v>0</v>
      </c>
      <c r="T263" s="5">
        <v>0</v>
      </c>
      <c r="U263" s="5">
        <v>0</v>
      </c>
      <c r="V263" s="5">
        <v>0</v>
      </c>
      <c r="W263" s="5">
        <v>0</v>
      </c>
      <c r="X263" s="5">
        <v>0</v>
      </c>
      <c r="Y263" s="5">
        <v>0.02</v>
      </c>
      <c r="Z263" s="5">
        <v>0</v>
      </c>
      <c r="AA263" s="5">
        <v>0</v>
      </c>
      <c r="AB263" s="5">
        <v>0</v>
      </c>
      <c r="AC263" s="18">
        <f t="shared" ref="AC263:AC323" si="31">SUM(S263:AB263)</f>
        <v>0.02</v>
      </c>
      <c r="AD263" s="5">
        <v>0</v>
      </c>
      <c r="AE263" s="5">
        <v>0</v>
      </c>
      <c r="AF263" s="5">
        <v>0</v>
      </c>
      <c r="AG263" s="18">
        <f t="shared" ref="AG263:AG323" si="32">SUM(AD263:AF263)</f>
        <v>0</v>
      </c>
      <c r="AH263" s="5">
        <v>0</v>
      </c>
      <c r="AI263" s="17">
        <v>0</v>
      </c>
      <c r="AJ263" s="6" t="s">
        <v>554</v>
      </c>
      <c r="AK263" s="19"/>
    </row>
    <row r="264" spans="1:37" x14ac:dyDescent="0.25">
      <c r="A264" s="6" t="s">
        <v>556</v>
      </c>
      <c r="B264" t="s">
        <v>557</v>
      </c>
      <c r="C264" s="14" t="s">
        <v>39</v>
      </c>
      <c r="D264" s="15">
        <v>10.202000000000002</v>
      </c>
      <c r="E264" s="15">
        <v>17.212</v>
      </c>
      <c r="F264" s="16">
        <v>7.009999999999998</v>
      </c>
      <c r="G264" s="5">
        <v>0</v>
      </c>
      <c r="H264" s="5">
        <v>0</v>
      </c>
      <c r="I264" s="17">
        <f t="shared" si="27"/>
        <v>0.70195567046246798</v>
      </c>
      <c r="J264" s="17">
        <f t="shared" si="28"/>
        <v>0</v>
      </c>
      <c r="K264" s="5">
        <v>6.7840000000000007</v>
      </c>
      <c r="L264" s="5">
        <v>0.62100000000000011</v>
      </c>
      <c r="M264" s="5">
        <v>0.217</v>
      </c>
      <c r="N264" s="5">
        <v>1.69</v>
      </c>
      <c r="O264" s="18">
        <f t="shared" si="29"/>
        <v>9.3120000000000012</v>
      </c>
      <c r="P264" s="5">
        <v>0.55500000000000005</v>
      </c>
      <c r="Q264" s="5">
        <v>0.33500000000000002</v>
      </c>
      <c r="R264" s="18">
        <f t="shared" si="30"/>
        <v>0.89000000000000012</v>
      </c>
      <c r="S264" s="5">
        <v>0</v>
      </c>
      <c r="T264" s="5">
        <v>7</v>
      </c>
      <c r="U264" s="5">
        <v>0.49199999999999999</v>
      </c>
      <c r="V264" s="5">
        <v>2</v>
      </c>
      <c r="W264" s="5">
        <v>1.083</v>
      </c>
      <c r="X264" s="5">
        <v>0.96</v>
      </c>
      <c r="Y264" s="5">
        <v>1</v>
      </c>
      <c r="Z264" s="5">
        <v>0.123</v>
      </c>
      <c r="AA264" s="5">
        <v>0</v>
      </c>
      <c r="AB264" s="5">
        <v>0</v>
      </c>
      <c r="AC264" s="18">
        <f t="shared" si="31"/>
        <v>12.657999999999999</v>
      </c>
      <c r="AD264" s="5">
        <v>0</v>
      </c>
      <c r="AE264" s="5">
        <v>1.661</v>
      </c>
      <c r="AF264" s="5">
        <v>2.8930000000000002</v>
      </c>
      <c r="AG264" s="18">
        <f t="shared" si="32"/>
        <v>4.5540000000000003</v>
      </c>
      <c r="AH264" s="5">
        <v>0</v>
      </c>
      <c r="AI264" s="17">
        <v>0.95450000000000002</v>
      </c>
      <c r="AJ264" s="6" t="s">
        <v>556</v>
      </c>
      <c r="AK264" s="19"/>
    </row>
    <row r="265" spans="1:37" x14ac:dyDescent="0.25">
      <c r="A265" s="6" t="s">
        <v>558</v>
      </c>
      <c r="B265" t="s">
        <v>559</v>
      </c>
      <c r="C265" s="14" t="s">
        <v>39</v>
      </c>
      <c r="D265" s="15">
        <v>9.6000000000000002E-2</v>
      </c>
      <c r="E265" s="15">
        <v>0.13200000000000001</v>
      </c>
      <c r="F265" s="16">
        <v>3.6000000000000004E-2</v>
      </c>
      <c r="G265" s="5">
        <v>0</v>
      </c>
      <c r="H265" s="5">
        <v>0</v>
      </c>
      <c r="I265" s="17">
        <f t="shared" si="27"/>
        <v>0</v>
      </c>
      <c r="J265" s="17">
        <f t="shared" si="28"/>
        <v>0</v>
      </c>
      <c r="K265" s="5">
        <v>5.7999999999999996E-2</v>
      </c>
      <c r="L265" s="5">
        <v>8.0000000000000002E-3</v>
      </c>
      <c r="M265" s="5">
        <v>3.0000000000000001E-3</v>
      </c>
      <c r="N265" s="5">
        <v>1.7999999999999999E-2</v>
      </c>
      <c r="O265" s="18">
        <f t="shared" si="29"/>
        <v>8.7000000000000008E-2</v>
      </c>
      <c r="P265" s="5">
        <v>5.0000000000000001E-3</v>
      </c>
      <c r="Q265" s="5">
        <v>4.0000000000000001E-3</v>
      </c>
      <c r="R265" s="18">
        <f t="shared" si="30"/>
        <v>9.0000000000000011E-3</v>
      </c>
      <c r="S265" s="5">
        <v>0</v>
      </c>
      <c r="T265" s="5">
        <v>0</v>
      </c>
      <c r="U265" s="5">
        <v>0</v>
      </c>
      <c r="V265" s="5">
        <v>0</v>
      </c>
      <c r="W265" s="5">
        <v>0</v>
      </c>
      <c r="X265" s="5">
        <v>0</v>
      </c>
      <c r="Y265" s="5">
        <v>0.13200000000000001</v>
      </c>
      <c r="Z265" s="5">
        <v>0</v>
      </c>
      <c r="AA265" s="5">
        <v>0</v>
      </c>
      <c r="AB265" s="5">
        <v>0</v>
      </c>
      <c r="AC265" s="18">
        <f t="shared" si="31"/>
        <v>0.13200000000000001</v>
      </c>
      <c r="AD265" s="5">
        <v>0</v>
      </c>
      <c r="AE265" s="5">
        <v>0</v>
      </c>
      <c r="AF265" s="5">
        <v>0</v>
      </c>
      <c r="AG265" s="18">
        <f t="shared" si="32"/>
        <v>0</v>
      </c>
      <c r="AH265" s="5">
        <v>0</v>
      </c>
      <c r="AI265" s="17">
        <v>0</v>
      </c>
      <c r="AJ265" s="6" t="s">
        <v>558</v>
      </c>
      <c r="AK265" s="19"/>
    </row>
    <row r="266" spans="1:37" x14ac:dyDescent="0.25">
      <c r="A266" s="6" t="s">
        <v>560</v>
      </c>
      <c r="B266" t="s">
        <v>561</v>
      </c>
      <c r="C266" s="14" t="s">
        <v>39</v>
      </c>
      <c r="D266" s="15">
        <v>3.0049999999999999</v>
      </c>
      <c r="E266" s="15">
        <v>3.1710000000000003</v>
      </c>
      <c r="F266" s="16">
        <v>0.16600000000000037</v>
      </c>
      <c r="G266" s="5">
        <v>0</v>
      </c>
      <c r="H266" s="5">
        <v>0</v>
      </c>
      <c r="I266" s="17">
        <f t="shared" si="27"/>
        <v>1</v>
      </c>
      <c r="J266" s="17">
        <f t="shared" si="28"/>
        <v>0.86723431094292014</v>
      </c>
      <c r="K266" s="5">
        <v>2.052</v>
      </c>
      <c r="L266" s="5">
        <v>0.16899999999999998</v>
      </c>
      <c r="M266" s="5">
        <v>5.8000000000000003E-2</v>
      </c>
      <c r="N266" s="5">
        <v>0.47699999999999998</v>
      </c>
      <c r="O266" s="18">
        <f t="shared" si="29"/>
        <v>2.7559999999999998</v>
      </c>
      <c r="P266" s="5">
        <v>0.16000000000000003</v>
      </c>
      <c r="Q266" s="5">
        <v>8.8999999999999996E-2</v>
      </c>
      <c r="R266" s="18">
        <f t="shared" si="30"/>
        <v>0.24900000000000003</v>
      </c>
      <c r="S266" s="5">
        <v>0</v>
      </c>
      <c r="T266" s="5">
        <v>2.6</v>
      </c>
      <c r="U266" s="5">
        <v>0.14499999999999999</v>
      </c>
      <c r="V266" s="5">
        <v>0</v>
      </c>
      <c r="W266" s="5">
        <v>0.20799999999999999</v>
      </c>
      <c r="X266" s="5">
        <v>0.20799999999999999</v>
      </c>
      <c r="Y266" s="5">
        <v>0</v>
      </c>
      <c r="Z266" s="5">
        <v>0.01</v>
      </c>
      <c r="AA266" s="5">
        <v>0</v>
      </c>
      <c r="AB266" s="5">
        <v>0</v>
      </c>
      <c r="AC266" s="18">
        <f t="shared" si="31"/>
        <v>3.1710000000000003</v>
      </c>
      <c r="AD266" s="5">
        <v>0</v>
      </c>
      <c r="AE266" s="5">
        <v>0</v>
      </c>
      <c r="AF266" s="5">
        <v>0</v>
      </c>
      <c r="AG266" s="18">
        <f t="shared" si="32"/>
        <v>0</v>
      </c>
      <c r="AH266" s="5">
        <v>2.75</v>
      </c>
      <c r="AI266" s="17">
        <v>1</v>
      </c>
      <c r="AJ266" s="6" t="s">
        <v>560</v>
      </c>
      <c r="AK266" s="19"/>
    </row>
    <row r="267" spans="1:37" x14ac:dyDescent="0.25">
      <c r="A267" s="6" t="s">
        <v>562</v>
      </c>
      <c r="B267" t="s">
        <v>563</v>
      </c>
      <c r="C267" s="14" t="s">
        <v>39</v>
      </c>
      <c r="D267" s="15">
        <v>6.8220000000000001</v>
      </c>
      <c r="E267" s="15">
        <v>8.254999999999999</v>
      </c>
      <c r="F267" s="16">
        <v>1.4329999999999989</v>
      </c>
      <c r="G267" s="5">
        <v>0</v>
      </c>
      <c r="H267" s="5">
        <v>0</v>
      </c>
      <c r="I267" s="17">
        <f t="shared" si="27"/>
        <v>0.69678982434887948</v>
      </c>
      <c r="J267" s="17">
        <f t="shared" si="28"/>
        <v>0</v>
      </c>
      <c r="K267" s="5">
        <v>4.5149999999999997</v>
      </c>
      <c r="L267" s="5">
        <v>0.42400000000000004</v>
      </c>
      <c r="M267" s="5">
        <v>0.14700000000000002</v>
      </c>
      <c r="N267" s="5">
        <v>1.1320000000000001</v>
      </c>
      <c r="O267" s="18">
        <f t="shared" si="29"/>
        <v>6.218</v>
      </c>
      <c r="P267" s="5">
        <v>0.374</v>
      </c>
      <c r="Q267" s="5">
        <v>0.23</v>
      </c>
      <c r="R267" s="18">
        <f t="shared" si="30"/>
        <v>0.60399999999999998</v>
      </c>
      <c r="S267" s="5">
        <v>0</v>
      </c>
      <c r="T267" s="5">
        <v>4.9000000000000004</v>
      </c>
      <c r="U267" s="5">
        <v>0</v>
      </c>
      <c r="V267" s="5">
        <v>0</v>
      </c>
      <c r="W267" s="5">
        <v>0.56799999999999995</v>
      </c>
      <c r="X267" s="5">
        <v>0.28399999999999997</v>
      </c>
      <c r="Y267" s="5">
        <v>0</v>
      </c>
      <c r="Z267" s="5">
        <v>0</v>
      </c>
      <c r="AA267" s="5">
        <v>0</v>
      </c>
      <c r="AB267" s="5">
        <v>0</v>
      </c>
      <c r="AC267" s="18">
        <f t="shared" si="31"/>
        <v>5.7519999999999998</v>
      </c>
      <c r="AD267" s="5">
        <v>1.63</v>
      </c>
      <c r="AE267" s="5">
        <v>0.35099999999999998</v>
      </c>
      <c r="AF267" s="5">
        <v>0.52200000000000002</v>
      </c>
      <c r="AG267" s="18">
        <f t="shared" si="32"/>
        <v>2.5030000000000001</v>
      </c>
      <c r="AH267" s="5">
        <v>0</v>
      </c>
      <c r="AI267" s="17">
        <v>1</v>
      </c>
      <c r="AJ267" s="6" t="s">
        <v>562</v>
      </c>
      <c r="AK267" s="19"/>
    </row>
    <row r="268" spans="1:37" x14ac:dyDescent="0.25">
      <c r="A268" s="6" t="s">
        <v>564</v>
      </c>
      <c r="B268" t="s">
        <v>565</v>
      </c>
      <c r="C268" s="14" t="s">
        <v>94</v>
      </c>
      <c r="D268" s="15">
        <v>2.1869999999999998</v>
      </c>
      <c r="E268" s="15">
        <v>0</v>
      </c>
      <c r="F268" s="16">
        <v>-2.1869999999999998</v>
      </c>
      <c r="G268" s="5">
        <v>-2.056</v>
      </c>
      <c r="H268" s="5">
        <v>-0.13100000000000001</v>
      </c>
      <c r="I268" s="17">
        <f t="shared" si="27"/>
        <v>0</v>
      </c>
      <c r="J268" s="17">
        <f t="shared" si="28"/>
        <v>0</v>
      </c>
      <c r="K268" s="5">
        <v>1.7</v>
      </c>
      <c r="L268" s="5">
        <v>5.5000000000000007E-2</v>
      </c>
      <c r="M268" s="5">
        <v>1.9E-2</v>
      </c>
      <c r="N268" s="5">
        <v>0.29700000000000004</v>
      </c>
      <c r="O268" s="18">
        <f t="shared" si="29"/>
        <v>2.0709999999999997</v>
      </c>
      <c r="P268" s="5">
        <v>0.10300000000000001</v>
      </c>
      <c r="Q268" s="5">
        <v>1.2999999999999999E-2</v>
      </c>
      <c r="R268" s="18">
        <f t="shared" si="30"/>
        <v>0.11600000000000001</v>
      </c>
      <c r="S268" s="5">
        <v>0</v>
      </c>
      <c r="T268" s="5">
        <v>0</v>
      </c>
      <c r="U268" s="5">
        <v>0</v>
      </c>
      <c r="V268" s="5">
        <v>0</v>
      </c>
      <c r="W268" s="5">
        <v>0</v>
      </c>
      <c r="X268" s="5">
        <v>0</v>
      </c>
      <c r="Y268" s="5">
        <v>0</v>
      </c>
      <c r="Z268" s="5">
        <v>0</v>
      </c>
      <c r="AA268" s="5">
        <v>0</v>
      </c>
      <c r="AB268" s="5">
        <v>0</v>
      </c>
      <c r="AC268" s="18">
        <f t="shared" si="31"/>
        <v>0</v>
      </c>
      <c r="AD268" s="5">
        <v>0</v>
      </c>
      <c r="AE268" s="5">
        <v>0</v>
      </c>
      <c r="AF268" s="5">
        <v>0</v>
      </c>
      <c r="AG268" s="18">
        <f t="shared" si="32"/>
        <v>0</v>
      </c>
      <c r="AH268" s="5">
        <v>0</v>
      </c>
      <c r="AI268" s="17">
        <v>0</v>
      </c>
      <c r="AJ268" s="6" t="s">
        <v>564</v>
      </c>
      <c r="AK268" s="19"/>
    </row>
    <row r="269" spans="1:37" x14ac:dyDescent="0.25">
      <c r="A269" s="6" t="s">
        <v>566</v>
      </c>
      <c r="B269" t="s">
        <v>567</v>
      </c>
      <c r="C269" s="14" t="s">
        <v>94</v>
      </c>
      <c r="D269" s="15">
        <v>0.82300000000000006</v>
      </c>
      <c r="E269" s="15">
        <v>0</v>
      </c>
      <c r="F269" s="16">
        <v>-0.82300000000000006</v>
      </c>
      <c r="G269" s="5">
        <v>-0.77400000000000002</v>
      </c>
      <c r="H269" s="5">
        <v>-4.9000000000000002E-2</v>
      </c>
      <c r="I269" s="17">
        <f t="shared" si="27"/>
        <v>0</v>
      </c>
      <c r="J269" s="17">
        <f t="shared" si="28"/>
        <v>0</v>
      </c>
      <c r="K269" s="5">
        <v>0.68300000000000005</v>
      </c>
      <c r="L269" s="5">
        <v>1.2999999999999999E-2</v>
      </c>
      <c r="M269" s="5">
        <v>5.0000000000000001E-3</v>
      </c>
      <c r="N269" s="5">
        <v>8.5999999999999993E-2</v>
      </c>
      <c r="O269" s="18">
        <f t="shared" si="29"/>
        <v>0.78700000000000003</v>
      </c>
      <c r="P269" s="5">
        <v>3.5999999999999997E-2</v>
      </c>
      <c r="Q269" s="5">
        <v>0</v>
      </c>
      <c r="R269" s="18">
        <f t="shared" si="30"/>
        <v>3.5999999999999997E-2</v>
      </c>
      <c r="S269" s="5">
        <v>0</v>
      </c>
      <c r="T269" s="5">
        <v>0</v>
      </c>
      <c r="U269" s="5">
        <v>0</v>
      </c>
      <c r="V269" s="5">
        <v>0</v>
      </c>
      <c r="W269" s="5">
        <v>0</v>
      </c>
      <c r="X269" s="5">
        <v>0</v>
      </c>
      <c r="Y269" s="5">
        <v>0</v>
      </c>
      <c r="Z269" s="5">
        <v>0</v>
      </c>
      <c r="AA269" s="5">
        <v>0</v>
      </c>
      <c r="AB269" s="5">
        <v>0</v>
      </c>
      <c r="AC269" s="18">
        <f t="shared" si="31"/>
        <v>0</v>
      </c>
      <c r="AD269" s="5">
        <v>0</v>
      </c>
      <c r="AE269" s="5">
        <v>0</v>
      </c>
      <c r="AF269" s="5">
        <v>0</v>
      </c>
      <c r="AG269" s="18">
        <f t="shared" si="32"/>
        <v>0</v>
      </c>
      <c r="AH269" s="5">
        <v>0</v>
      </c>
      <c r="AI269" s="17">
        <v>0</v>
      </c>
      <c r="AJ269" s="6" t="s">
        <v>566</v>
      </c>
      <c r="AK269" s="19"/>
    </row>
    <row r="270" spans="1:37" x14ac:dyDescent="0.25">
      <c r="A270" s="6" t="s">
        <v>568</v>
      </c>
      <c r="B270" t="s">
        <v>569</v>
      </c>
      <c r="C270" s="14" t="s">
        <v>94</v>
      </c>
      <c r="D270" s="15">
        <v>1.2769999999999999</v>
      </c>
      <c r="E270" s="15">
        <v>0</v>
      </c>
      <c r="F270" s="16">
        <v>-1.2769999999999999</v>
      </c>
      <c r="G270" s="5">
        <v>-1.2</v>
      </c>
      <c r="H270" s="5">
        <v>-7.6999999999999999E-2</v>
      </c>
      <c r="I270" s="17">
        <f t="shared" si="27"/>
        <v>0</v>
      </c>
      <c r="J270" s="17">
        <f t="shared" si="28"/>
        <v>0</v>
      </c>
      <c r="K270" s="5">
        <v>1.0609999999999999</v>
      </c>
      <c r="L270" s="5">
        <v>0.02</v>
      </c>
      <c r="M270" s="5">
        <v>8.0000000000000002E-3</v>
      </c>
      <c r="N270" s="5">
        <v>0.13300000000000001</v>
      </c>
      <c r="O270" s="18">
        <f t="shared" si="29"/>
        <v>1.222</v>
      </c>
      <c r="P270" s="5">
        <v>5.5E-2</v>
      </c>
      <c r="Q270" s="5">
        <v>0</v>
      </c>
      <c r="R270" s="18">
        <f t="shared" si="30"/>
        <v>5.5E-2</v>
      </c>
      <c r="S270" s="5">
        <v>0</v>
      </c>
      <c r="T270" s="5">
        <v>0</v>
      </c>
      <c r="U270" s="5">
        <v>0</v>
      </c>
      <c r="V270" s="5">
        <v>0</v>
      </c>
      <c r="W270" s="5">
        <v>0</v>
      </c>
      <c r="X270" s="5">
        <v>0</v>
      </c>
      <c r="Y270" s="5">
        <v>0</v>
      </c>
      <c r="Z270" s="5">
        <v>0</v>
      </c>
      <c r="AA270" s="5">
        <v>0</v>
      </c>
      <c r="AB270" s="5">
        <v>0</v>
      </c>
      <c r="AC270" s="18">
        <f t="shared" si="31"/>
        <v>0</v>
      </c>
      <c r="AD270" s="5">
        <v>0</v>
      </c>
      <c r="AE270" s="5">
        <v>0</v>
      </c>
      <c r="AF270" s="5">
        <v>0</v>
      </c>
      <c r="AG270" s="18">
        <f t="shared" si="32"/>
        <v>0</v>
      </c>
      <c r="AH270" s="5">
        <v>0</v>
      </c>
      <c r="AI270" s="17">
        <v>0</v>
      </c>
      <c r="AJ270" s="6" t="s">
        <v>568</v>
      </c>
      <c r="AK270" s="19"/>
    </row>
    <row r="271" spans="1:37" x14ac:dyDescent="0.25">
      <c r="A271" s="6" t="s">
        <v>570</v>
      </c>
      <c r="B271" t="s">
        <v>571</v>
      </c>
      <c r="C271" s="14" t="s">
        <v>39</v>
      </c>
      <c r="D271" s="15">
        <v>0.251</v>
      </c>
      <c r="E271" s="15">
        <v>0.251</v>
      </c>
      <c r="F271" s="16">
        <v>0</v>
      </c>
      <c r="G271" s="5">
        <v>0</v>
      </c>
      <c r="H271" s="5">
        <v>0</v>
      </c>
      <c r="I271" s="17">
        <f t="shared" si="27"/>
        <v>0</v>
      </c>
      <c r="J271" s="17">
        <f t="shared" si="28"/>
        <v>0</v>
      </c>
      <c r="K271" s="5">
        <v>0.14499999999999999</v>
      </c>
      <c r="L271" s="5">
        <v>2.2000000000000002E-2</v>
      </c>
      <c r="M271" s="5">
        <v>7.0000000000000001E-3</v>
      </c>
      <c r="N271" s="5">
        <v>4.9000000000000002E-2</v>
      </c>
      <c r="O271" s="18">
        <f t="shared" si="29"/>
        <v>0.22299999999999998</v>
      </c>
      <c r="P271" s="5">
        <v>1.4999999999999999E-2</v>
      </c>
      <c r="Q271" s="5">
        <v>1.2999999999999999E-2</v>
      </c>
      <c r="R271" s="18">
        <f t="shared" si="30"/>
        <v>2.7999999999999997E-2</v>
      </c>
      <c r="S271" s="5">
        <v>0</v>
      </c>
      <c r="T271" s="5">
        <v>0.251</v>
      </c>
      <c r="U271" s="5">
        <v>0</v>
      </c>
      <c r="V271" s="5">
        <v>0</v>
      </c>
      <c r="W271" s="5">
        <v>0</v>
      </c>
      <c r="X271" s="5">
        <v>0</v>
      </c>
      <c r="Y271" s="5">
        <v>0</v>
      </c>
      <c r="Z271" s="5">
        <v>0</v>
      </c>
      <c r="AA271" s="5">
        <v>0</v>
      </c>
      <c r="AB271" s="5">
        <v>0</v>
      </c>
      <c r="AC271" s="18">
        <f t="shared" si="31"/>
        <v>0.251</v>
      </c>
      <c r="AD271" s="5">
        <v>0</v>
      </c>
      <c r="AE271" s="5">
        <v>0</v>
      </c>
      <c r="AF271" s="5">
        <v>0</v>
      </c>
      <c r="AG271" s="18">
        <f t="shared" si="32"/>
        <v>0</v>
      </c>
      <c r="AH271" s="5">
        <v>0</v>
      </c>
      <c r="AI271" s="17">
        <v>0</v>
      </c>
      <c r="AJ271" s="6" t="s">
        <v>570</v>
      </c>
      <c r="AK271" s="19"/>
    </row>
    <row r="272" spans="1:37" x14ac:dyDescent="0.25">
      <c r="A272" s="6" t="s">
        <v>572</v>
      </c>
      <c r="B272" t="s">
        <v>573</v>
      </c>
      <c r="C272" s="14" t="s">
        <v>39</v>
      </c>
      <c r="D272" s="15">
        <v>35.543999999999997</v>
      </c>
      <c r="E272" s="15">
        <v>60.292000000000002</v>
      </c>
      <c r="F272" s="16">
        <v>24.748000000000005</v>
      </c>
      <c r="G272" s="5">
        <v>0</v>
      </c>
      <c r="H272" s="5">
        <v>0</v>
      </c>
      <c r="I272" s="17">
        <f t="shared" si="27"/>
        <v>0.65898519869966166</v>
      </c>
      <c r="J272" s="17">
        <f t="shared" si="28"/>
        <v>2.7317056989318647E-2</v>
      </c>
      <c r="K272" s="5">
        <v>24.119999999999997</v>
      </c>
      <c r="L272" s="5">
        <v>2.044</v>
      </c>
      <c r="M272" s="5">
        <v>0.71599999999999997</v>
      </c>
      <c r="N272" s="5">
        <v>5.6820000000000004</v>
      </c>
      <c r="O272" s="18">
        <f t="shared" si="29"/>
        <v>32.561999999999998</v>
      </c>
      <c r="P272" s="5">
        <v>1.9039999999999999</v>
      </c>
      <c r="Q272" s="5">
        <v>1.0780000000000001</v>
      </c>
      <c r="R272" s="18">
        <f t="shared" si="30"/>
        <v>2.9820000000000002</v>
      </c>
      <c r="S272" s="5">
        <v>0.26100000000000001</v>
      </c>
      <c r="T272" s="5">
        <v>25.657999999999998</v>
      </c>
      <c r="U272" s="5">
        <v>1.3069999999999999</v>
      </c>
      <c r="V272" s="5">
        <v>4.8389999999999995</v>
      </c>
      <c r="W272" s="5">
        <v>3.0059999999999998</v>
      </c>
      <c r="X272" s="5">
        <v>2.3260000000000001</v>
      </c>
      <c r="Y272" s="5">
        <v>3</v>
      </c>
      <c r="Z272" s="5">
        <v>0.52300000000000002</v>
      </c>
      <c r="AA272" s="5">
        <v>0.26100000000000001</v>
      </c>
      <c r="AB272" s="5">
        <v>1.647</v>
      </c>
      <c r="AC272" s="18">
        <f t="shared" si="31"/>
        <v>42.828000000000003</v>
      </c>
      <c r="AD272" s="5">
        <v>0</v>
      </c>
      <c r="AE272" s="5">
        <v>5.4470000000000001</v>
      </c>
      <c r="AF272" s="5">
        <v>12.016999999999998</v>
      </c>
      <c r="AG272" s="18">
        <f t="shared" si="32"/>
        <v>17.463999999999999</v>
      </c>
      <c r="AH272" s="5">
        <v>1.647</v>
      </c>
      <c r="AI272" s="17">
        <v>0.92769999999999997</v>
      </c>
      <c r="AJ272" s="6" t="s">
        <v>572</v>
      </c>
      <c r="AK272" s="19"/>
    </row>
    <row r="273" spans="1:37" x14ac:dyDescent="0.25">
      <c r="A273" s="6" t="s">
        <v>574</v>
      </c>
      <c r="B273" t="s">
        <v>575</v>
      </c>
      <c r="C273" s="14" t="s">
        <v>39</v>
      </c>
      <c r="D273" s="15">
        <v>23.124000000000002</v>
      </c>
      <c r="E273" s="15">
        <v>45.72</v>
      </c>
      <c r="F273" s="16">
        <v>22.595999999999997</v>
      </c>
      <c r="G273" s="5">
        <v>0</v>
      </c>
      <c r="H273" s="5">
        <v>0</v>
      </c>
      <c r="I273" s="17">
        <f t="shared" si="27"/>
        <v>0.73125546806649167</v>
      </c>
      <c r="J273" s="17">
        <f t="shared" si="28"/>
        <v>0.21478565179352582</v>
      </c>
      <c r="K273" s="5">
        <v>15.913</v>
      </c>
      <c r="L273" s="5">
        <v>1.2569999999999999</v>
      </c>
      <c r="M273" s="5">
        <v>0.44</v>
      </c>
      <c r="N273" s="5">
        <v>3.6429999999999998</v>
      </c>
      <c r="O273" s="18">
        <f t="shared" si="29"/>
        <v>21.253000000000004</v>
      </c>
      <c r="P273" s="5">
        <v>1.224</v>
      </c>
      <c r="Q273" s="5">
        <v>0.64700000000000002</v>
      </c>
      <c r="R273" s="18">
        <f t="shared" si="30"/>
        <v>1.871</v>
      </c>
      <c r="S273" s="5">
        <v>6.0000000000000001E-3</v>
      </c>
      <c r="T273" s="5">
        <v>20</v>
      </c>
      <c r="U273" s="5">
        <v>0.224</v>
      </c>
      <c r="V273" s="5">
        <v>0</v>
      </c>
      <c r="W273" s="5">
        <v>3.0229999999999997</v>
      </c>
      <c r="X273" s="5">
        <v>2.8840000000000003</v>
      </c>
      <c r="Y273" s="5">
        <v>7.2</v>
      </c>
      <c r="Z273" s="5">
        <v>9.6000000000000002E-2</v>
      </c>
      <c r="AA273" s="5">
        <v>0</v>
      </c>
      <c r="AB273" s="5">
        <v>0</v>
      </c>
      <c r="AC273" s="18">
        <f t="shared" si="31"/>
        <v>33.433</v>
      </c>
      <c r="AD273" s="5">
        <v>0.45</v>
      </c>
      <c r="AE273" s="5">
        <v>9.1660000000000004</v>
      </c>
      <c r="AF273" s="5">
        <v>2.6710000000000003</v>
      </c>
      <c r="AG273" s="18">
        <f t="shared" si="32"/>
        <v>12.286999999999999</v>
      </c>
      <c r="AH273" s="5">
        <v>9.82</v>
      </c>
      <c r="AI273" s="17">
        <v>1</v>
      </c>
      <c r="AJ273" s="6" t="s">
        <v>574</v>
      </c>
      <c r="AK273" s="19"/>
    </row>
    <row r="274" spans="1:37" x14ac:dyDescent="0.25">
      <c r="A274" s="6" t="s">
        <v>576</v>
      </c>
      <c r="B274" t="s">
        <v>577</v>
      </c>
      <c r="C274" s="14" t="s">
        <v>111</v>
      </c>
      <c r="D274" s="15">
        <v>0.35300000000000004</v>
      </c>
      <c r="E274" s="15">
        <v>1</v>
      </c>
      <c r="F274" s="16">
        <v>0.64700000000000002</v>
      </c>
      <c r="G274" s="5">
        <v>0</v>
      </c>
      <c r="H274" s="5">
        <v>0</v>
      </c>
      <c r="I274" s="17">
        <f t="shared" si="27"/>
        <v>1</v>
      </c>
      <c r="J274" s="17">
        <f t="shared" si="28"/>
        <v>0</v>
      </c>
      <c r="K274" s="5">
        <v>0.28000000000000003</v>
      </c>
      <c r="L274" s="5">
        <v>8.0000000000000002E-3</v>
      </c>
      <c r="M274" s="5">
        <v>3.0000000000000001E-3</v>
      </c>
      <c r="N274" s="5">
        <v>4.4999999999999998E-2</v>
      </c>
      <c r="O274" s="18">
        <f t="shared" si="29"/>
        <v>0.33600000000000002</v>
      </c>
      <c r="P274" s="5">
        <v>1.6E-2</v>
      </c>
      <c r="Q274" s="5">
        <v>1E-3</v>
      </c>
      <c r="R274" s="18">
        <f t="shared" si="30"/>
        <v>1.7000000000000001E-2</v>
      </c>
      <c r="S274" s="5">
        <v>0</v>
      </c>
      <c r="T274" s="5">
        <v>1</v>
      </c>
      <c r="U274" s="5">
        <v>0</v>
      </c>
      <c r="V274" s="5">
        <v>0</v>
      </c>
      <c r="W274" s="5">
        <v>0</v>
      </c>
      <c r="X274" s="5">
        <v>0</v>
      </c>
      <c r="Y274" s="5">
        <v>0</v>
      </c>
      <c r="Z274" s="5">
        <v>0</v>
      </c>
      <c r="AA274" s="5">
        <v>0</v>
      </c>
      <c r="AB274" s="5">
        <v>0</v>
      </c>
      <c r="AC274" s="18">
        <f t="shared" si="31"/>
        <v>1</v>
      </c>
      <c r="AD274" s="5">
        <v>0</v>
      </c>
      <c r="AE274" s="5">
        <v>0</v>
      </c>
      <c r="AF274" s="5">
        <v>0</v>
      </c>
      <c r="AG274" s="18">
        <f t="shared" si="32"/>
        <v>0</v>
      </c>
      <c r="AH274" s="5">
        <v>0</v>
      </c>
      <c r="AI274" s="17">
        <v>1</v>
      </c>
      <c r="AJ274" s="6" t="s">
        <v>576</v>
      </c>
      <c r="AK274" s="19"/>
    </row>
    <row r="275" spans="1:37" x14ac:dyDescent="0.25">
      <c r="A275" s="6" t="s">
        <v>578</v>
      </c>
      <c r="B275" t="s">
        <v>579</v>
      </c>
      <c r="C275" s="14" t="s">
        <v>39</v>
      </c>
      <c r="D275" s="15">
        <v>91.088000000000008</v>
      </c>
      <c r="E275" s="15">
        <v>205.149</v>
      </c>
      <c r="F275" s="16">
        <v>114.06099999999999</v>
      </c>
      <c r="G275" s="5">
        <v>0</v>
      </c>
      <c r="H275" s="5">
        <v>0</v>
      </c>
      <c r="I275" s="17">
        <f t="shared" si="27"/>
        <v>0.72906416068321067</v>
      </c>
      <c r="J275" s="17">
        <f t="shared" si="28"/>
        <v>0</v>
      </c>
      <c r="K275" s="5">
        <v>61.364999999999995</v>
      </c>
      <c r="L275" s="5">
        <v>5.367</v>
      </c>
      <c r="M275" s="5">
        <v>1.8780000000000001</v>
      </c>
      <c r="N275" s="5">
        <v>14.709000000000001</v>
      </c>
      <c r="O275" s="18">
        <f t="shared" si="29"/>
        <v>83.319000000000003</v>
      </c>
      <c r="P275" s="5">
        <v>4.91</v>
      </c>
      <c r="Q275" s="5">
        <v>2.859</v>
      </c>
      <c r="R275" s="18">
        <f t="shared" si="30"/>
        <v>7.7690000000000001</v>
      </c>
      <c r="S275" s="5">
        <v>0</v>
      </c>
      <c r="T275" s="5">
        <v>83.839999999999989</v>
      </c>
      <c r="U275" s="5">
        <v>6.1870000000000003</v>
      </c>
      <c r="V275" s="5">
        <v>8</v>
      </c>
      <c r="W275" s="5">
        <v>15.218</v>
      </c>
      <c r="X275" s="5">
        <v>10.213000000000001</v>
      </c>
      <c r="Y275" s="5">
        <v>24.674999999999997</v>
      </c>
      <c r="Z275" s="5">
        <v>2.7160000000000002</v>
      </c>
      <c r="AA275" s="5">
        <v>0</v>
      </c>
      <c r="AB275" s="5">
        <v>0</v>
      </c>
      <c r="AC275" s="18">
        <f t="shared" si="31"/>
        <v>150.84899999999999</v>
      </c>
      <c r="AD275" s="5">
        <v>0</v>
      </c>
      <c r="AE275" s="5">
        <v>29.345000000000002</v>
      </c>
      <c r="AF275" s="5">
        <v>24.955000000000002</v>
      </c>
      <c r="AG275" s="18">
        <f t="shared" si="32"/>
        <v>54.300000000000004</v>
      </c>
      <c r="AH275" s="5">
        <v>0</v>
      </c>
      <c r="AI275" s="17">
        <v>0.99150000000000005</v>
      </c>
      <c r="AJ275" s="6" t="s">
        <v>578</v>
      </c>
      <c r="AK275" s="19"/>
    </row>
    <row r="276" spans="1:37" x14ac:dyDescent="0.25">
      <c r="A276" s="6" t="s">
        <v>580</v>
      </c>
      <c r="B276" t="s">
        <v>581</v>
      </c>
      <c r="C276" s="14" t="s">
        <v>39</v>
      </c>
      <c r="D276" s="15">
        <v>0.63800000000000012</v>
      </c>
      <c r="E276" s="15">
        <v>7.3999999999999996E-2</v>
      </c>
      <c r="F276" s="16">
        <v>-0.56400000000000017</v>
      </c>
      <c r="G276" s="5">
        <v>-0.53</v>
      </c>
      <c r="H276" s="5">
        <v>-3.4000000000000002E-2</v>
      </c>
      <c r="I276" s="17">
        <f t="shared" si="27"/>
        <v>0</v>
      </c>
      <c r="J276" s="17">
        <f t="shared" si="28"/>
        <v>0</v>
      </c>
      <c r="K276" s="5">
        <v>0.44100000000000006</v>
      </c>
      <c r="L276" s="5">
        <v>3.4000000000000002E-2</v>
      </c>
      <c r="M276" s="5">
        <v>1.2999999999999999E-2</v>
      </c>
      <c r="N276" s="5">
        <v>9.8999999999999991E-2</v>
      </c>
      <c r="O276" s="18">
        <f t="shared" si="29"/>
        <v>0.58700000000000008</v>
      </c>
      <c r="P276" s="5">
        <v>3.4000000000000002E-2</v>
      </c>
      <c r="Q276" s="5">
        <v>1.7000000000000001E-2</v>
      </c>
      <c r="R276" s="18">
        <f t="shared" si="30"/>
        <v>5.1000000000000004E-2</v>
      </c>
      <c r="S276" s="5">
        <v>0</v>
      </c>
      <c r="T276" s="5">
        <v>0</v>
      </c>
      <c r="U276" s="5">
        <v>0</v>
      </c>
      <c r="V276" s="5">
        <v>0</v>
      </c>
      <c r="W276" s="5">
        <v>0</v>
      </c>
      <c r="X276" s="5">
        <v>0</v>
      </c>
      <c r="Y276" s="5">
        <v>0</v>
      </c>
      <c r="Z276" s="5">
        <v>0</v>
      </c>
      <c r="AA276" s="5">
        <v>0</v>
      </c>
      <c r="AB276" s="5">
        <v>0</v>
      </c>
      <c r="AC276" s="18">
        <f t="shared" si="31"/>
        <v>0</v>
      </c>
      <c r="AD276" s="5">
        <v>0</v>
      </c>
      <c r="AE276" s="5">
        <v>0</v>
      </c>
      <c r="AF276" s="5">
        <v>7.3999999999999996E-2</v>
      </c>
      <c r="AG276" s="18">
        <f t="shared" si="32"/>
        <v>7.3999999999999996E-2</v>
      </c>
      <c r="AH276" s="5">
        <v>0</v>
      </c>
      <c r="AI276" s="17">
        <v>0</v>
      </c>
      <c r="AJ276" s="6" t="s">
        <v>580</v>
      </c>
      <c r="AK276" s="19"/>
    </row>
    <row r="277" spans="1:37" x14ac:dyDescent="0.25">
      <c r="A277" s="6" t="s">
        <v>582</v>
      </c>
      <c r="B277" t="s">
        <v>583</v>
      </c>
      <c r="C277" s="14" t="s">
        <v>39</v>
      </c>
      <c r="D277" s="15">
        <v>31.168000000000003</v>
      </c>
      <c r="E277" s="15">
        <v>36.869</v>
      </c>
      <c r="F277" s="16">
        <v>5.700999999999997</v>
      </c>
      <c r="G277" s="5">
        <v>0</v>
      </c>
      <c r="H277" s="5">
        <v>0</v>
      </c>
      <c r="I277" s="17">
        <f t="shared" si="27"/>
        <v>0.72556252678401911</v>
      </c>
      <c r="J277" s="17">
        <f t="shared" si="28"/>
        <v>0</v>
      </c>
      <c r="K277" s="5">
        <v>20.96</v>
      </c>
      <c r="L277" s="5">
        <v>1.8380000000000001</v>
      </c>
      <c r="M277" s="5">
        <v>0.64300000000000002</v>
      </c>
      <c r="N277" s="5">
        <v>5.0650000000000004</v>
      </c>
      <c r="O277" s="18">
        <f t="shared" si="29"/>
        <v>28.506000000000004</v>
      </c>
      <c r="P277" s="5">
        <v>1.6830000000000001</v>
      </c>
      <c r="Q277" s="5">
        <v>0.97899999999999998</v>
      </c>
      <c r="R277" s="18">
        <f t="shared" si="30"/>
        <v>2.6619999999999999</v>
      </c>
      <c r="S277" s="5">
        <v>0</v>
      </c>
      <c r="T277" s="5">
        <v>21</v>
      </c>
      <c r="U277" s="5">
        <v>0.49099999999999999</v>
      </c>
      <c r="V277" s="5">
        <v>0</v>
      </c>
      <c r="W277" s="5">
        <v>2.1429999999999998</v>
      </c>
      <c r="X277" s="5">
        <v>1.4359999999999999</v>
      </c>
      <c r="Y277" s="5">
        <v>2</v>
      </c>
      <c r="Z277" s="5">
        <v>0.249</v>
      </c>
      <c r="AA277" s="5">
        <v>0</v>
      </c>
      <c r="AB277" s="5">
        <v>0</v>
      </c>
      <c r="AC277" s="18">
        <f t="shared" si="31"/>
        <v>27.318999999999999</v>
      </c>
      <c r="AD277" s="5">
        <v>0</v>
      </c>
      <c r="AE277" s="5">
        <v>2.262</v>
      </c>
      <c r="AF277" s="5">
        <v>7.2880000000000003</v>
      </c>
      <c r="AG277" s="18">
        <f t="shared" si="32"/>
        <v>9.5500000000000007</v>
      </c>
      <c r="AH277" s="5">
        <v>0</v>
      </c>
      <c r="AI277" s="17">
        <v>0.97919999999999996</v>
      </c>
      <c r="AJ277" s="6" t="s">
        <v>582</v>
      </c>
      <c r="AK277" s="19"/>
    </row>
    <row r="278" spans="1:37" x14ac:dyDescent="0.25">
      <c r="A278" s="6" t="s">
        <v>584</v>
      </c>
      <c r="B278" t="s">
        <v>585</v>
      </c>
      <c r="C278" s="14" t="s">
        <v>39</v>
      </c>
      <c r="D278" s="15">
        <v>0.63100000000000012</v>
      </c>
      <c r="E278" s="15">
        <v>0.77400000000000002</v>
      </c>
      <c r="F278" s="16">
        <v>0.1429999999999999</v>
      </c>
      <c r="G278" s="5">
        <v>0</v>
      </c>
      <c r="H278" s="5">
        <v>0</v>
      </c>
      <c r="I278" s="17">
        <f t="shared" si="27"/>
        <v>0</v>
      </c>
      <c r="J278" s="17">
        <f t="shared" si="28"/>
        <v>0.98708010335917307</v>
      </c>
      <c r="K278" s="5">
        <v>0.41200000000000003</v>
      </c>
      <c r="L278" s="5">
        <v>4.2000000000000003E-2</v>
      </c>
      <c r="M278" s="5">
        <v>1.3999999999999999E-2</v>
      </c>
      <c r="N278" s="5">
        <v>0.10500000000000001</v>
      </c>
      <c r="O278" s="18">
        <f t="shared" si="29"/>
        <v>0.57300000000000006</v>
      </c>
      <c r="P278" s="5">
        <v>3.5000000000000003E-2</v>
      </c>
      <c r="Q278" s="5">
        <v>2.3E-2</v>
      </c>
      <c r="R278" s="18">
        <f t="shared" si="30"/>
        <v>5.8000000000000003E-2</v>
      </c>
      <c r="S278" s="5">
        <v>0</v>
      </c>
      <c r="T278" s="5">
        <v>0.25</v>
      </c>
      <c r="U278" s="5">
        <v>3.4000000000000002E-2</v>
      </c>
      <c r="V278" s="5">
        <v>0</v>
      </c>
      <c r="W278" s="5">
        <v>4.4999999999999998E-2</v>
      </c>
      <c r="X278" s="5">
        <v>2.7E-2</v>
      </c>
      <c r="Y278" s="5">
        <v>0.4</v>
      </c>
      <c r="Z278" s="5">
        <v>1.7999999999999999E-2</v>
      </c>
      <c r="AA278" s="5">
        <v>0</v>
      </c>
      <c r="AB278" s="5">
        <v>0</v>
      </c>
      <c r="AC278" s="18">
        <f t="shared" si="31"/>
        <v>0.77400000000000002</v>
      </c>
      <c r="AD278" s="5">
        <v>0</v>
      </c>
      <c r="AE278" s="5">
        <v>0</v>
      </c>
      <c r="AF278" s="5">
        <v>0</v>
      </c>
      <c r="AG278" s="18">
        <f t="shared" si="32"/>
        <v>0</v>
      </c>
      <c r="AH278" s="5">
        <v>0.76400000000000001</v>
      </c>
      <c r="AI278" s="17">
        <v>0</v>
      </c>
      <c r="AJ278" s="6" t="s">
        <v>584</v>
      </c>
      <c r="AK278" s="19"/>
    </row>
    <row r="279" spans="1:37" x14ac:dyDescent="0.25">
      <c r="A279" s="6" t="s">
        <v>586</v>
      </c>
      <c r="B279" t="s">
        <v>587</v>
      </c>
      <c r="C279" s="14" t="s">
        <v>39</v>
      </c>
      <c r="D279" s="15">
        <v>4.3319999999999999</v>
      </c>
      <c r="E279" s="15">
        <v>6.1579999999999995</v>
      </c>
      <c r="F279" s="16">
        <v>1.8259999999999996</v>
      </c>
      <c r="G279" s="5">
        <v>0</v>
      </c>
      <c r="H279" s="5">
        <v>0</v>
      </c>
      <c r="I279" s="17">
        <f t="shared" si="27"/>
        <v>0.524805131536213</v>
      </c>
      <c r="J279" s="17">
        <f t="shared" si="28"/>
        <v>0.54563169860344274</v>
      </c>
      <c r="K279" s="5">
        <v>2.8959999999999999</v>
      </c>
      <c r="L279" s="5">
        <v>0.26</v>
      </c>
      <c r="M279" s="5">
        <v>9.0999999999999998E-2</v>
      </c>
      <c r="N279" s="5">
        <v>0.70899999999999996</v>
      </c>
      <c r="O279" s="18">
        <f t="shared" si="29"/>
        <v>3.956</v>
      </c>
      <c r="P279" s="5">
        <v>0.23600000000000002</v>
      </c>
      <c r="Q279" s="5">
        <v>0.14000000000000001</v>
      </c>
      <c r="R279" s="18">
        <f t="shared" si="30"/>
        <v>0.376</v>
      </c>
      <c r="S279" s="5">
        <v>0</v>
      </c>
      <c r="T279" s="5">
        <v>3</v>
      </c>
      <c r="U279" s="5">
        <v>0.3</v>
      </c>
      <c r="V279" s="5">
        <v>0</v>
      </c>
      <c r="W279" s="5">
        <v>0.55499999999999994</v>
      </c>
      <c r="X279" s="5">
        <v>0.45400000000000001</v>
      </c>
      <c r="Y279" s="5">
        <v>0</v>
      </c>
      <c r="Z279" s="5">
        <v>0</v>
      </c>
      <c r="AA279" s="5">
        <v>0</v>
      </c>
      <c r="AB279" s="5">
        <v>0</v>
      </c>
      <c r="AC279" s="18">
        <f t="shared" si="31"/>
        <v>4.3089999999999993</v>
      </c>
      <c r="AD279" s="5">
        <v>0</v>
      </c>
      <c r="AE279" s="5">
        <v>0</v>
      </c>
      <c r="AF279" s="5">
        <v>1.8490000000000002</v>
      </c>
      <c r="AG279" s="18">
        <f t="shared" si="32"/>
        <v>1.8490000000000002</v>
      </c>
      <c r="AH279" s="5">
        <v>3.36</v>
      </c>
      <c r="AI279" s="17">
        <v>0.75</v>
      </c>
      <c r="AJ279" s="6" t="s">
        <v>586</v>
      </c>
      <c r="AK279" s="19"/>
    </row>
    <row r="280" spans="1:37" x14ac:dyDescent="0.25">
      <c r="A280" s="6" t="s">
        <v>588</v>
      </c>
      <c r="B280" t="s">
        <v>589</v>
      </c>
      <c r="C280" s="14" t="s">
        <v>39</v>
      </c>
      <c r="D280" s="15">
        <v>0.81600000000000006</v>
      </c>
      <c r="E280" s="15">
        <v>3.3319999999999999</v>
      </c>
      <c r="F280" s="16">
        <v>2.516</v>
      </c>
      <c r="G280" s="5">
        <v>0</v>
      </c>
      <c r="H280" s="5">
        <v>0</v>
      </c>
      <c r="I280" s="17">
        <f t="shared" si="27"/>
        <v>0.9111644657863146</v>
      </c>
      <c r="J280" s="17">
        <f t="shared" si="28"/>
        <v>0</v>
      </c>
      <c r="K280" s="5">
        <v>0.502</v>
      </c>
      <c r="L280" s="5">
        <v>6.2000000000000006E-2</v>
      </c>
      <c r="M280" s="5">
        <v>2.2000000000000002E-2</v>
      </c>
      <c r="N280" s="5">
        <v>0.14600000000000002</v>
      </c>
      <c r="O280" s="18">
        <f t="shared" si="29"/>
        <v>0.7320000000000001</v>
      </c>
      <c r="P280" s="5">
        <v>4.7E-2</v>
      </c>
      <c r="Q280" s="5">
        <v>3.6999999999999998E-2</v>
      </c>
      <c r="R280" s="18">
        <f t="shared" si="30"/>
        <v>8.3999999999999991E-2</v>
      </c>
      <c r="S280" s="5">
        <v>0</v>
      </c>
      <c r="T280" s="5">
        <v>2</v>
      </c>
      <c r="U280" s="5">
        <v>1.2E-2</v>
      </c>
      <c r="V280" s="5">
        <v>0</v>
      </c>
      <c r="W280" s="5">
        <v>1.2E-2</v>
      </c>
      <c r="X280" s="5">
        <v>1.2E-2</v>
      </c>
      <c r="Y280" s="5">
        <v>1</v>
      </c>
      <c r="Z280" s="5">
        <v>0</v>
      </c>
      <c r="AA280" s="5">
        <v>0</v>
      </c>
      <c r="AB280" s="5">
        <v>0</v>
      </c>
      <c r="AC280" s="18">
        <f t="shared" si="31"/>
        <v>3.036</v>
      </c>
      <c r="AD280" s="5">
        <v>0</v>
      </c>
      <c r="AE280" s="5">
        <v>0</v>
      </c>
      <c r="AF280" s="5">
        <v>0.29599999999999999</v>
      </c>
      <c r="AG280" s="18">
        <f t="shared" si="32"/>
        <v>0.29599999999999999</v>
      </c>
      <c r="AH280" s="5">
        <v>0</v>
      </c>
      <c r="AI280" s="17">
        <v>1</v>
      </c>
      <c r="AJ280" s="6" t="s">
        <v>588</v>
      </c>
      <c r="AK280" s="19"/>
    </row>
    <row r="281" spans="1:37" x14ac:dyDescent="0.25">
      <c r="A281" s="6" t="s">
        <v>590</v>
      </c>
      <c r="B281" t="s">
        <v>591</v>
      </c>
      <c r="C281" s="14" t="s">
        <v>39</v>
      </c>
      <c r="D281" s="15">
        <v>2.5589999999999997</v>
      </c>
      <c r="E281" s="15">
        <v>8.0640000000000001</v>
      </c>
      <c r="F281" s="16">
        <v>5.5050000000000008</v>
      </c>
      <c r="G281" s="5">
        <v>0</v>
      </c>
      <c r="H281" s="5">
        <v>0</v>
      </c>
      <c r="I281" s="17">
        <f t="shared" si="27"/>
        <v>0.28333096478174596</v>
      </c>
      <c r="J281" s="17">
        <f t="shared" si="28"/>
        <v>0</v>
      </c>
      <c r="K281" s="5">
        <v>1.67</v>
      </c>
      <c r="L281" s="5">
        <v>0.16800000000000001</v>
      </c>
      <c r="M281" s="5">
        <v>5.8999999999999997E-2</v>
      </c>
      <c r="N281" s="5">
        <v>0.42800000000000005</v>
      </c>
      <c r="O281" s="18">
        <f t="shared" si="29"/>
        <v>2.3249999999999997</v>
      </c>
      <c r="P281" s="5">
        <v>0.14100000000000001</v>
      </c>
      <c r="Q281" s="5">
        <v>9.2999999999999999E-2</v>
      </c>
      <c r="R281" s="18">
        <f t="shared" si="30"/>
        <v>0.23400000000000001</v>
      </c>
      <c r="S281" s="5">
        <v>0</v>
      </c>
      <c r="T281" s="5">
        <v>2.2839999999999998</v>
      </c>
      <c r="U281" s="5">
        <v>0.45200000000000001</v>
      </c>
      <c r="V281" s="5">
        <v>0</v>
      </c>
      <c r="W281" s="5">
        <v>0.40899999999999997</v>
      </c>
      <c r="X281" s="5">
        <v>0.28199999999999997</v>
      </c>
      <c r="Y281" s="5">
        <v>0</v>
      </c>
      <c r="Z281" s="5">
        <v>0</v>
      </c>
      <c r="AA281" s="5">
        <v>0</v>
      </c>
      <c r="AB281" s="5">
        <v>0</v>
      </c>
      <c r="AC281" s="18">
        <f t="shared" si="31"/>
        <v>3.4269999999999996</v>
      </c>
      <c r="AD281" s="5">
        <v>0</v>
      </c>
      <c r="AE281" s="5">
        <v>2.0110000000000001</v>
      </c>
      <c r="AF281" s="5">
        <v>2.6260000000000003</v>
      </c>
      <c r="AG281" s="18">
        <f t="shared" si="32"/>
        <v>4.6370000000000005</v>
      </c>
      <c r="AH281" s="5">
        <v>0</v>
      </c>
      <c r="AI281" s="17">
        <v>0.66669999999999996</v>
      </c>
      <c r="AJ281" s="6" t="s">
        <v>590</v>
      </c>
      <c r="AK281" s="19"/>
    </row>
    <row r="282" spans="1:37" x14ac:dyDescent="0.25">
      <c r="A282" s="6" t="s">
        <v>592</v>
      </c>
      <c r="B282" t="s">
        <v>593</v>
      </c>
      <c r="C282" s="14" t="s">
        <v>39</v>
      </c>
      <c r="D282" s="15">
        <v>3.72</v>
      </c>
      <c r="E282" s="15">
        <v>4.5529999999999999</v>
      </c>
      <c r="F282" s="16">
        <v>0.83299999999999974</v>
      </c>
      <c r="G282" s="5">
        <v>0</v>
      </c>
      <c r="H282" s="5">
        <v>0</v>
      </c>
      <c r="I282" s="17">
        <f t="shared" si="27"/>
        <v>0.85086755985064799</v>
      </c>
      <c r="J282" s="17">
        <f t="shared" si="28"/>
        <v>0</v>
      </c>
      <c r="K282" s="5">
        <v>2.552</v>
      </c>
      <c r="L282" s="5">
        <v>0.20500000000000002</v>
      </c>
      <c r="M282" s="5">
        <v>7.0999999999999994E-2</v>
      </c>
      <c r="N282" s="5">
        <v>0.58799999999999997</v>
      </c>
      <c r="O282" s="18">
        <f t="shared" si="29"/>
        <v>3.4160000000000004</v>
      </c>
      <c r="P282" s="5">
        <v>0.19800000000000001</v>
      </c>
      <c r="Q282" s="5">
        <v>0.106</v>
      </c>
      <c r="R282" s="18">
        <f t="shared" si="30"/>
        <v>0.30399999999999999</v>
      </c>
      <c r="S282" s="5">
        <v>0</v>
      </c>
      <c r="T282" s="5">
        <v>3.8740000000000001</v>
      </c>
      <c r="U282" s="5">
        <v>0</v>
      </c>
      <c r="V282" s="5">
        <v>0</v>
      </c>
      <c r="W282" s="5">
        <v>0</v>
      </c>
      <c r="X282" s="5">
        <v>0</v>
      </c>
      <c r="Y282" s="5">
        <v>0</v>
      </c>
      <c r="Z282" s="5">
        <v>0</v>
      </c>
      <c r="AA282" s="5">
        <v>0</v>
      </c>
      <c r="AB282" s="5">
        <v>0</v>
      </c>
      <c r="AC282" s="18">
        <f t="shared" si="31"/>
        <v>3.8740000000000001</v>
      </c>
      <c r="AD282" s="5">
        <v>0</v>
      </c>
      <c r="AE282" s="5">
        <v>0</v>
      </c>
      <c r="AF282" s="5">
        <v>0.67900000000000005</v>
      </c>
      <c r="AG282" s="18">
        <f t="shared" si="32"/>
        <v>0.67900000000000005</v>
      </c>
      <c r="AH282" s="5">
        <v>0</v>
      </c>
      <c r="AI282" s="17">
        <v>1</v>
      </c>
      <c r="AJ282" s="6" t="s">
        <v>592</v>
      </c>
      <c r="AK282" s="19"/>
    </row>
    <row r="283" spans="1:37" x14ac:dyDescent="0.25">
      <c r="A283" s="6" t="s">
        <v>594</v>
      </c>
      <c r="B283" t="s">
        <v>595</v>
      </c>
      <c r="C283" s="14" t="s">
        <v>39</v>
      </c>
      <c r="D283" s="15">
        <v>10.245999999999999</v>
      </c>
      <c r="E283" s="15">
        <v>11.212</v>
      </c>
      <c r="F283" s="16">
        <v>0.96600000000000108</v>
      </c>
      <c r="G283" s="5">
        <v>0</v>
      </c>
      <c r="H283" s="5">
        <v>0</v>
      </c>
      <c r="I283" s="17">
        <f t="shared" si="27"/>
        <v>0.53585906171958608</v>
      </c>
      <c r="J283" s="17">
        <f t="shared" si="28"/>
        <v>0.45451302176239744</v>
      </c>
      <c r="K283" s="5">
        <v>6.6969999999999992</v>
      </c>
      <c r="L283" s="5">
        <v>0.66300000000000003</v>
      </c>
      <c r="M283" s="5">
        <v>0.23</v>
      </c>
      <c r="N283" s="5">
        <v>1.726</v>
      </c>
      <c r="O283" s="18">
        <f t="shared" si="29"/>
        <v>9.3159999999999989</v>
      </c>
      <c r="P283" s="5">
        <v>0.56599999999999995</v>
      </c>
      <c r="Q283" s="5">
        <v>0.36399999999999999</v>
      </c>
      <c r="R283" s="18">
        <f t="shared" si="30"/>
        <v>0.92999999999999994</v>
      </c>
      <c r="S283" s="5">
        <v>0</v>
      </c>
      <c r="T283" s="5">
        <v>5.25</v>
      </c>
      <c r="U283" s="5">
        <v>0.30299999999999999</v>
      </c>
      <c r="V283" s="5">
        <v>0</v>
      </c>
      <c r="W283" s="5">
        <v>0.152</v>
      </c>
      <c r="X283" s="5">
        <v>0.68300000000000005</v>
      </c>
      <c r="Y283" s="5">
        <v>0</v>
      </c>
      <c r="Z283" s="5">
        <v>0.16600000000000001</v>
      </c>
      <c r="AA283" s="5">
        <v>0</v>
      </c>
      <c r="AB283" s="5">
        <v>0</v>
      </c>
      <c r="AC283" s="18">
        <f t="shared" si="31"/>
        <v>6.5540000000000003</v>
      </c>
      <c r="AD283" s="5">
        <v>3.1680000000000001</v>
      </c>
      <c r="AE283" s="5">
        <v>0</v>
      </c>
      <c r="AF283" s="5">
        <v>1.49</v>
      </c>
      <c r="AG283" s="18">
        <f t="shared" si="32"/>
        <v>4.6580000000000004</v>
      </c>
      <c r="AH283" s="5">
        <v>5.0960000000000001</v>
      </c>
      <c r="AI283" s="17">
        <v>0.91669999999999996</v>
      </c>
      <c r="AJ283" s="6" t="s">
        <v>594</v>
      </c>
      <c r="AK283" s="19"/>
    </row>
    <row r="284" spans="1:37" x14ac:dyDescent="0.25">
      <c r="A284" s="6" t="s">
        <v>596</v>
      </c>
      <c r="B284" t="s">
        <v>597</v>
      </c>
      <c r="C284" s="14" t="s">
        <v>39</v>
      </c>
      <c r="D284" s="15">
        <v>0.72100000000000009</v>
      </c>
      <c r="E284" s="15">
        <v>0</v>
      </c>
      <c r="F284" s="16">
        <v>-0.72100000000000009</v>
      </c>
      <c r="G284" s="5">
        <v>-0.67800000000000005</v>
      </c>
      <c r="H284" s="5">
        <v>-4.2999999999999997E-2</v>
      </c>
      <c r="I284" s="17">
        <f t="shared" si="27"/>
        <v>0</v>
      </c>
      <c r="J284" s="17">
        <f t="shared" si="28"/>
        <v>0</v>
      </c>
      <c r="K284" s="5">
        <v>0.47299999999999998</v>
      </c>
      <c r="L284" s="5">
        <v>4.6000000000000006E-2</v>
      </c>
      <c r="M284" s="5">
        <v>1.6E-2</v>
      </c>
      <c r="N284" s="5">
        <v>0.12100000000000001</v>
      </c>
      <c r="O284" s="18">
        <f t="shared" si="29"/>
        <v>0.65600000000000003</v>
      </c>
      <c r="P284" s="5">
        <v>0.04</v>
      </c>
      <c r="Q284" s="5">
        <v>2.5000000000000001E-2</v>
      </c>
      <c r="R284" s="18">
        <f t="shared" si="30"/>
        <v>6.5000000000000002E-2</v>
      </c>
      <c r="S284" s="5">
        <v>0</v>
      </c>
      <c r="T284" s="5">
        <v>0</v>
      </c>
      <c r="U284" s="5">
        <v>0</v>
      </c>
      <c r="V284" s="5">
        <v>0</v>
      </c>
      <c r="W284" s="5">
        <v>0</v>
      </c>
      <c r="X284" s="5">
        <v>0</v>
      </c>
      <c r="Y284" s="5">
        <v>0</v>
      </c>
      <c r="Z284" s="5">
        <v>0</v>
      </c>
      <c r="AA284" s="5">
        <v>0</v>
      </c>
      <c r="AB284" s="5">
        <v>0</v>
      </c>
      <c r="AC284" s="18">
        <f t="shared" si="31"/>
        <v>0</v>
      </c>
      <c r="AD284" s="5">
        <v>0</v>
      </c>
      <c r="AE284" s="5">
        <v>0</v>
      </c>
      <c r="AF284" s="5">
        <v>0</v>
      </c>
      <c r="AG284" s="18">
        <f t="shared" si="32"/>
        <v>0</v>
      </c>
      <c r="AH284" s="5">
        <v>0</v>
      </c>
      <c r="AI284" s="17">
        <v>0</v>
      </c>
      <c r="AJ284" s="6" t="s">
        <v>596</v>
      </c>
      <c r="AK284" s="19"/>
    </row>
    <row r="285" spans="1:37" x14ac:dyDescent="0.25">
      <c r="A285" s="6" t="s">
        <v>598</v>
      </c>
      <c r="B285" t="s">
        <v>599</v>
      </c>
      <c r="C285" s="14" t="s">
        <v>39</v>
      </c>
      <c r="D285" s="15">
        <v>2.2660000000000005</v>
      </c>
      <c r="E285" s="15">
        <v>2</v>
      </c>
      <c r="F285" s="16">
        <v>-0.26600000000000046</v>
      </c>
      <c r="G285" s="5">
        <v>-0.25</v>
      </c>
      <c r="H285" s="5">
        <v>-1.6E-2</v>
      </c>
      <c r="I285" s="17">
        <f t="shared" si="27"/>
        <v>0.5</v>
      </c>
      <c r="J285" s="17">
        <f t="shared" si="28"/>
        <v>0</v>
      </c>
      <c r="K285" s="5">
        <v>1.49</v>
      </c>
      <c r="L285" s="5">
        <v>0.14600000000000002</v>
      </c>
      <c r="M285" s="5">
        <v>0.05</v>
      </c>
      <c r="N285" s="5">
        <v>0.376</v>
      </c>
      <c r="O285" s="18">
        <f t="shared" si="29"/>
        <v>2.0620000000000003</v>
      </c>
      <c r="P285" s="5">
        <v>0.124</v>
      </c>
      <c r="Q285" s="5">
        <v>0.08</v>
      </c>
      <c r="R285" s="18">
        <f t="shared" si="30"/>
        <v>0.20400000000000001</v>
      </c>
      <c r="S285" s="5">
        <v>0</v>
      </c>
      <c r="T285" s="5">
        <v>2</v>
      </c>
      <c r="U285" s="5">
        <v>0</v>
      </c>
      <c r="V285" s="5">
        <v>0</v>
      </c>
      <c r="W285" s="5">
        <v>0</v>
      </c>
      <c r="X285" s="5">
        <v>0</v>
      </c>
      <c r="Y285" s="5">
        <v>0</v>
      </c>
      <c r="Z285" s="5">
        <v>0</v>
      </c>
      <c r="AA285" s="5">
        <v>0</v>
      </c>
      <c r="AB285" s="5">
        <v>0</v>
      </c>
      <c r="AC285" s="18">
        <f t="shared" si="31"/>
        <v>2</v>
      </c>
      <c r="AD285" s="5">
        <v>0</v>
      </c>
      <c r="AE285" s="5">
        <v>0</v>
      </c>
      <c r="AF285" s="5">
        <v>0</v>
      </c>
      <c r="AG285" s="18">
        <f t="shared" si="32"/>
        <v>0</v>
      </c>
      <c r="AH285" s="5">
        <v>0</v>
      </c>
      <c r="AI285" s="17">
        <v>0.5</v>
      </c>
      <c r="AJ285" s="6" t="s">
        <v>598</v>
      </c>
      <c r="AK285" s="19"/>
    </row>
    <row r="286" spans="1:37" x14ac:dyDescent="0.25">
      <c r="A286" s="6" t="s">
        <v>600</v>
      </c>
      <c r="B286" t="s">
        <v>601</v>
      </c>
      <c r="C286" s="14" t="s">
        <v>39</v>
      </c>
      <c r="D286" s="15">
        <v>0.77899999999999991</v>
      </c>
      <c r="E286" s="15">
        <v>1.202</v>
      </c>
      <c r="F286" s="16">
        <v>0.42300000000000004</v>
      </c>
      <c r="G286" s="5">
        <v>0</v>
      </c>
      <c r="H286" s="5">
        <v>0</v>
      </c>
      <c r="I286" s="17">
        <f t="shared" si="27"/>
        <v>0.48502495840266224</v>
      </c>
      <c r="J286" s="17">
        <f t="shared" si="28"/>
        <v>0</v>
      </c>
      <c r="K286" s="5">
        <v>0.54699999999999993</v>
      </c>
      <c r="L286" s="5">
        <v>3.9E-2</v>
      </c>
      <c r="M286" s="5">
        <v>1.4E-2</v>
      </c>
      <c r="N286" s="5">
        <v>0.11799999999999999</v>
      </c>
      <c r="O286" s="18">
        <f t="shared" si="29"/>
        <v>0.71799999999999997</v>
      </c>
      <c r="P286" s="5">
        <v>4.1000000000000002E-2</v>
      </c>
      <c r="Q286" s="5">
        <v>0.02</v>
      </c>
      <c r="R286" s="18">
        <f t="shared" si="30"/>
        <v>6.0999999999999999E-2</v>
      </c>
      <c r="S286" s="5">
        <v>0</v>
      </c>
      <c r="T286" s="5">
        <v>0.58299999999999996</v>
      </c>
      <c r="U286" s="5">
        <v>0</v>
      </c>
      <c r="V286" s="5">
        <v>0</v>
      </c>
      <c r="W286" s="5">
        <v>0</v>
      </c>
      <c r="X286" s="5">
        <v>0</v>
      </c>
      <c r="Y286" s="5">
        <v>0</v>
      </c>
      <c r="Z286" s="5">
        <v>0</v>
      </c>
      <c r="AA286" s="5">
        <v>0</v>
      </c>
      <c r="AB286" s="5">
        <v>0</v>
      </c>
      <c r="AC286" s="18">
        <f t="shared" si="31"/>
        <v>0.58299999999999996</v>
      </c>
      <c r="AD286" s="5">
        <v>0</v>
      </c>
      <c r="AE286" s="5">
        <v>0.61899999999999999</v>
      </c>
      <c r="AF286" s="5">
        <v>0</v>
      </c>
      <c r="AG286" s="18">
        <f t="shared" si="32"/>
        <v>0.61899999999999999</v>
      </c>
      <c r="AH286" s="5">
        <v>0</v>
      </c>
      <c r="AI286" s="17">
        <v>1</v>
      </c>
      <c r="AJ286" s="6" t="s">
        <v>600</v>
      </c>
      <c r="AK286" s="19"/>
    </row>
    <row r="287" spans="1:37" x14ac:dyDescent="0.25">
      <c r="A287" s="6" t="s">
        <v>602</v>
      </c>
      <c r="B287" t="s">
        <v>603</v>
      </c>
      <c r="C287" s="14" t="s">
        <v>39</v>
      </c>
      <c r="D287" s="15">
        <v>8.9550000000000018</v>
      </c>
      <c r="E287" s="15">
        <v>16.925000000000001</v>
      </c>
      <c r="F287" s="16">
        <v>7.9699999999999989</v>
      </c>
      <c r="G287" s="5">
        <v>0</v>
      </c>
      <c r="H287" s="5">
        <v>0</v>
      </c>
      <c r="I287" s="17">
        <f t="shared" si="27"/>
        <v>0.68443131462333817</v>
      </c>
      <c r="J287" s="17">
        <f t="shared" si="28"/>
        <v>0</v>
      </c>
      <c r="K287" s="5">
        <v>6.0810000000000004</v>
      </c>
      <c r="L287" s="5">
        <v>0.51100000000000001</v>
      </c>
      <c r="M287" s="5">
        <v>0.17899999999999999</v>
      </c>
      <c r="N287" s="5">
        <v>1.4350000000000001</v>
      </c>
      <c r="O287" s="18">
        <f t="shared" si="29"/>
        <v>8.2060000000000013</v>
      </c>
      <c r="P287" s="5">
        <v>0.48</v>
      </c>
      <c r="Q287" s="5">
        <v>0.26900000000000002</v>
      </c>
      <c r="R287" s="18">
        <f t="shared" si="30"/>
        <v>0.749</v>
      </c>
      <c r="S287" s="5">
        <v>0</v>
      </c>
      <c r="T287" s="5">
        <v>5.4</v>
      </c>
      <c r="U287" s="5">
        <v>0.28599999999999998</v>
      </c>
      <c r="V287" s="5">
        <v>2.8939999999999997</v>
      </c>
      <c r="W287" s="5">
        <v>0.85899999999999999</v>
      </c>
      <c r="X287" s="5">
        <v>1.145</v>
      </c>
      <c r="Y287" s="5">
        <v>1</v>
      </c>
      <c r="Z287" s="5">
        <v>0</v>
      </c>
      <c r="AA287" s="5">
        <v>0</v>
      </c>
      <c r="AB287" s="5">
        <v>0</v>
      </c>
      <c r="AC287" s="18">
        <f t="shared" si="31"/>
        <v>11.584</v>
      </c>
      <c r="AD287" s="5">
        <v>0.47199999999999998</v>
      </c>
      <c r="AE287" s="5">
        <v>2.94</v>
      </c>
      <c r="AF287" s="5">
        <v>1.929</v>
      </c>
      <c r="AG287" s="18">
        <f t="shared" si="32"/>
        <v>5.3410000000000002</v>
      </c>
      <c r="AH287" s="5">
        <v>0</v>
      </c>
      <c r="AI287" s="17">
        <v>1</v>
      </c>
      <c r="AJ287" s="6" t="s">
        <v>602</v>
      </c>
      <c r="AK287" s="19"/>
    </row>
    <row r="288" spans="1:37" x14ac:dyDescent="0.25">
      <c r="A288" s="6" t="s">
        <v>604</v>
      </c>
      <c r="B288" t="s">
        <v>605</v>
      </c>
      <c r="C288" s="14" t="s">
        <v>39</v>
      </c>
      <c r="D288" s="15">
        <v>19.972000000000001</v>
      </c>
      <c r="E288" s="15">
        <v>39.378</v>
      </c>
      <c r="F288" s="16">
        <v>19.405999999999999</v>
      </c>
      <c r="G288" s="5">
        <v>0</v>
      </c>
      <c r="H288" s="5">
        <v>0</v>
      </c>
      <c r="I288" s="17">
        <f t="shared" si="27"/>
        <v>0.57063492305348162</v>
      </c>
      <c r="J288" s="17">
        <f t="shared" si="28"/>
        <v>0</v>
      </c>
      <c r="K288" s="5">
        <v>13.332000000000001</v>
      </c>
      <c r="L288" s="5">
        <v>1.2200000000000002</v>
      </c>
      <c r="M288" s="5">
        <v>0.42599999999999999</v>
      </c>
      <c r="N288" s="5">
        <v>3.25</v>
      </c>
      <c r="O288" s="18">
        <f t="shared" si="29"/>
        <v>18.228000000000002</v>
      </c>
      <c r="P288" s="5">
        <v>1.085</v>
      </c>
      <c r="Q288" s="5">
        <v>0.65900000000000003</v>
      </c>
      <c r="R288" s="18">
        <f t="shared" si="30"/>
        <v>1.744</v>
      </c>
      <c r="S288" s="5">
        <v>0</v>
      </c>
      <c r="T288" s="5">
        <v>17.326999999999998</v>
      </c>
      <c r="U288" s="5">
        <v>0.64</v>
      </c>
      <c r="V288" s="5">
        <v>0</v>
      </c>
      <c r="W288" s="5">
        <v>0.52400000000000002</v>
      </c>
      <c r="X288" s="5">
        <v>1.518</v>
      </c>
      <c r="Y288" s="5">
        <v>2.863</v>
      </c>
      <c r="Z288" s="5">
        <v>0.222</v>
      </c>
      <c r="AA288" s="5">
        <v>0</v>
      </c>
      <c r="AB288" s="5">
        <v>0</v>
      </c>
      <c r="AC288" s="18">
        <f t="shared" si="31"/>
        <v>23.094000000000001</v>
      </c>
      <c r="AD288" s="5">
        <v>0</v>
      </c>
      <c r="AE288" s="5">
        <v>11.519</v>
      </c>
      <c r="AF288" s="5">
        <v>4.7649999999999997</v>
      </c>
      <c r="AG288" s="18">
        <f t="shared" si="32"/>
        <v>16.283999999999999</v>
      </c>
      <c r="AH288" s="5">
        <v>0</v>
      </c>
      <c r="AI288" s="17">
        <v>0.97299999999999998</v>
      </c>
      <c r="AJ288" s="6" t="s">
        <v>604</v>
      </c>
      <c r="AK288" s="19"/>
    </row>
    <row r="289" spans="1:37" x14ac:dyDescent="0.25">
      <c r="A289" s="6" t="s">
        <v>606</v>
      </c>
      <c r="B289" t="s">
        <v>607</v>
      </c>
      <c r="C289" s="14" t="s">
        <v>39</v>
      </c>
      <c r="D289" s="15">
        <v>1.8979999999999999</v>
      </c>
      <c r="E289" s="15">
        <v>5.2130000000000001</v>
      </c>
      <c r="F289" s="16">
        <v>3.3150000000000004</v>
      </c>
      <c r="G289" s="5">
        <v>0</v>
      </c>
      <c r="H289" s="5">
        <v>0</v>
      </c>
      <c r="I289" s="17">
        <f t="shared" si="27"/>
        <v>0.13370420103587186</v>
      </c>
      <c r="J289" s="17">
        <f t="shared" si="28"/>
        <v>0</v>
      </c>
      <c r="K289" s="5">
        <v>1.129</v>
      </c>
      <c r="L289" s="5">
        <v>0.151</v>
      </c>
      <c r="M289" s="5">
        <v>5.2000000000000005E-2</v>
      </c>
      <c r="N289" s="5">
        <v>0.36599999999999999</v>
      </c>
      <c r="O289" s="18">
        <f t="shared" si="29"/>
        <v>1.698</v>
      </c>
      <c r="P289" s="5">
        <v>0.112</v>
      </c>
      <c r="Q289" s="5">
        <v>8.7999999999999995E-2</v>
      </c>
      <c r="R289" s="18">
        <f t="shared" si="30"/>
        <v>0.2</v>
      </c>
      <c r="S289" s="5">
        <v>1.4999999999999999E-2</v>
      </c>
      <c r="T289" s="5">
        <v>0.5</v>
      </c>
      <c r="U289" s="5">
        <v>1.4E-2</v>
      </c>
      <c r="V289" s="5">
        <v>0</v>
      </c>
      <c r="W289" s="5">
        <v>0.16800000000000001</v>
      </c>
      <c r="X289" s="5">
        <v>0</v>
      </c>
      <c r="Y289" s="5">
        <v>0</v>
      </c>
      <c r="Z289" s="5">
        <v>0</v>
      </c>
      <c r="AA289" s="5">
        <v>0</v>
      </c>
      <c r="AB289" s="5">
        <v>0</v>
      </c>
      <c r="AC289" s="18">
        <f t="shared" si="31"/>
        <v>0.69700000000000006</v>
      </c>
      <c r="AD289" s="5">
        <v>0</v>
      </c>
      <c r="AE289" s="5">
        <v>3.298</v>
      </c>
      <c r="AF289" s="5">
        <v>1.2180000000000002</v>
      </c>
      <c r="AG289" s="18">
        <f t="shared" si="32"/>
        <v>4.516</v>
      </c>
      <c r="AH289" s="5">
        <v>0</v>
      </c>
      <c r="AI289" s="17">
        <v>1</v>
      </c>
      <c r="AJ289" s="6" t="s">
        <v>606</v>
      </c>
      <c r="AK289" s="19"/>
    </row>
    <row r="290" spans="1:37" x14ac:dyDescent="0.25">
      <c r="A290" s="6" t="s">
        <v>608</v>
      </c>
      <c r="B290" t="s">
        <v>609</v>
      </c>
      <c r="C290" s="14" t="s">
        <v>39</v>
      </c>
      <c r="D290" s="15">
        <v>19.297999999999998</v>
      </c>
      <c r="E290" s="15">
        <v>34.641999999999996</v>
      </c>
      <c r="F290" s="16">
        <v>15.343999999999998</v>
      </c>
      <c r="G290" s="5">
        <v>0</v>
      </c>
      <c r="H290" s="5">
        <v>0</v>
      </c>
      <c r="I290" s="17">
        <f t="shared" si="27"/>
        <v>0.45023382021823222</v>
      </c>
      <c r="J290" s="17">
        <f t="shared" si="28"/>
        <v>0</v>
      </c>
      <c r="K290" s="5">
        <v>13.035</v>
      </c>
      <c r="L290" s="5">
        <v>1.1160000000000001</v>
      </c>
      <c r="M290" s="5">
        <v>0.39</v>
      </c>
      <c r="N290" s="5">
        <v>3.13</v>
      </c>
      <c r="O290" s="18">
        <f t="shared" si="29"/>
        <v>17.670999999999999</v>
      </c>
      <c r="P290" s="5">
        <v>1.0379999999999998</v>
      </c>
      <c r="Q290" s="5">
        <v>0.58899999999999997</v>
      </c>
      <c r="R290" s="18">
        <f t="shared" si="30"/>
        <v>1.6269999999999998</v>
      </c>
      <c r="S290" s="5">
        <v>0</v>
      </c>
      <c r="T290" s="5">
        <v>12</v>
      </c>
      <c r="U290" s="5">
        <v>0.871</v>
      </c>
      <c r="V290" s="5">
        <v>0</v>
      </c>
      <c r="W290" s="5">
        <v>2.2829999999999999</v>
      </c>
      <c r="X290" s="5">
        <v>0</v>
      </c>
      <c r="Y290" s="5">
        <v>0</v>
      </c>
      <c r="Z290" s="5">
        <v>0.443</v>
      </c>
      <c r="AA290" s="5">
        <v>0</v>
      </c>
      <c r="AB290" s="5">
        <v>0</v>
      </c>
      <c r="AC290" s="18">
        <f t="shared" si="31"/>
        <v>15.597</v>
      </c>
      <c r="AD290" s="5">
        <v>0.97899999999999998</v>
      </c>
      <c r="AE290" s="5">
        <v>11.186</v>
      </c>
      <c r="AF290" s="5">
        <v>6.88</v>
      </c>
      <c r="AG290" s="18">
        <f t="shared" si="32"/>
        <v>19.044999999999998</v>
      </c>
      <c r="AH290" s="5">
        <v>0</v>
      </c>
      <c r="AI290" s="17">
        <v>1</v>
      </c>
      <c r="AJ290" s="6" t="s">
        <v>608</v>
      </c>
      <c r="AK290" s="19"/>
    </row>
    <row r="291" spans="1:37" x14ac:dyDescent="0.25">
      <c r="A291" s="6" t="s">
        <v>610</v>
      </c>
      <c r="B291" t="s">
        <v>611</v>
      </c>
      <c r="C291" s="14" t="s">
        <v>39</v>
      </c>
      <c r="D291" s="15">
        <v>0.83499999999999996</v>
      </c>
      <c r="E291" s="15">
        <v>3.3170000000000002</v>
      </c>
      <c r="F291" s="16">
        <v>2.4820000000000002</v>
      </c>
      <c r="G291" s="5">
        <v>0</v>
      </c>
      <c r="H291" s="5">
        <v>0</v>
      </c>
      <c r="I291" s="17">
        <f t="shared" si="27"/>
        <v>0.49954778414229722</v>
      </c>
      <c r="J291" s="17">
        <f t="shared" si="28"/>
        <v>0.17334941211938495</v>
      </c>
      <c r="K291" s="5">
        <v>0.54299999999999993</v>
      </c>
      <c r="L291" s="5">
        <v>5.5000000000000007E-2</v>
      </c>
      <c r="M291" s="5">
        <v>1.9000000000000003E-2</v>
      </c>
      <c r="N291" s="5">
        <v>0.14099999999999999</v>
      </c>
      <c r="O291" s="18">
        <f t="shared" si="29"/>
        <v>0.75800000000000001</v>
      </c>
      <c r="P291" s="5">
        <v>4.7000000000000007E-2</v>
      </c>
      <c r="Q291" s="5">
        <v>0.03</v>
      </c>
      <c r="R291" s="18">
        <f t="shared" si="30"/>
        <v>7.7000000000000013E-2</v>
      </c>
      <c r="S291" s="5">
        <v>0</v>
      </c>
      <c r="T291" s="5">
        <v>1</v>
      </c>
      <c r="U291" s="5">
        <v>1.4999999999999999E-2</v>
      </c>
      <c r="V291" s="5">
        <v>0</v>
      </c>
      <c r="W291" s="5">
        <v>5.1999999999999998E-2</v>
      </c>
      <c r="X291" s="5">
        <v>8.6999999999999994E-2</v>
      </c>
      <c r="Y291" s="5">
        <v>0.499</v>
      </c>
      <c r="Z291" s="5">
        <v>4.0000000000000001E-3</v>
      </c>
      <c r="AA291" s="5">
        <v>0</v>
      </c>
      <c r="AB291" s="5">
        <v>0</v>
      </c>
      <c r="AC291" s="18">
        <f t="shared" si="31"/>
        <v>1.657</v>
      </c>
      <c r="AD291" s="5">
        <v>0</v>
      </c>
      <c r="AE291" s="5">
        <v>1.655</v>
      </c>
      <c r="AF291" s="5">
        <v>5.0000000000000001E-3</v>
      </c>
      <c r="AG291" s="18">
        <f t="shared" si="32"/>
        <v>1.66</v>
      </c>
      <c r="AH291" s="5">
        <v>0.57499999999999996</v>
      </c>
      <c r="AI291" s="17">
        <v>1</v>
      </c>
      <c r="AJ291" s="6" t="s">
        <v>610</v>
      </c>
      <c r="AK291" s="19"/>
    </row>
    <row r="292" spans="1:37" x14ac:dyDescent="0.25">
      <c r="A292" s="6" t="s">
        <v>612</v>
      </c>
      <c r="B292" t="s">
        <v>613</v>
      </c>
      <c r="C292" s="14" t="s">
        <v>39</v>
      </c>
      <c r="D292" s="15">
        <v>71.368000000000009</v>
      </c>
      <c r="E292" s="15">
        <v>191.839</v>
      </c>
      <c r="F292" s="16">
        <v>120.47099999999999</v>
      </c>
      <c r="G292" s="5">
        <v>0</v>
      </c>
      <c r="H292" s="5">
        <v>0</v>
      </c>
      <c r="I292" s="17">
        <f t="shared" si="27"/>
        <v>0.55983628563535037</v>
      </c>
      <c r="J292" s="17">
        <f t="shared" si="28"/>
        <v>6.9641730826370037E-3</v>
      </c>
      <c r="K292" s="5">
        <v>47.834000000000003</v>
      </c>
      <c r="L292" s="5">
        <v>4.2729999999999997</v>
      </c>
      <c r="M292" s="5">
        <v>1.494</v>
      </c>
      <c r="N292" s="5">
        <v>11.614000000000001</v>
      </c>
      <c r="O292" s="18">
        <f t="shared" si="29"/>
        <v>65.215000000000003</v>
      </c>
      <c r="P292" s="5">
        <v>3.8640000000000003</v>
      </c>
      <c r="Q292" s="5">
        <v>2.2890000000000001</v>
      </c>
      <c r="R292" s="18">
        <f t="shared" si="30"/>
        <v>6.1530000000000005</v>
      </c>
      <c r="S292" s="5">
        <v>0</v>
      </c>
      <c r="T292" s="5">
        <v>68.971999999999994</v>
      </c>
      <c r="U292" s="5">
        <v>4.327</v>
      </c>
      <c r="V292" s="5">
        <v>0</v>
      </c>
      <c r="W292" s="5">
        <v>9.5250000000000004</v>
      </c>
      <c r="X292" s="5">
        <v>5.8949999999999996</v>
      </c>
      <c r="Y292" s="5">
        <v>17.529</v>
      </c>
      <c r="Z292" s="5">
        <v>0.98699999999999999</v>
      </c>
      <c r="AA292" s="5">
        <v>0</v>
      </c>
      <c r="AB292" s="5">
        <v>1.3360000000000001</v>
      </c>
      <c r="AC292" s="18">
        <f t="shared" si="31"/>
        <v>108.57099999999998</v>
      </c>
      <c r="AD292" s="5">
        <v>16.495999999999999</v>
      </c>
      <c r="AE292" s="5">
        <v>65.007000000000005</v>
      </c>
      <c r="AF292" s="5">
        <v>1.7650000000000001</v>
      </c>
      <c r="AG292" s="18">
        <f t="shared" si="32"/>
        <v>83.268000000000001</v>
      </c>
      <c r="AH292" s="5">
        <v>1.3360000000000001</v>
      </c>
      <c r="AI292" s="17">
        <v>0.98919999999999997</v>
      </c>
      <c r="AJ292" s="6" t="s">
        <v>612</v>
      </c>
      <c r="AK292" s="19"/>
    </row>
    <row r="293" spans="1:37" x14ac:dyDescent="0.25">
      <c r="A293" s="6" t="s">
        <v>614</v>
      </c>
      <c r="B293" t="s">
        <v>615</v>
      </c>
      <c r="C293" s="14" t="s">
        <v>39</v>
      </c>
      <c r="D293" s="15">
        <v>4.8610000000000007</v>
      </c>
      <c r="E293" s="15">
        <v>6.66</v>
      </c>
      <c r="F293" s="16">
        <v>1.7989999999999995</v>
      </c>
      <c r="G293" s="5">
        <v>0</v>
      </c>
      <c r="H293" s="5">
        <v>0</v>
      </c>
      <c r="I293" s="17">
        <f t="shared" si="27"/>
        <v>0.66312429429429431</v>
      </c>
      <c r="J293" s="17">
        <f t="shared" si="28"/>
        <v>0</v>
      </c>
      <c r="K293" s="5">
        <v>3.4080000000000004</v>
      </c>
      <c r="L293" s="5">
        <v>0.24500000000000002</v>
      </c>
      <c r="M293" s="5">
        <v>8.6000000000000007E-2</v>
      </c>
      <c r="N293" s="5">
        <v>0.746</v>
      </c>
      <c r="O293" s="18">
        <f t="shared" si="29"/>
        <v>4.4850000000000003</v>
      </c>
      <c r="P293" s="5">
        <v>0.253</v>
      </c>
      <c r="Q293" s="5">
        <v>0.123</v>
      </c>
      <c r="R293" s="18">
        <f t="shared" si="30"/>
        <v>0.376</v>
      </c>
      <c r="S293" s="5">
        <v>0</v>
      </c>
      <c r="T293" s="5">
        <v>3.3679999999999999</v>
      </c>
      <c r="U293" s="5">
        <v>0.14299999999999999</v>
      </c>
      <c r="V293" s="5">
        <v>0</v>
      </c>
      <c r="W293" s="5">
        <v>0.35799999999999998</v>
      </c>
      <c r="X293" s="5">
        <v>0.28699999999999998</v>
      </c>
      <c r="Y293" s="5">
        <v>0.70199999999999996</v>
      </c>
      <c r="Z293" s="5">
        <v>0</v>
      </c>
      <c r="AA293" s="5">
        <v>0</v>
      </c>
      <c r="AB293" s="5">
        <v>0</v>
      </c>
      <c r="AC293" s="18">
        <f t="shared" si="31"/>
        <v>4.8579999999999997</v>
      </c>
      <c r="AD293" s="5">
        <v>0</v>
      </c>
      <c r="AE293" s="5">
        <v>1.3129999999999999</v>
      </c>
      <c r="AF293" s="5">
        <v>0.48899999999999999</v>
      </c>
      <c r="AG293" s="18">
        <f t="shared" si="32"/>
        <v>1.802</v>
      </c>
      <c r="AH293" s="5">
        <v>0</v>
      </c>
      <c r="AI293" s="17">
        <v>0.90910000000000002</v>
      </c>
      <c r="AJ293" s="6" t="s">
        <v>614</v>
      </c>
      <c r="AK293" s="19"/>
    </row>
    <row r="294" spans="1:37" x14ac:dyDescent="0.25">
      <c r="A294" s="6" t="s">
        <v>616</v>
      </c>
      <c r="B294" t="s">
        <v>617</v>
      </c>
      <c r="C294" s="14" t="s">
        <v>111</v>
      </c>
      <c r="D294" s="15">
        <v>0.45400000000000001</v>
      </c>
      <c r="E294" s="15">
        <v>0.251</v>
      </c>
      <c r="F294" s="16">
        <v>-0.20300000000000001</v>
      </c>
      <c r="G294" s="5">
        <v>-0.191</v>
      </c>
      <c r="H294" s="5">
        <v>-1.2E-2</v>
      </c>
      <c r="I294" s="17">
        <f t="shared" si="27"/>
        <v>1</v>
      </c>
      <c r="J294" s="17">
        <f t="shared" si="28"/>
        <v>0</v>
      </c>
      <c r="K294" s="5">
        <v>0.26500000000000001</v>
      </c>
      <c r="L294" s="5">
        <v>3.7999999999999999E-2</v>
      </c>
      <c r="M294" s="5">
        <v>1.3999999999999999E-2</v>
      </c>
      <c r="N294" s="5">
        <v>8.8000000000000009E-2</v>
      </c>
      <c r="O294" s="18">
        <f t="shared" si="29"/>
        <v>0.40500000000000003</v>
      </c>
      <c r="P294" s="5">
        <v>2.7000000000000003E-2</v>
      </c>
      <c r="Q294" s="5">
        <v>2.1999999999999999E-2</v>
      </c>
      <c r="R294" s="18">
        <f t="shared" si="30"/>
        <v>4.9000000000000002E-2</v>
      </c>
      <c r="S294" s="5">
        <v>0</v>
      </c>
      <c r="T294" s="5">
        <v>0.251</v>
      </c>
      <c r="U294" s="5">
        <v>0</v>
      </c>
      <c r="V294" s="5">
        <v>0</v>
      </c>
      <c r="W294" s="5">
        <v>0</v>
      </c>
      <c r="X294" s="5">
        <v>0</v>
      </c>
      <c r="Y294" s="5">
        <v>0</v>
      </c>
      <c r="Z294" s="5">
        <v>0</v>
      </c>
      <c r="AA294" s="5">
        <v>0</v>
      </c>
      <c r="AB294" s="5">
        <v>0</v>
      </c>
      <c r="AC294" s="18">
        <f t="shared" si="31"/>
        <v>0.251</v>
      </c>
      <c r="AD294" s="5">
        <v>0</v>
      </c>
      <c r="AE294" s="5">
        <v>0</v>
      </c>
      <c r="AF294" s="5">
        <v>0</v>
      </c>
      <c r="AG294" s="18">
        <f t="shared" si="32"/>
        <v>0</v>
      </c>
      <c r="AH294" s="5">
        <v>0</v>
      </c>
      <c r="AI294" s="17">
        <v>1</v>
      </c>
      <c r="AJ294" s="6" t="s">
        <v>616</v>
      </c>
      <c r="AK294" s="19"/>
    </row>
    <row r="295" spans="1:37" x14ac:dyDescent="0.25">
      <c r="A295" s="6" t="s">
        <v>618</v>
      </c>
      <c r="B295" t="s">
        <v>619</v>
      </c>
      <c r="C295" s="14" t="s">
        <v>39</v>
      </c>
      <c r="D295" s="15">
        <v>1.536</v>
      </c>
      <c r="E295" s="15">
        <v>2.2970000000000002</v>
      </c>
      <c r="F295" s="16">
        <v>0.76100000000000012</v>
      </c>
      <c r="G295" s="5">
        <v>0</v>
      </c>
      <c r="H295" s="5">
        <v>0</v>
      </c>
      <c r="I295" s="17">
        <f t="shared" si="27"/>
        <v>0</v>
      </c>
      <c r="J295" s="17">
        <f t="shared" si="28"/>
        <v>0</v>
      </c>
      <c r="K295" s="5">
        <v>1.0589999999999999</v>
      </c>
      <c r="L295" s="5">
        <v>8.4000000000000005E-2</v>
      </c>
      <c r="M295" s="5">
        <v>2.9000000000000001E-2</v>
      </c>
      <c r="N295" s="5">
        <v>0.24</v>
      </c>
      <c r="O295" s="18">
        <f t="shared" si="29"/>
        <v>1.4119999999999999</v>
      </c>
      <c r="P295" s="5">
        <v>8.1000000000000003E-2</v>
      </c>
      <c r="Q295" s="5">
        <v>4.2999999999999997E-2</v>
      </c>
      <c r="R295" s="18">
        <f t="shared" si="30"/>
        <v>0.124</v>
      </c>
      <c r="S295" s="5">
        <v>0</v>
      </c>
      <c r="T295" s="5">
        <v>0.64</v>
      </c>
      <c r="U295" s="5">
        <v>0</v>
      </c>
      <c r="V295" s="5">
        <v>0.49400000000000005</v>
      </c>
      <c r="W295" s="5">
        <v>0</v>
      </c>
      <c r="X295" s="5">
        <v>0</v>
      </c>
      <c r="Y295" s="5">
        <v>0</v>
      </c>
      <c r="Z295" s="5">
        <v>0</v>
      </c>
      <c r="AA295" s="5">
        <v>0</v>
      </c>
      <c r="AB295" s="5">
        <v>0</v>
      </c>
      <c r="AC295" s="18">
        <f t="shared" si="31"/>
        <v>1.1340000000000001</v>
      </c>
      <c r="AD295" s="5">
        <v>0</v>
      </c>
      <c r="AE295" s="5">
        <v>1.163</v>
      </c>
      <c r="AF295" s="5">
        <v>0</v>
      </c>
      <c r="AG295" s="18">
        <f t="shared" si="32"/>
        <v>1.163</v>
      </c>
      <c r="AH295" s="5">
        <v>0</v>
      </c>
      <c r="AI295" s="17">
        <v>0</v>
      </c>
      <c r="AJ295" s="6" t="s">
        <v>618</v>
      </c>
      <c r="AK295" s="19"/>
    </row>
    <row r="296" spans="1:37" x14ac:dyDescent="0.25">
      <c r="A296" s="6" t="s">
        <v>620</v>
      </c>
      <c r="B296" t="s">
        <v>621</v>
      </c>
      <c r="C296" s="14" t="s">
        <v>39</v>
      </c>
      <c r="D296" s="15">
        <v>7.8659999999999997</v>
      </c>
      <c r="E296" s="15">
        <v>10.751999999999999</v>
      </c>
      <c r="F296" s="16">
        <v>2.8859999999999992</v>
      </c>
      <c r="G296" s="5">
        <v>0</v>
      </c>
      <c r="H296" s="5">
        <v>0</v>
      </c>
      <c r="I296" s="17">
        <f t="shared" si="27"/>
        <v>0.8604910714285714</v>
      </c>
      <c r="J296" s="17">
        <f t="shared" si="28"/>
        <v>0</v>
      </c>
      <c r="K296" s="5">
        <v>5.3010000000000002</v>
      </c>
      <c r="L296" s="5">
        <v>0.46300000000000002</v>
      </c>
      <c r="M296" s="5">
        <v>0.16200000000000001</v>
      </c>
      <c r="N296" s="5">
        <v>1.27</v>
      </c>
      <c r="O296" s="18">
        <f t="shared" si="29"/>
        <v>7.1959999999999997</v>
      </c>
      <c r="P296" s="5">
        <v>0.42399999999999999</v>
      </c>
      <c r="Q296" s="5">
        <v>0.246</v>
      </c>
      <c r="R296" s="18">
        <f t="shared" si="30"/>
        <v>0.66999999999999993</v>
      </c>
      <c r="S296" s="5">
        <v>0</v>
      </c>
      <c r="T296" s="5">
        <v>8.5</v>
      </c>
      <c r="U296" s="5">
        <v>0.251</v>
      </c>
      <c r="V296" s="5">
        <v>0</v>
      </c>
      <c r="W296" s="5">
        <v>0</v>
      </c>
      <c r="X296" s="5">
        <v>0.501</v>
      </c>
      <c r="Y296" s="5">
        <v>0</v>
      </c>
      <c r="Z296" s="5">
        <v>0</v>
      </c>
      <c r="AA296" s="5">
        <v>0</v>
      </c>
      <c r="AB296" s="5">
        <v>0</v>
      </c>
      <c r="AC296" s="18">
        <f t="shared" si="31"/>
        <v>9.2519999999999989</v>
      </c>
      <c r="AD296" s="5">
        <v>0</v>
      </c>
      <c r="AE296" s="5">
        <v>0.80800000000000005</v>
      </c>
      <c r="AF296" s="5">
        <v>0.69199999999999995</v>
      </c>
      <c r="AG296" s="18">
        <f t="shared" si="32"/>
        <v>1.5</v>
      </c>
      <c r="AH296" s="5">
        <v>0</v>
      </c>
      <c r="AI296" s="17">
        <v>1</v>
      </c>
      <c r="AJ296" s="6" t="s">
        <v>620</v>
      </c>
      <c r="AK296" s="19"/>
    </row>
    <row r="297" spans="1:37" x14ac:dyDescent="0.25">
      <c r="A297" s="6" t="s">
        <v>622</v>
      </c>
      <c r="B297" t="s">
        <v>623</v>
      </c>
      <c r="C297" s="14" t="s">
        <v>39</v>
      </c>
      <c r="D297" s="15">
        <v>1.0140000000000002</v>
      </c>
      <c r="E297" s="15">
        <v>0</v>
      </c>
      <c r="F297" s="16">
        <v>-1.0140000000000002</v>
      </c>
      <c r="G297" s="5">
        <v>-0.95299999999999996</v>
      </c>
      <c r="H297" s="5">
        <v>-6.0999999999999999E-2</v>
      </c>
      <c r="I297" s="17">
        <f t="shared" si="27"/>
        <v>0</v>
      </c>
      <c r="J297" s="17">
        <f t="shared" si="28"/>
        <v>0</v>
      </c>
      <c r="K297" s="5">
        <v>0.69500000000000006</v>
      </c>
      <c r="L297" s="5">
        <v>5.5E-2</v>
      </c>
      <c r="M297" s="5">
        <v>1.9000000000000003E-2</v>
      </c>
      <c r="N297" s="5">
        <v>0.161</v>
      </c>
      <c r="O297" s="18">
        <f t="shared" si="29"/>
        <v>0.93000000000000016</v>
      </c>
      <c r="P297" s="5">
        <v>5.5E-2</v>
      </c>
      <c r="Q297" s="5">
        <v>2.9000000000000001E-2</v>
      </c>
      <c r="R297" s="18">
        <f t="shared" si="30"/>
        <v>8.4000000000000005E-2</v>
      </c>
      <c r="S297" s="5">
        <v>0</v>
      </c>
      <c r="T297" s="5">
        <v>0</v>
      </c>
      <c r="U297" s="5">
        <v>0</v>
      </c>
      <c r="V297" s="5">
        <v>0</v>
      </c>
      <c r="W297" s="5">
        <v>0</v>
      </c>
      <c r="X297" s="5">
        <v>0</v>
      </c>
      <c r="Y297" s="5">
        <v>0</v>
      </c>
      <c r="Z297" s="5">
        <v>0</v>
      </c>
      <c r="AA297" s="5">
        <v>0</v>
      </c>
      <c r="AB297" s="5">
        <v>0</v>
      </c>
      <c r="AC297" s="18">
        <f t="shared" si="31"/>
        <v>0</v>
      </c>
      <c r="AD297" s="5">
        <v>0</v>
      </c>
      <c r="AE297" s="5">
        <v>0</v>
      </c>
      <c r="AF297" s="5">
        <v>0</v>
      </c>
      <c r="AG297" s="18">
        <f t="shared" si="32"/>
        <v>0</v>
      </c>
      <c r="AH297" s="5">
        <v>0</v>
      </c>
      <c r="AI297" s="17">
        <v>0</v>
      </c>
      <c r="AJ297" s="6" t="s">
        <v>622</v>
      </c>
      <c r="AK297" s="19"/>
    </row>
    <row r="298" spans="1:37" x14ac:dyDescent="0.25">
      <c r="A298" s="6" t="s">
        <v>624</v>
      </c>
      <c r="B298" t="s">
        <v>625</v>
      </c>
      <c r="C298" s="14" t="s">
        <v>39</v>
      </c>
      <c r="D298" s="15">
        <v>17.078000000000003</v>
      </c>
      <c r="E298" s="15">
        <v>27.523</v>
      </c>
      <c r="F298" s="16">
        <v>10.444999999999997</v>
      </c>
      <c r="G298" s="5">
        <v>0</v>
      </c>
      <c r="H298" s="5">
        <v>0</v>
      </c>
      <c r="I298" s="17">
        <f t="shared" si="27"/>
        <v>0.48076799404134729</v>
      </c>
      <c r="J298" s="17">
        <f t="shared" si="28"/>
        <v>3.9276241688769392E-2</v>
      </c>
      <c r="K298" s="5">
        <v>11.463000000000001</v>
      </c>
      <c r="L298" s="5">
        <v>1.0150000000000001</v>
      </c>
      <c r="M298" s="5">
        <v>0.35399999999999998</v>
      </c>
      <c r="N298" s="5">
        <v>2.7800000000000002</v>
      </c>
      <c r="O298" s="18">
        <f t="shared" si="29"/>
        <v>15.612000000000002</v>
      </c>
      <c r="P298" s="5">
        <v>0.92400000000000004</v>
      </c>
      <c r="Q298" s="5">
        <v>0.54200000000000004</v>
      </c>
      <c r="R298" s="18">
        <f t="shared" si="30"/>
        <v>1.4660000000000002</v>
      </c>
      <c r="S298" s="5">
        <v>0</v>
      </c>
      <c r="T298" s="5">
        <v>9</v>
      </c>
      <c r="U298" s="5">
        <v>0.26600000000000001</v>
      </c>
      <c r="V298" s="5">
        <v>0</v>
      </c>
      <c r="W298" s="5">
        <v>1.544</v>
      </c>
      <c r="X298" s="5">
        <v>1.3879999999999999</v>
      </c>
      <c r="Y298" s="5">
        <v>0</v>
      </c>
      <c r="Z298" s="5">
        <v>0.42599999999999999</v>
      </c>
      <c r="AA298" s="5">
        <v>0</v>
      </c>
      <c r="AB298" s="5">
        <v>1.081</v>
      </c>
      <c r="AC298" s="18">
        <f t="shared" si="31"/>
        <v>13.705</v>
      </c>
      <c r="AD298" s="5">
        <v>0</v>
      </c>
      <c r="AE298" s="5">
        <v>5.3049999999999997</v>
      </c>
      <c r="AF298" s="5">
        <v>8.5129999999999999</v>
      </c>
      <c r="AG298" s="18">
        <f t="shared" si="32"/>
        <v>13.818</v>
      </c>
      <c r="AH298" s="5">
        <v>1.081</v>
      </c>
      <c r="AI298" s="17">
        <v>0.96550000000000002</v>
      </c>
      <c r="AJ298" s="6" t="s">
        <v>624</v>
      </c>
      <c r="AK298" s="19"/>
    </row>
    <row r="299" spans="1:37" x14ac:dyDescent="0.25">
      <c r="A299" s="6" t="s">
        <v>626</v>
      </c>
      <c r="B299" t="s">
        <v>627</v>
      </c>
      <c r="C299" s="14" t="s">
        <v>39</v>
      </c>
      <c r="D299" s="15">
        <v>10.533999999999999</v>
      </c>
      <c r="E299" s="15">
        <v>15.875</v>
      </c>
      <c r="F299" s="16">
        <v>5.3410000000000011</v>
      </c>
      <c r="G299" s="5">
        <v>0</v>
      </c>
      <c r="H299" s="5">
        <v>0</v>
      </c>
      <c r="I299" s="17">
        <f t="shared" si="27"/>
        <v>0.5174173228346457</v>
      </c>
      <c r="J299" s="17">
        <f t="shared" si="28"/>
        <v>0</v>
      </c>
      <c r="K299" s="5">
        <v>7.0220000000000002</v>
      </c>
      <c r="L299" s="5">
        <v>0.64400000000000013</v>
      </c>
      <c r="M299" s="5">
        <v>0.22500000000000001</v>
      </c>
      <c r="N299" s="5">
        <v>1.722</v>
      </c>
      <c r="O299" s="18">
        <f t="shared" si="29"/>
        <v>9.6129999999999995</v>
      </c>
      <c r="P299" s="5">
        <v>0.57300000000000006</v>
      </c>
      <c r="Q299" s="5">
        <v>0.34799999999999998</v>
      </c>
      <c r="R299" s="18">
        <f t="shared" si="30"/>
        <v>0.92100000000000004</v>
      </c>
      <c r="S299" s="5">
        <v>0</v>
      </c>
      <c r="T299" s="5">
        <v>6.4169999999999998</v>
      </c>
      <c r="U299" s="5">
        <v>0</v>
      </c>
      <c r="V299" s="5">
        <v>0</v>
      </c>
      <c r="W299" s="5">
        <v>0.64700000000000002</v>
      </c>
      <c r="X299" s="5">
        <v>0.15</v>
      </c>
      <c r="Y299" s="5">
        <v>1</v>
      </c>
      <c r="Z299" s="5">
        <v>0</v>
      </c>
      <c r="AA299" s="5">
        <v>0</v>
      </c>
      <c r="AB299" s="5">
        <v>0</v>
      </c>
      <c r="AC299" s="18">
        <f t="shared" si="31"/>
        <v>8.2140000000000004</v>
      </c>
      <c r="AD299" s="5">
        <v>0.7390000000000001</v>
      </c>
      <c r="AE299" s="5">
        <v>4.4359999999999999</v>
      </c>
      <c r="AF299" s="5">
        <v>2.4859999999999998</v>
      </c>
      <c r="AG299" s="18">
        <f t="shared" si="32"/>
        <v>7.6609999999999996</v>
      </c>
      <c r="AH299" s="5">
        <v>0</v>
      </c>
      <c r="AI299" s="17">
        <v>1</v>
      </c>
      <c r="AJ299" s="6" t="s">
        <v>626</v>
      </c>
      <c r="AK299" s="19"/>
    </row>
    <row r="300" spans="1:37" x14ac:dyDescent="0.25">
      <c r="A300" s="6" t="s">
        <v>628</v>
      </c>
      <c r="B300" t="s">
        <v>629</v>
      </c>
      <c r="C300" s="14" t="s">
        <v>39</v>
      </c>
      <c r="D300" s="15">
        <v>3.0200000000000005</v>
      </c>
      <c r="E300" s="15">
        <v>3.1109999999999998</v>
      </c>
      <c r="F300" s="16">
        <v>9.0999999999999304E-2</v>
      </c>
      <c r="G300" s="5">
        <v>0</v>
      </c>
      <c r="H300" s="5">
        <v>0</v>
      </c>
      <c r="I300" s="17">
        <f t="shared" si="27"/>
        <v>0.67020250723240116</v>
      </c>
      <c r="J300" s="17">
        <f t="shared" si="28"/>
        <v>3.3108325297332056E-2</v>
      </c>
      <c r="K300" s="5">
        <v>2.0489999999999999</v>
      </c>
      <c r="L300" s="5">
        <v>0.17199999999999999</v>
      </c>
      <c r="M300" s="5">
        <v>6.0000000000000005E-2</v>
      </c>
      <c r="N300" s="5">
        <v>0.48599999999999999</v>
      </c>
      <c r="O300" s="18">
        <f t="shared" si="29"/>
        <v>2.7670000000000003</v>
      </c>
      <c r="P300" s="5">
        <v>0.16299999999999998</v>
      </c>
      <c r="Q300" s="5">
        <v>0.09</v>
      </c>
      <c r="R300" s="18">
        <f t="shared" si="30"/>
        <v>0.253</v>
      </c>
      <c r="S300" s="5">
        <v>0</v>
      </c>
      <c r="T300" s="5">
        <v>2.5</v>
      </c>
      <c r="U300" s="5">
        <v>8.0000000000000002E-3</v>
      </c>
      <c r="V300" s="5">
        <v>0</v>
      </c>
      <c r="W300" s="5">
        <v>0.247</v>
      </c>
      <c r="X300" s="5">
        <v>1.2999999999999999E-2</v>
      </c>
      <c r="Y300" s="5">
        <v>0</v>
      </c>
      <c r="Z300" s="5">
        <v>1.2E-2</v>
      </c>
      <c r="AA300" s="5">
        <v>0</v>
      </c>
      <c r="AB300" s="5">
        <v>0</v>
      </c>
      <c r="AC300" s="18">
        <f t="shared" si="31"/>
        <v>2.78</v>
      </c>
      <c r="AD300" s="5">
        <v>0.184</v>
      </c>
      <c r="AE300" s="5">
        <v>0</v>
      </c>
      <c r="AF300" s="5">
        <v>0.14699999999999999</v>
      </c>
      <c r="AG300" s="18">
        <f t="shared" si="32"/>
        <v>0.33099999999999996</v>
      </c>
      <c r="AH300" s="5">
        <v>0.10300000000000001</v>
      </c>
      <c r="AI300" s="17">
        <v>0.75</v>
      </c>
      <c r="AJ300" s="6" t="s">
        <v>628</v>
      </c>
      <c r="AK300" s="19"/>
    </row>
    <row r="301" spans="1:37" x14ac:dyDescent="0.25">
      <c r="A301" s="6" t="s">
        <v>630</v>
      </c>
      <c r="B301" t="s">
        <v>631</v>
      </c>
      <c r="C301" s="14" t="s">
        <v>39</v>
      </c>
      <c r="D301" s="15">
        <v>9.5739999999999998</v>
      </c>
      <c r="E301" s="15">
        <v>24.854999999999997</v>
      </c>
      <c r="F301" s="16">
        <v>15.280999999999997</v>
      </c>
      <c r="G301" s="5">
        <v>0</v>
      </c>
      <c r="H301" s="5">
        <v>0</v>
      </c>
      <c r="I301" s="17">
        <f t="shared" si="27"/>
        <v>0.51289478978072822</v>
      </c>
      <c r="J301" s="17">
        <f t="shared" si="28"/>
        <v>0</v>
      </c>
      <c r="K301" s="5">
        <v>6.5389999999999997</v>
      </c>
      <c r="L301" s="5">
        <v>0.53500000000000003</v>
      </c>
      <c r="M301" s="5">
        <v>0.187</v>
      </c>
      <c r="N301" s="5">
        <v>1.5249999999999999</v>
      </c>
      <c r="O301" s="18">
        <f t="shared" si="29"/>
        <v>8.7859999999999996</v>
      </c>
      <c r="P301" s="5">
        <v>0.51</v>
      </c>
      <c r="Q301" s="5">
        <v>0.27800000000000002</v>
      </c>
      <c r="R301" s="18">
        <f t="shared" si="30"/>
        <v>0.78800000000000003</v>
      </c>
      <c r="S301" s="5">
        <v>0</v>
      </c>
      <c r="T301" s="5">
        <v>8.6</v>
      </c>
      <c r="U301" s="5">
        <v>0.53600000000000003</v>
      </c>
      <c r="V301" s="5">
        <v>0</v>
      </c>
      <c r="W301" s="5">
        <v>1.2610000000000001</v>
      </c>
      <c r="X301" s="5">
        <v>6.6000000000000003E-2</v>
      </c>
      <c r="Y301" s="5">
        <v>2.2850000000000001</v>
      </c>
      <c r="Z301" s="5">
        <v>0</v>
      </c>
      <c r="AA301" s="5">
        <v>0</v>
      </c>
      <c r="AB301" s="5">
        <v>0</v>
      </c>
      <c r="AC301" s="18">
        <f t="shared" si="31"/>
        <v>12.747999999999999</v>
      </c>
      <c r="AD301" s="5">
        <v>1.5690000000000002</v>
      </c>
      <c r="AE301" s="5">
        <v>6.8609999999999998</v>
      </c>
      <c r="AF301" s="5">
        <v>3.677</v>
      </c>
      <c r="AG301" s="18">
        <f t="shared" si="32"/>
        <v>12.106999999999999</v>
      </c>
      <c r="AH301" s="5">
        <v>0</v>
      </c>
      <c r="AI301" s="17">
        <v>1</v>
      </c>
      <c r="AJ301" s="6" t="s">
        <v>630</v>
      </c>
      <c r="AK301" s="19"/>
    </row>
    <row r="302" spans="1:37" x14ac:dyDescent="0.25">
      <c r="A302" s="6" t="s">
        <v>632</v>
      </c>
      <c r="B302" t="s">
        <v>633</v>
      </c>
      <c r="C302" s="14" t="s">
        <v>39</v>
      </c>
      <c r="D302" s="15">
        <v>0.22300000000000003</v>
      </c>
      <c r="E302" s="15">
        <v>0.15900000000000003</v>
      </c>
      <c r="F302" s="16">
        <v>-6.4000000000000001E-2</v>
      </c>
      <c r="G302" s="5">
        <v>-0.06</v>
      </c>
      <c r="H302" s="5">
        <v>-4.0000000000000001E-3</v>
      </c>
      <c r="I302" s="17">
        <f t="shared" si="27"/>
        <v>0</v>
      </c>
      <c r="J302" s="17">
        <f t="shared" si="28"/>
        <v>0.83018867924528295</v>
      </c>
      <c r="K302" s="5">
        <v>0.15200000000000002</v>
      </c>
      <c r="L302" s="5">
        <v>1.2E-2</v>
      </c>
      <c r="M302" s="5">
        <v>3.0000000000000001E-3</v>
      </c>
      <c r="N302" s="5">
        <v>3.7999999999999999E-2</v>
      </c>
      <c r="O302" s="18">
        <f t="shared" si="29"/>
        <v>0.20500000000000004</v>
      </c>
      <c r="P302" s="5">
        <v>1.2E-2</v>
      </c>
      <c r="Q302" s="5">
        <v>6.0000000000000001E-3</v>
      </c>
      <c r="R302" s="18">
        <f t="shared" si="30"/>
        <v>1.8000000000000002E-2</v>
      </c>
      <c r="S302" s="5">
        <v>0</v>
      </c>
      <c r="T302" s="5">
        <v>0</v>
      </c>
      <c r="U302" s="5">
        <v>0</v>
      </c>
      <c r="V302" s="5">
        <v>0</v>
      </c>
      <c r="W302" s="5">
        <v>0.01</v>
      </c>
      <c r="X302" s="5">
        <v>3.0000000000000001E-3</v>
      </c>
      <c r="Y302" s="5">
        <v>0</v>
      </c>
      <c r="Z302" s="5">
        <v>0</v>
      </c>
      <c r="AA302" s="5">
        <v>0</v>
      </c>
      <c r="AB302" s="5">
        <v>0</v>
      </c>
      <c r="AC302" s="18">
        <f t="shared" si="31"/>
        <v>1.3000000000000001E-2</v>
      </c>
      <c r="AD302" s="5">
        <v>0</v>
      </c>
      <c r="AE302" s="5">
        <v>0</v>
      </c>
      <c r="AF302" s="5">
        <v>0.14600000000000002</v>
      </c>
      <c r="AG302" s="18">
        <f t="shared" si="32"/>
        <v>0.14600000000000002</v>
      </c>
      <c r="AH302" s="5">
        <v>0.13200000000000001</v>
      </c>
      <c r="AI302" s="17">
        <v>0</v>
      </c>
      <c r="AJ302" s="6" t="s">
        <v>632</v>
      </c>
      <c r="AK302" s="19"/>
    </row>
    <row r="303" spans="1:37" x14ac:dyDescent="0.25">
      <c r="A303" s="6" t="s">
        <v>634</v>
      </c>
      <c r="B303" t="s">
        <v>635</v>
      </c>
      <c r="C303" s="14" t="s">
        <v>39</v>
      </c>
      <c r="D303" s="15">
        <v>0.93400000000000005</v>
      </c>
      <c r="E303" s="15">
        <v>1.998</v>
      </c>
      <c r="F303" s="16">
        <v>1.0640000000000001</v>
      </c>
      <c r="G303" s="5">
        <v>0</v>
      </c>
      <c r="H303" s="5">
        <v>0</v>
      </c>
      <c r="I303" s="17">
        <f t="shared" si="27"/>
        <v>0.22272272272272273</v>
      </c>
      <c r="J303" s="17">
        <f t="shared" si="28"/>
        <v>0</v>
      </c>
      <c r="K303" s="5">
        <v>0.626</v>
      </c>
      <c r="L303" s="5">
        <v>5.6000000000000001E-2</v>
      </c>
      <c r="M303" s="5">
        <v>2.0000000000000004E-2</v>
      </c>
      <c r="N303" s="5">
        <v>0.151</v>
      </c>
      <c r="O303" s="18">
        <f t="shared" si="29"/>
        <v>0.85300000000000009</v>
      </c>
      <c r="P303" s="5">
        <v>0.05</v>
      </c>
      <c r="Q303" s="5">
        <v>3.1E-2</v>
      </c>
      <c r="R303" s="18">
        <f t="shared" si="30"/>
        <v>8.1000000000000003E-2</v>
      </c>
      <c r="S303" s="5">
        <v>0</v>
      </c>
      <c r="T303" s="5">
        <v>0.44500000000000001</v>
      </c>
      <c r="U303" s="5">
        <v>0</v>
      </c>
      <c r="V303" s="5">
        <v>0</v>
      </c>
      <c r="W303" s="5">
        <v>0</v>
      </c>
      <c r="X303" s="5">
        <v>0</v>
      </c>
      <c r="Y303" s="5">
        <v>0</v>
      </c>
      <c r="Z303" s="5">
        <v>0</v>
      </c>
      <c r="AA303" s="5">
        <v>0</v>
      </c>
      <c r="AB303" s="5">
        <v>0</v>
      </c>
      <c r="AC303" s="18">
        <f t="shared" si="31"/>
        <v>0.44500000000000001</v>
      </c>
      <c r="AD303" s="5">
        <v>0</v>
      </c>
      <c r="AE303" s="5">
        <v>0</v>
      </c>
      <c r="AF303" s="5">
        <v>1.5529999999999999</v>
      </c>
      <c r="AG303" s="18">
        <f t="shared" si="32"/>
        <v>1.5529999999999999</v>
      </c>
      <c r="AH303" s="5">
        <v>0</v>
      </c>
      <c r="AI303" s="17">
        <v>1</v>
      </c>
      <c r="AJ303" s="6" t="s">
        <v>634</v>
      </c>
      <c r="AK303" s="19"/>
    </row>
    <row r="304" spans="1:37" x14ac:dyDescent="0.25">
      <c r="A304" s="6" t="s">
        <v>636</v>
      </c>
      <c r="B304" t="s">
        <v>637</v>
      </c>
      <c r="C304" s="14" t="s">
        <v>39</v>
      </c>
      <c r="D304" s="15">
        <v>1.248</v>
      </c>
      <c r="E304" s="15">
        <v>2</v>
      </c>
      <c r="F304" s="16">
        <v>0.752</v>
      </c>
      <c r="G304" s="5">
        <v>0</v>
      </c>
      <c r="H304" s="5">
        <v>0</v>
      </c>
      <c r="I304" s="17">
        <f t="shared" si="27"/>
        <v>0.8</v>
      </c>
      <c r="J304" s="17">
        <f t="shared" si="28"/>
        <v>0</v>
      </c>
      <c r="K304" s="5">
        <v>0.84699999999999998</v>
      </c>
      <c r="L304" s="5">
        <v>7.1000000000000008E-2</v>
      </c>
      <c r="M304" s="5">
        <v>2.4E-2</v>
      </c>
      <c r="N304" s="5">
        <v>0.20200000000000001</v>
      </c>
      <c r="O304" s="18">
        <f t="shared" si="29"/>
        <v>1.1439999999999999</v>
      </c>
      <c r="P304" s="5">
        <v>6.7000000000000004E-2</v>
      </c>
      <c r="Q304" s="5">
        <v>3.6999999999999998E-2</v>
      </c>
      <c r="R304" s="18">
        <f t="shared" si="30"/>
        <v>0.10400000000000001</v>
      </c>
      <c r="S304" s="5">
        <v>0</v>
      </c>
      <c r="T304" s="5">
        <v>2</v>
      </c>
      <c r="U304" s="5">
        <v>0</v>
      </c>
      <c r="V304" s="5">
        <v>0</v>
      </c>
      <c r="W304" s="5">
        <v>0</v>
      </c>
      <c r="X304" s="5">
        <v>0</v>
      </c>
      <c r="Y304" s="5">
        <v>0</v>
      </c>
      <c r="Z304" s="5">
        <v>0</v>
      </c>
      <c r="AA304" s="5">
        <v>0</v>
      </c>
      <c r="AB304" s="5">
        <v>0</v>
      </c>
      <c r="AC304" s="18">
        <f t="shared" si="31"/>
        <v>2</v>
      </c>
      <c r="AD304" s="5">
        <v>0</v>
      </c>
      <c r="AE304" s="5">
        <v>0</v>
      </c>
      <c r="AF304" s="5">
        <v>0</v>
      </c>
      <c r="AG304" s="18">
        <f t="shared" si="32"/>
        <v>0</v>
      </c>
      <c r="AH304" s="5">
        <v>0</v>
      </c>
      <c r="AI304" s="17">
        <v>0.8</v>
      </c>
      <c r="AJ304" s="6" t="s">
        <v>636</v>
      </c>
      <c r="AK304" s="19"/>
    </row>
    <row r="305" spans="1:37" x14ac:dyDescent="0.25">
      <c r="A305" s="6" t="s">
        <v>638</v>
      </c>
      <c r="B305" t="s">
        <v>639</v>
      </c>
      <c r="C305" s="14" t="s">
        <v>39</v>
      </c>
      <c r="D305" s="15">
        <v>21.060000000000002</v>
      </c>
      <c r="E305" s="15">
        <v>28.867999999999999</v>
      </c>
      <c r="F305" s="16">
        <v>7.8079999999999963</v>
      </c>
      <c r="G305" s="5">
        <v>0</v>
      </c>
      <c r="H305" s="5">
        <v>0</v>
      </c>
      <c r="I305" s="17">
        <f t="shared" si="27"/>
        <v>0.91111265068588054</v>
      </c>
      <c r="J305" s="17">
        <f t="shared" si="28"/>
        <v>0</v>
      </c>
      <c r="K305" s="5">
        <v>14.018000000000001</v>
      </c>
      <c r="L305" s="5">
        <v>1.2950000000000002</v>
      </c>
      <c r="M305" s="5">
        <v>0.45300000000000001</v>
      </c>
      <c r="N305" s="5">
        <v>3.4470000000000001</v>
      </c>
      <c r="O305" s="18">
        <f t="shared" si="29"/>
        <v>19.213000000000001</v>
      </c>
      <c r="P305" s="5">
        <v>1.147</v>
      </c>
      <c r="Q305" s="5">
        <v>0.7</v>
      </c>
      <c r="R305" s="18">
        <f t="shared" si="30"/>
        <v>1.847</v>
      </c>
      <c r="S305" s="5">
        <v>0</v>
      </c>
      <c r="T305" s="5">
        <v>15.5</v>
      </c>
      <c r="U305" s="5">
        <v>0.58099999999999996</v>
      </c>
      <c r="V305" s="5">
        <v>0</v>
      </c>
      <c r="W305" s="5">
        <v>1.744</v>
      </c>
      <c r="X305" s="5">
        <v>1.0369999999999999</v>
      </c>
      <c r="Y305" s="5">
        <v>6.7789999999999999</v>
      </c>
      <c r="Z305" s="5">
        <v>0.38800000000000001</v>
      </c>
      <c r="AA305" s="5">
        <v>0.27300000000000002</v>
      </c>
      <c r="AB305" s="5">
        <v>0</v>
      </c>
      <c r="AC305" s="18">
        <f t="shared" si="31"/>
        <v>26.302</v>
      </c>
      <c r="AD305" s="5">
        <v>0.60300000000000009</v>
      </c>
      <c r="AE305" s="5">
        <v>1.4890000000000001</v>
      </c>
      <c r="AF305" s="5">
        <v>0.47399999999999998</v>
      </c>
      <c r="AG305" s="18">
        <f t="shared" si="32"/>
        <v>2.5659999999999998</v>
      </c>
      <c r="AH305" s="5">
        <v>0</v>
      </c>
      <c r="AI305" s="17">
        <v>1</v>
      </c>
      <c r="AJ305" s="6" t="s">
        <v>638</v>
      </c>
      <c r="AK305" s="19"/>
    </row>
    <row r="306" spans="1:37" x14ac:dyDescent="0.25">
      <c r="A306" s="6" t="s">
        <v>640</v>
      </c>
      <c r="B306" t="s">
        <v>641</v>
      </c>
      <c r="C306" s="14" t="s">
        <v>39</v>
      </c>
      <c r="D306" s="15">
        <v>9.0540000000000003</v>
      </c>
      <c r="E306" s="15">
        <v>13.129999999999999</v>
      </c>
      <c r="F306" s="16">
        <v>4.0759999999999987</v>
      </c>
      <c r="G306" s="5">
        <v>0</v>
      </c>
      <c r="H306" s="5">
        <v>0</v>
      </c>
      <c r="I306" s="17">
        <f t="shared" si="27"/>
        <v>0.80319878141660317</v>
      </c>
      <c r="J306" s="17">
        <f t="shared" si="28"/>
        <v>0</v>
      </c>
      <c r="K306" s="5">
        <v>6.0730000000000004</v>
      </c>
      <c r="L306" s="5">
        <v>0.54900000000000004</v>
      </c>
      <c r="M306" s="5">
        <v>0.193</v>
      </c>
      <c r="N306" s="5">
        <v>1.454</v>
      </c>
      <c r="O306" s="18">
        <f t="shared" si="29"/>
        <v>8.2690000000000001</v>
      </c>
      <c r="P306" s="5">
        <v>0.48899999999999999</v>
      </c>
      <c r="Q306" s="5">
        <v>0.29599999999999999</v>
      </c>
      <c r="R306" s="18">
        <f t="shared" si="30"/>
        <v>0.78499999999999992</v>
      </c>
      <c r="S306" s="5">
        <v>0</v>
      </c>
      <c r="T306" s="5">
        <v>6.9499999999999993</v>
      </c>
      <c r="U306" s="5">
        <v>0.28599999999999998</v>
      </c>
      <c r="V306" s="5">
        <v>0</v>
      </c>
      <c r="W306" s="5">
        <v>0.50800000000000001</v>
      </c>
      <c r="X306" s="5">
        <v>0.69399999999999995</v>
      </c>
      <c r="Y306" s="5">
        <v>2</v>
      </c>
      <c r="Z306" s="5">
        <v>0.108</v>
      </c>
      <c r="AA306" s="5">
        <v>0</v>
      </c>
      <c r="AB306" s="5">
        <v>0</v>
      </c>
      <c r="AC306" s="18">
        <f t="shared" si="31"/>
        <v>10.545999999999999</v>
      </c>
      <c r="AD306" s="5">
        <v>0</v>
      </c>
      <c r="AE306" s="5">
        <v>1.7090000000000001</v>
      </c>
      <c r="AF306" s="5">
        <v>0.875</v>
      </c>
      <c r="AG306" s="18">
        <f t="shared" si="32"/>
        <v>2.5840000000000001</v>
      </c>
      <c r="AH306" s="5">
        <v>0</v>
      </c>
      <c r="AI306" s="17">
        <v>1</v>
      </c>
      <c r="AJ306" s="6" t="s">
        <v>640</v>
      </c>
      <c r="AK306" s="19"/>
    </row>
    <row r="307" spans="1:37" x14ac:dyDescent="0.25">
      <c r="A307" s="6" t="s">
        <v>642</v>
      </c>
      <c r="B307" t="s">
        <v>643</v>
      </c>
      <c r="C307" s="14" t="s">
        <v>39</v>
      </c>
      <c r="D307" s="15">
        <v>16.916999999999998</v>
      </c>
      <c r="E307" s="15">
        <v>20.892000000000003</v>
      </c>
      <c r="F307" s="16">
        <v>3.975000000000005</v>
      </c>
      <c r="G307" s="5">
        <v>0</v>
      </c>
      <c r="H307" s="5">
        <v>0</v>
      </c>
      <c r="I307" s="17">
        <f t="shared" si="27"/>
        <v>0.7307427388474057</v>
      </c>
      <c r="J307" s="17">
        <f t="shared" si="28"/>
        <v>0</v>
      </c>
      <c r="K307" s="5">
        <v>11.247</v>
      </c>
      <c r="L307" s="5">
        <v>1.054</v>
      </c>
      <c r="M307" s="5">
        <v>0.36899999999999999</v>
      </c>
      <c r="N307" s="5">
        <v>2.7510000000000003</v>
      </c>
      <c r="O307" s="18">
        <f t="shared" si="29"/>
        <v>15.420999999999999</v>
      </c>
      <c r="P307" s="5">
        <v>0.92200000000000004</v>
      </c>
      <c r="Q307" s="5">
        <v>0.57399999999999995</v>
      </c>
      <c r="R307" s="18">
        <f t="shared" si="30"/>
        <v>1.496</v>
      </c>
      <c r="S307" s="5">
        <v>0</v>
      </c>
      <c r="T307" s="5">
        <v>13.932</v>
      </c>
      <c r="U307" s="5">
        <v>0.25600000000000001</v>
      </c>
      <c r="V307" s="5">
        <v>0</v>
      </c>
      <c r="W307" s="5">
        <v>0.20499999999999999</v>
      </c>
      <c r="X307" s="5">
        <v>1.538</v>
      </c>
      <c r="Y307" s="5">
        <v>0</v>
      </c>
      <c r="Z307" s="5">
        <v>0</v>
      </c>
      <c r="AA307" s="5">
        <v>0</v>
      </c>
      <c r="AB307" s="5">
        <v>0</v>
      </c>
      <c r="AC307" s="18">
        <f t="shared" si="31"/>
        <v>15.931000000000001</v>
      </c>
      <c r="AD307" s="5">
        <v>0</v>
      </c>
      <c r="AE307" s="5">
        <v>0.88700000000000001</v>
      </c>
      <c r="AF307" s="5">
        <v>4.0739999999999998</v>
      </c>
      <c r="AG307" s="18">
        <f t="shared" si="32"/>
        <v>4.9610000000000003</v>
      </c>
      <c r="AH307" s="5">
        <v>0</v>
      </c>
      <c r="AI307" s="17">
        <v>0.95830000000000004</v>
      </c>
      <c r="AJ307" s="6" t="s">
        <v>642</v>
      </c>
      <c r="AK307" s="19"/>
    </row>
    <row r="308" spans="1:37" x14ac:dyDescent="0.25">
      <c r="A308" s="20" t="s">
        <v>644</v>
      </c>
      <c r="B308" s="21" t="s">
        <v>645</v>
      </c>
      <c r="C308" s="14" t="s">
        <v>94</v>
      </c>
      <c r="D308" s="15">
        <v>0.32700000000000007</v>
      </c>
      <c r="E308" s="15">
        <v>0.40600000000000003</v>
      </c>
      <c r="F308" s="16">
        <v>7.8999999999999959E-2</v>
      </c>
      <c r="G308" s="5">
        <v>0</v>
      </c>
      <c r="H308" s="5">
        <v>0</v>
      </c>
      <c r="I308" s="17">
        <f t="shared" si="27"/>
        <v>0</v>
      </c>
      <c r="J308" s="17">
        <f t="shared" si="28"/>
        <v>0</v>
      </c>
      <c r="K308" s="5">
        <v>0.27200000000000002</v>
      </c>
      <c r="L308" s="5">
        <v>5.0000000000000001E-3</v>
      </c>
      <c r="M308" s="5">
        <v>2E-3</v>
      </c>
      <c r="N308" s="5">
        <v>3.4000000000000002E-2</v>
      </c>
      <c r="O308" s="18">
        <f t="shared" si="29"/>
        <v>0.31300000000000006</v>
      </c>
      <c r="P308" s="5">
        <v>1.4E-2</v>
      </c>
      <c r="Q308" s="5">
        <v>0</v>
      </c>
      <c r="R308" s="18">
        <f t="shared" si="30"/>
        <v>1.4E-2</v>
      </c>
      <c r="S308" s="5">
        <v>0</v>
      </c>
      <c r="T308" s="5">
        <v>0</v>
      </c>
      <c r="U308" s="5">
        <v>0</v>
      </c>
      <c r="V308" s="5">
        <v>0</v>
      </c>
      <c r="W308" s="5">
        <v>0</v>
      </c>
      <c r="X308" s="5">
        <v>0</v>
      </c>
      <c r="Y308" s="5">
        <v>0</v>
      </c>
      <c r="Z308" s="5">
        <v>0</v>
      </c>
      <c r="AA308" s="5">
        <v>0</v>
      </c>
      <c r="AB308" s="5">
        <v>0</v>
      </c>
      <c r="AC308" s="18">
        <f t="shared" si="31"/>
        <v>0</v>
      </c>
      <c r="AD308" s="5">
        <v>0.40600000000000003</v>
      </c>
      <c r="AE308" s="5">
        <v>0</v>
      </c>
      <c r="AF308" s="5">
        <v>0</v>
      </c>
      <c r="AG308" s="18">
        <f t="shared" si="32"/>
        <v>0.40600000000000003</v>
      </c>
      <c r="AH308" s="5">
        <v>0</v>
      </c>
      <c r="AI308" s="17">
        <v>0</v>
      </c>
      <c r="AJ308" s="20" t="s">
        <v>644</v>
      </c>
      <c r="AK308" s="19"/>
    </row>
    <row r="309" spans="1:37" x14ac:dyDescent="0.25">
      <c r="A309" s="6" t="s">
        <v>646</v>
      </c>
      <c r="B309" t="s">
        <v>647</v>
      </c>
      <c r="C309" s="14" t="s">
        <v>39</v>
      </c>
      <c r="D309" s="15">
        <v>1.1619999999999999</v>
      </c>
      <c r="E309" s="15">
        <v>6.4610000000000003</v>
      </c>
      <c r="F309" s="16">
        <v>5.2990000000000004</v>
      </c>
      <c r="G309" s="5">
        <v>0</v>
      </c>
      <c r="H309" s="5">
        <v>0</v>
      </c>
      <c r="I309" s="17">
        <f t="shared" si="27"/>
        <v>0.24763968425940253</v>
      </c>
      <c r="J309" s="17">
        <f t="shared" si="28"/>
        <v>0</v>
      </c>
      <c r="K309" s="5">
        <v>0.77699999999999991</v>
      </c>
      <c r="L309" s="5">
        <v>7.1000000000000008E-2</v>
      </c>
      <c r="M309" s="5">
        <v>2.5000000000000001E-2</v>
      </c>
      <c r="N309" s="5">
        <v>0.188</v>
      </c>
      <c r="O309" s="18">
        <f t="shared" si="29"/>
        <v>1.0609999999999999</v>
      </c>
      <c r="P309" s="5">
        <v>6.3E-2</v>
      </c>
      <c r="Q309" s="5">
        <v>3.7999999999999999E-2</v>
      </c>
      <c r="R309" s="18">
        <f t="shared" si="30"/>
        <v>0.10100000000000001</v>
      </c>
      <c r="S309" s="5">
        <v>0</v>
      </c>
      <c r="T309" s="5">
        <v>2.8</v>
      </c>
      <c r="U309" s="5">
        <v>0</v>
      </c>
      <c r="V309" s="5">
        <v>0</v>
      </c>
      <c r="W309" s="5">
        <v>0</v>
      </c>
      <c r="X309" s="5">
        <v>0</v>
      </c>
      <c r="Y309" s="5">
        <v>0.4</v>
      </c>
      <c r="Z309" s="5">
        <v>0</v>
      </c>
      <c r="AA309" s="5">
        <v>0</v>
      </c>
      <c r="AB309" s="5">
        <v>0</v>
      </c>
      <c r="AC309" s="18">
        <f t="shared" si="31"/>
        <v>3.1999999999999997</v>
      </c>
      <c r="AD309" s="5">
        <v>0</v>
      </c>
      <c r="AE309" s="5">
        <v>3.2610000000000001</v>
      </c>
      <c r="AF309" s="5">
        <v>0</v>
      </c>
      <c r="AG309" s="18">
        <f t="shared" si="32"/>
        <v>3.2610000000000001</v>
      </c>
      <c r="AH309" s="5">
        <v>0</v>
      </c>
      <c r="AI309" s="17">
        <v>0.5</v>
      </c>
      <c r="AJ309" s="6" t="s">
        <v>646</v>
      </c>
      <c r="AK309" s="19"/>
    </row>
    <row r="310" spans="1:37" x14ac:dyDescent="0.25">
      <c r="A310" s="6" t="s">
        <v>648</v>
      </c>
      <c r="B310" t="s">
        <v>649</v>
      </c>
      <c r="C310" s="14" t="s">
        <v>39</v>
      </c>
      <c r="D310" s="15">
        <v>14.391999999999999</v>
      </c>
      <c r="E310" s="15">
        <v>26.527000000000001</v>
      </c>
      <c r="F310" s="16">
        <v>12.135000000000002</v>
      </c>
      <c r="G310" s="5">
        <v>0</v>
      </c>
      <c r="H310" s="5">
        <v>0</v>
      </c>
      <c r="I310" s="17">
        <f t="shared" si="27"/>
        <v>0.56244580992950588</v>
      </c>
      <c r="J310" s="17">
        <f t="shared" si="28"/>
        <v>0.1326195951294907</v>
      </c>
      <c r="K310" s="5">
        <v>9.5849999999999991</v>
      </c>
      <c r="L310" s="5">
        <v>0.877</v>
      </c>
      <c r="M310" s="5">
        <v>0.30700000000000005</v>
      </c>
      <c r="N310" s="5">
        <v>2.367</v>
      </c>
      <c r="O310" s="18">
        <f t="shared" si="29"/>
        <v>13.135999999999999</v>
      </c>
      <c r="P310" s="5">
        <v>0.78300000000000014</v>
      </c>
      <c r="Q310" s="5">
        <v>0.47299999999999998</v>
      </c>
      <c r="R310" s="18">
        <f t="shared" si="30"/>
        <v>1.2560000000000002</v>
      </c>
      <c r="S310" s="5">
        <v>0</v>
      </c>
      <c r="T310" s="5">
        <v>8.25</v>
      </c>
      <c r="U310" s="5">
        <v>0.25900000000000001</v>
      </c>
      <c r="V310" s="5">
        <v>1.163</v>
      </c>
      <c r="W310" s="5">
        <v>1.3460000000000001</v>
      </c>
      <c r="X310" s="5">
        <v>1.3839999999999999</v>
      </c>
      <c r="Y310" s="5">
        <v>0</v>
      </c>
      <c r="Z310" s="5">
        <v>0</v>
      </c>
      <c r="AA310" s="5">
        <v>0</v>
      </c>
      <c r="AB310" s="5">
        <v>2.5179999999999998</v>
      </c>
      <c r="AC310" s="18">
        <f t="shared" si="31"/>
        <v>14.920000000000002</v>
      </c>
      <c r="AD310" s="5">
        <v>0.193</v>
      </c>
      <c r="AE310" s="5">
        <v>7.6660000000000004</v>
      </c>
      <c r="AF310" s="5">
        <v>3.7480000000000002</v>
      </c>
      <c r="AG310" s="18">
        <f t="shared" si="32"/>
        <v>11.606999999999999</v>
      </c>
      <c r="AH310" s="5">
        <v>3.5179999999999998</v>
      </c>
      <c r="AI310" s="17">
        <v>1</v>
      </c>
      <c r="AJ310" s="6" t="s">
        <v>648</v>
      </c>
      <c r="AK310" s="19"/>
    </row>
    <row r="311" spans="1:37" x14ac:dyDescent="0.25">
      <c r="A311" s="6" t="s">
        <v>650</v>
      </c>
      <c r="B311" t="s">
        <v>651</v>
      </c>
      <c r="C311" s="14" t="s">
        <v>39</v>
      </c>
      <c r="D311" s="15">
        <v>3.9830000000000001</v>
      </c>
      <c r="E311" s="15">
        <v>4.5060000000000002</v>
      </c>
      <c r="F311" s="16">
        <v>0.52300000000000013</v>
      </c>
      <c r="G311" s="5">
        <v>0</v>
      </c>
      <c r="H311" s="5">
        <v>0</v>
      </c>
      <c r="I311" s="17">
        <f t="shared" si="27"/>
        <v>0.49001331557922773</v>
      </c>
      <c r="J311" s="17">
        <f t="shared" si="28"/>
        <v>0</v>
      </c>
      <c r="K311" s="5">
        <v>2.7250000000000001</v>
      </c>
      <c r="L311" s="5">
        <v>0.22</v>
      </c>
      <c r="M311" s="5">
        <v>7.8E-2</v>
      </c>
      <c r="N311" s="5">
        <v>0.63300000000000001</v>
      </c>
      <c r="O311" s="18">
        <f t="shared" si="29"/>
        <v>3.6560000000000001</v>
      </c>
      <c r="P311" s="5">
        <v>0.21199999999999999</v>
      </c>
      <c r="Q311" s="5">
        <v>0.115</v>
      </c>
      <c r="R311" s="18">
        <f t="shared" si="30"/>
        <v>0.32700000000000001</v>
      </c>
      <c r="S311" s="5">
        <v>0</v>
      </c>
      <c r="T311" s="5">
        <v>1</v>
      </c>
      <c r="U311" s="5">
        <v>0</v>
      </c>
      <c r="V311" s="5">
        <v>0.51800000000000002</v>
      </c>
      <c r="W311" s="5">
        <v>0</v>
      </c>
      <c r="X311" s="5">
        <v>0</v>
      </c>
      <c r="Y311" s="5">
        <v>0.69</v>
      </c>
      <c r="Z311" s="5">
        <v>0</v>
      </c>
      <c r="AA311" s="5">
        <v>0</v>
      </c>
      <c r="AB311" s="5">
        <v>0</v>
      </c>
      <c r="AC311" s="18">
        <f t="shared" si="31"/>
        <v>2.2080000000000002</v>
      </c>
      <c r="AD311" s="5">
        <v>1.0939999999999999</v>
      </c>
      <c r="AE311" s="5">
        <v>1.204</v>
      </c>
      <c r="AF311" s="5">
        <v>0</v>
      </c>
      <c r="AG311" s="18">
        <f t="shared" si="32"/>
        <v>2.298</v>
      </c>
      <c r="AH311" s="5">
        <v>0</v>
      </c>
      <c r="AI311" s="17">
        <v>1</v>
      </c>
      <c r="AJ311" s="6" t="s">
        <v>650</v>
      </c>
      <c r="AK311" s="19"/>
    </row>
    <row r="312" spans="1:37" x14ac:dyDescent="0.25">
      <c r="A312" s="20" t="s">
        <v>652</v>
      </c>
      <c r="B312" s="21" t="s">
        <v>653</v>
      </c>
      <c r="C312" s="14" t="s">
        <v>94</v>
      </c>
      <c r="D312" s="15">
        <v>0.76800000000000002</v>
      </c>
      <c r="E312" s="15">
        <v>1.393</v>
      </c>
      <c r="F312" s="16">
        <v>0.625</v>
      </c>
      <c r="G312" s="5">
        <v>0</v>
      </c>
      <c r="H312" s="5">
        <v>0</v>
      </c>
      <c r="I312" s="17">
        <f t="shared" si="27"/>
        <v>0.6</v>
      </c>
      <c r="J312" s="17">
        <f t="shared" si="28"/>
        <v>1</v>
      </c>
      <c r="K312" s="5">
        <v>0.63800000000000001</v>
      </c>
      <c r="L312" s="5">
        <v>1.2E-2</v>
      </c>
      <c r="M312" s="5">
        <v>5.0000000000000001E-3</v>
      </c>
      <c r="N312" s="5">
        <v>0.08</v>
      </c>
      <c r="O312" s="18">
        <f t="shared" si="29"/>
        <v>0.73499999999999999</v>
      </c>
      <c r="P312" s="5">
        <v>3.3000000000000002E-2</v>
      </c>
      <c r="Q312" s="5">
        <v>0</v>
      </c>
      <c r="R312" s="18">
        <f t="shared" si="30"/>
        <v>3.3000000000000002E-2</v>
      </c>
      <c r="S312" s="5">
        <v>0</v>
      </c>
      <c r="T312" s="5">
        <v>0</v>
      </c>
      <c r="U312" s="5">
        <v>0</v>
      </c>
      <c r="V312" s="5">
        <v>0</v>
      </c>
      <c r="W312" s="5">
        <v>0</v>
      </c>
      <c r="X312" s="5">
        <v>0</v>
      </c>
      <c r="Y312" s="5">
        <v>0</v>
      </c>
      <c r="Z312" s="5">
        <v>0</v>
      </c>
      <c r="AA312" s="5">
        <v>0</v>
      </c>
      <c r="AB312" s="5">
        <v>1.393</v>
      </c>
      <c r="AC312" s="18">
        <f t="shared" si="31"/>
        <v>1.393</v>
      </c>
      <c r="AD312" s="5">
        <v>0</v>
      </c>
      <c r="AE312" s="5">
        <v>0</v>
      </c>
      <c r="AF312" s="5">
        <v>0</v>
      </c>
      <c r="AG312" s="18">
        <f t="shared" si="32"/>
        <v>0</v>
      </c>
      <c r="AH312" s="5">
        <v>1.393</v>
      </c>
      <c r="AI312" s="17">
        <v>0.6</v>
      </c>
      <c r="AJ312" s="20" t="s">
        <v>652</v>
      </c>
      <c r="AK312" s="19"/>
    </row>
    <row r="313" spans="1:37" x14ac:dyDescent="0.25">
      <c r="A313" s="6" t="s">
        <v>654</v>
      </c>
      <c r="B313" t="s">
        <v>655</v>
      </c>
      <c r="C313" s="14" t="s">
        <v>39</v>
      </c>
      <c r="D313" s="15">
        <v>0.84099999999999997</v>
      </c>
      <c r="E313" s="15">
        <v>0.76100000000000001</v>
      </c>
      <c r="F313" s="16">
        <v>-7.999999999999996E-2</v>
      </c>
      <c r="G313" s="5">
        <v>-7.4999999999999997E-2</v>
      </c>
      <c r="H313" s="5">
        <v>-5.0000000000000001E-3</v>
      </c>
      <c r="I313" s="17">
        <f t="shared" si="27"/>
        <v>0</v>
      </c>
      <c r="J313" s="17">
        <f t="shared" si="28"/>
        <v>0.31537450722733246</v>
      </c>
      <c r="K313" s="5">
        <v>0.60099999999999998</v>
      </c>
      <c r="L313" s="5">
        <v>0.04</v>
      </c>
      <c r="M313" s="5">
        <v>1.4999999999999999E-2</v>
      </c>
      <c r="N313" s="5">
        <v>0.123</v>
      </c>
      <c r="O313" s="18">
        <f t="shared" si="29"/>
        <v>0.77900000000000003</v>
      </c>
      <c r="P313" s="5">
        <v>4.2999999999999997E-2</v>
      </c>
      <c r="Q313" s="5">
        <v>1.9E-2</v>
      </c>
      <c r="R313" s="18">
        <f t="shared" si="30"/>
        <v>6.2E-2</v>
      </c>
      <c r="S313" s="5">
        <v>0</v>
      </c>
      <c r="T313" s="5">
        <v>0.14000000000000001</v>
      </c>
      <c r="U313" s="5">
        <v>0.09</v>
      </c>
      <c r="V313" s="5">
        <v>0</v>
      </c>
      <c r="W313" s="5">
        <v>0</v>
      </c>
      <c r="X313" s="5">
        <v>4.2999999999999997E-2</v>
      </c>
      <c r="Y313" s="5">
        <v>0</v>
      </c>
      <c r="Z313" s="5">
        <v>0</v>
      </c>
      <c r="AA313" s="5">
        <v>0</v>
      </c>
      <c r="AB313" s="5">
        <v>0</v>
      </c>
      <c r="AC313" s="18">
        <f t="shared" si="31"/>
        <v>0.27300000000000002</v>
      </c>
      <c r="AD313" s="5">
        <v>0</v>
      </c>
      <c r="AE313" s="5">
        <v>0</v>
      </c>
      <c r="AF313" s="5">
        <v>0.48799999999999999</v>
      </c>
      <c r="AG313" s="18">
        <f t="shared" si="32"/>
        <v>0.48799999999999999</v>
      </c>
      <c r="AH313" s="5">
        <v>0.24</v>
      </c>
      <c r="AI313" s="17">
        <v>0</v>
      </c>
      <c r="AJ313" s="6" t="s">
        <v>654</v>
      </c>
      <c r="AK313" s="19"/>
    </row>
    <row r="314" spans="1:37" x14ac:dyDescent="0.25">
      <c r="A314" s="6" t="s">
        <v>656</v>
      </c>
      <c r="B314" t="s">
        <v>657</v>
      </c>
      <c r="C314" s="14" t="s">
        <v>39</v>
      </c>
      <c r="D314" s="15">
        <v>1.1850000000000001</v>
      </c>
      <c r="E314" s="15">
        <v>1.4</v>
      </c>
      <c r="F314" s="16">
        <v>0.21499999999999986</v>
      </c>
      <c r="G314" s="5">
        <v>0</v>
      </c>
      <c r="H314" s="5">
        <v>0</v>
      </c>
      <c r="I314" s="17">
        <f t="shared" si="27"/>
        <v>0</v>
      </c>
      <c r="J314" s="17">
        <f t="shared" si="28"/>
        <v>0</v>
      </c>
      <c r="K314" s="5">
        <v>0.79600000000000004</v>
      </c>
      <c r="L314" s="5">
        <v>7.1000000000000008E-2</v>
      </c>
      <c r="M314" s="5">
        <v>2.5000000000000001E-2</v>
      </c>
      <c r="N314" s="5">
        <v>0.192</v>
      </c>
      <c r="O314" s="18">
        <f t="shared" si="29"/>
        <v>1.0840000000000001</v>
      </c>
      <c r="P314" s="5">
        <v>6.4000000000000001E-2</v>
      </c>
      <c r="Q314" s="5">
        <v>3.6999999999999998E-2</v>
      </c>
      <c r="R314" s="18">
        <f t="shared" si="30"/>
        <v>0.10100000000000001</v>
      </c>
      <c r="S314" s="5">
        <v>0</v>
      </c>
      <c r="T314" s="5">
        <v>1</v>
      </c>
      <c r="U314" s="5">
        <v>0</v>
      </c>
      <c r="V314" s="5">
        <v>0</v>
      </c>
      <c r="W314" s="5">
        <v>0</v>
      </c>
      <c r="X314" s="5">
        <v>0</v>
      </c>
      <c r="Y314" s="5">
        <v>0.4</v>
      </c>
      <c r="Z314" s="5">
        <v>0</v>
      </c>
      <c r="AA314" s="5">
        <v>0</v>
      </c>
      <c r="AB314" s="5">
        <v>0</v>
      </c>
      <c r="AC314" s="18">
        <f t="shared" si="31"/>
        <v>1.4</v>
      </c>
      <c r="AD314" s="5">
        <v>0</v>
      </c>
      <c r="AE314" s="5">
        <v>0</v>
      </c>
      <c r="AF314" s="5">
        <v>0</v>
      </c>
      <c r="AG314" s="18">
        <f t="shared" si="32"/>
        <v>0</v>
      </c>
      <c r="AH314" s="5">
        <v>0</v>
      </c>
      <c r="AI314" s="17">
        <v>0</v>
      </c>
      <c r="AJ314" s="6" t="s">
        <v>656</v>
      </c>
      <c r="AK314" s="19"/>
    </row>
    <row r="315" spans="1:37" x14ac:dyDescent="0.25">
      <c r="A315" s="6" t="s">
        <v>658</v>
      </c>
      <c r="B315" t="s">
        <v>659</v>
      </c>
      <c r="C315" s="14" t="s">
        <v>39</v>
      </c>
      <c r="D315" s="15">
        <v>0.375</v>
      </c>
      <c r="E315" s="15">
        <v>0.35799999999999998</v>
      </c>
      <c r="F315" s="16">
        <v>-1.7000000000000015E-2</v>
      </c>
      <c r="G315" s="5">
        <v>-1.6E-2</v>
      </c>
      <c r="H315" s="5">
        <v>-1E-3</v>
      </c>
      <c r="I315" s="17">
        <f t="shared" si="27"/>
        <v>0</v>
      </c>
      <c r="J315" s="17">
        <f t="shared" si="28"/>
        <v>5.8659217877094966E-2</v>
      </c>
      <c r="K315" s="5">
        <v>0.251</v>
      </c>
      <c r="L315" s="5">
        <v>2.3E-2</v>
      </c>
      <c r="M315" s="5">
        <v>8.0000000000000002E-3</v>
      </c>
      <c r="N315" s="5">
        <v>0.06</v>
      </c>
      <c r="O315" s="18">
        <f t="shared" si="29"/>
        <v>0.34200000000000003</v>
      </c>
      <c r="P315" s="5">
        <v>2.0999999999999998E-2</v>
      </c>
      <c r="Q315" s="5">
        <v>1.2E-2</v>
      </c>
      <c r="R315" s="18">
        <f t="shared" si="30"/>
        <v>3.3000000000000002E-2</v>
      </c>
      <c r="S315" s="5">
        <v>0</v>
      </c>
      <c r="T315" s="5">
        <v>0</v>
      </c>
      <c r="U315" s="5">
        <v>0</v>
      </c>
      <c r="V315" s="5">
        <v>0</v>
      </c>
      <c r="W315" s="5">
        <v>2E-3</v>
      </c>
      <c r="X315" s="5">
        <v>2E-3</v>
      </c>
      <c r="Y315" s="5">
        <v>0</v>
      </c>
      <c r="Z315" s="5">
        <v>0</v>
      </c>
      <c r="AA315" s="5">
        <v>0</v>
      </c>
      <c r="AB315" s="5">
        <v>0</v>
      </c>
      <c r="AC315" s="18">
        <f t="shared" si="31"/>
        <v>4.0000000000000001E-3</v>
      </c>
      <c r="AD315" s="5">
        <v>0</v>
      </c>
      <c r="AE315" s="5">
        <v>0</v>
      </c>
      <c r="AF315" s="5">
        <v>0.35399999999999998</v>
      </c>
      <c r="AG315" s="18">
        <f t="shared" si="32"/>
        <v>0.35399999999999998</v>
      </c>
      <c r="AH315" s="5">
        <v>2.0999999999999998E-2</v>
      </c>
      <c r="AI315" s="17">
        <v>0</v>
      </c>
      <c r="AJ315" s="6" t="s">
        <v>658</v>
      </c>
      <c r="AK315" s="19"/>
    </row>
    <row r="316" spans="1:37" x14ac:dyDescent="0.25">
      <c r="A316" s="6" t="s">
        <v>660</v>
      </c>
      <c r="B316" t="s">
        <v>661</v>
      </c>
      <c r="C316" s="14" t="s">
        <v>39</v>
      </c>
      <c r="D316" s="15">
        <v>2.5409999999999999</v>
      </c>
      <c r="E316" s="15">
        <v>3.4780000000000002</v>
      </c>
      <c r="F316" s="16">
        <v>0.93700000000000028</v>
      </c>
      <c r="G316" s="5">
        <v>0</v>
      </c>
      <c r="H316" s="5">
        <v>0</v>
      </c>
      <c r="I316" s="17">
        <f t="shared" si="27"/>
        <v>0.97757331799884994</v>
      </c>
      <c r="J316" s="17">
        <f t="shared" si="28"/>
        <v>0</v>
      </c>
      <c r="K316" s="5">
        <v>1.659</v>
      </c>
      <c r="L316" s="5">
        <v>0.16500000000000001</v>
      </c>
      <c r="M316" s="5">
        <v>5.7999999999999996E-2</v>
      </c>
      <c r="N316" s="5">
        <v>0.42800000000000005</v>
      </c>
      <c r="O316" s="18">
        <f t="shared" si="29"/>
        <v>2.31</v>
      </c>
      <c r="P316" s="5">
        <v>0.13999999999999999</v>
      </c>
      <c r="Q316" s="5">
        <v>9.0999999999999998E-2</v>
      </c>
      <c r="R316" s="18">
        <f t="shared" si="30"/>
        <v>0.23099999999999998</v>
      </c>
      <c r="S316" s="5">
        <v>0</v>
      </c>
      <c r="T316" s="5">
        <v>3.4000000000000004</v>
      </c>
      <c r="U316" s="5">
        <v>0</v>
      </c>
      <c r="V316" s="5">
        <v>0</v>
      </c>
      <c r="W316" s="5">
        <v>0</v>
      </c>
      <c r="X316" s="5">
        <v>0</v>
      </c>
      <c r="Y316" s="5">
        <v>0</v>
      </c>
      <c r="Z316" s="5">
        <v>0</v>
      </c>
      <c r="AA316" s="5">
        <v>0</v>
      </c>
      <c r="AB316" s="5">
        <v>0</v>
      </c>
      <c r="AC316" s="18">
        <f t="shared" si="31"/>
        <v>3.4000000000000004</v>
      </c>
      <c r="AD316" s="5">
        <v>0</v>
      </c>
      <c r="AE316" s="5">
        <v>7.8E-2</v>
      </c>
      <c r="AF316" s="5">
        <v>0</v>
      </c>
      <c r="AG316" s="18">
        <f t="shared" si="32"/>
        <v>7.8E-2</v>
      </c>
      <c r="AH316" s="5">
        <v>0</v>
      </c>
      <c r="AI316" s="17">
        <v>1</v>
      </c>
      <c r="AJ316" s="6" t="s">
        <v>660</v>
      </c>
      <c r="AK316" s="19"/>
    </row>
    <row r="317" spans="1:37" x14ac:dyDescent="0.25">
      <c r="A317" s="6" t="s">
        <v>662</v>
      </c>
      <c r="B317" t="s">
        <v>663</v>
      </c>
      <c r="C317" s="14" t="s">
        <v>39</v>
      </c>
      <c r="D317" s="15">
        <v>0.53400000000000003</v>
      </c>
      <c r="E317" s="15">
        <v>0.79300000000000004</v>
      </c>
      <c r="F317" s="16">
        <v>0.25900000000000001</v>
      </c>
      <c r="G317" s="5">
        <v>0</v>
      </c>
      <c r="H317" s="5">
        <v>0</v>
      </c>
      <c r="I317" s="17">
        <f t="shared" si="27"/>
        <v>0.67213114754098358</v>
      </c>
      <c r="J317" s="17">
        <f t="shared" si="28"/>
        <v>0</v>
      </c>
      <c r="K317" s="5">
        <v>0.35299999999999998</v>
      </c>
      <c r="L317" s="5">
        <v>3.3000000000000002E-2</v>
      </c>
      <c r="M317" s="5">
        <v>1.2E-2</v>
      </c>
      <c r="N317" s="5">
        <v>8.8999999999999996E-2</v>
      </c>
      <c r="O317" s="18">
        <f t="shared" si="29"/>
        <v>0.48699999999999999</v>
      </c>
      <c r="P317" s="5">
        <v>2.9000000000000001E-2</v>
      </c>
      <c r="Q317" s="5">
        <v>1.7999999999999999E-2</v>
      </c>
      <c r="R317" s="18">
        <f t="shared" si="30"/>
        <v>4.7E-2</v>
      </c>
      <c r="S317" s="5">
        <v>0</v>
      </c>
      <c r="T317" s="5">
        <v>0.53300000000000003</v>
      </c>
      <c r="U317" s="5">
        <v>0</v>
      </c>
      <c r="V317" s="5">
        <v>0</v>
      </c>
      <c r="W317" s="5">
        <v>0</v>
      </c>
      <c r="X317" s="5">
        <v>0</v>
      </c>
      <c r="Y317" s="5">
        <v>0</v>
      </c>
      <c r="Z317" s="5">
        <v>0</v>
      </c>
      <c r="AA317" s="5">
        <v>0</v>
      </c>
      <c r="AB317" s="5">
        <v>0</v>
      </c>
      <c r="AC317" s="18">
        <f t="shared" si="31"/>
        <v>0.53300000000000003</v>
      </c>
      <c r="AD317" s="5">
        <v>0</v>
      </c>
      <c r="AE317" s="5">
        <v>0</v>
      </c>
      <c r="AF317" s="5">
        <v>0.26</v>
      </c>
      <c r="AG317" s="18">
        <f t="shared" si="32"/>
        <v>0.26</v>
      </c>
      <c r="AH317" s="5">
        <v>0</v>
      </c>
      <c r="AI317" s="17">
        <v>1</v>
      </c>
      <c r="AJ317" s="6" t="s">
        <v>662</v>
      </c>
      <c r="AK317" s="19"/>
    </row>
    <row r="318" spans="1:37" x14ac:dyDescent="0.25">
      <c r="A318" s="6" t="s">
        <v>664</v>
      </c>
      <c r="B318" t="s">
        <v>665</v>
      </c>
      <c r="C318" s="14" t="s">
        <v>39</v>
      </c>
      <c r="D318" s="15">
        <v>0.248</v>
      </c>
      <c r="E318" s="15">
        <v>1.708</v>
      </c>
      <c r="F318" s="16">
        <v>1.46</v>
      </c>
      <c r="G318" s="5">
        <v>0</v>
      </c>
      <c r="H318" s="5">
        <v>0</v>
      </c>
      <c r="I318" s="17">
        <f t="shared" si="27"/>
        <v>0.58548009367681497</v>
      </c>
      <c r="J318" s="17">
        <f t="shared" si="28"/>
        <v>0</v>
      </c>
      <c r="K318" s="5">
        <v>0.16899999999999998</v>
      </c>
      <c r="L318" s="5">
        <v>1.4000000000000002E-2</v>
      </c>
      <c r="M318" s="5">
        <v>5.0000000000000001E-3</v>
      </c>
      <c r="N318" s="5">
        <v>3.9E-2</v>
      </c>
      <c r="O318" s="18">
        <f t="shared" si="29"/>
        <v>0.22700000000000001</v>
      </c>
      <c r="P318" s="5">
        <v>1.3000000000000001E-2</v>
      </c>
      <c r="Q318" s="5">
        <v>8.0000000000000002E-3</v>
      </c>
      <c r="R318" s="18">
        <f t="shared" si="30"/>
        <v>2.1000000000000001E-2</v>
      </c>
      <c r="S318" s="5">
        <v>0</v>
      </c>
      <c r="T318" s="5">
        <v>1</v>
      </c>
      <c r="U318" s="5">
        <v>0</v>
      </c>
      <c r="V318" s="5">
        <v>0</v>
      </c>
      <c r="W318" s="5">
        <v>0</v>
      </c>
      <c r="X318" s="5">
        <v>0</v>
      </c>
      <c r="Y318" s="5">
        <v>0</v>
      </c>
      <c r="Z318" s="5">
        <v>0</v>
      </c>
      <c r="AA318" s="5">
        <v>0</v>
      </c>
      <c r="AB318" s="5">
        <v>0</v>
      </c>
      <c r="AC318" s="18">
        <f t="shared" si="31"/>
        <v>1</v>
      </c>
      <c r="AD318" s="5">
        <v>0</v>
      </c>
      <c r="AE318" s="5">
        <v>0.70799999999999996</v>
      </c>
      <c r="AF318" s="5">
        <v>0</v>
      </c>
      <c r="AG318" s="18">
        <f t="shared" si="32"/>
        <v>0.70799999999999996</v>
      </c>
      <c r="AH318" s="5">
        <v>0</v>
      </c>
      <c r="AI318" s="17">
        <v>1</v>
      </c>
      <c r="AJ318" s="6" t="s">
        <v>664</v>
      </c>
      <c r="AK318" s="19"/>
    </row>
    <row r="319" spans="1:37" x14ac:dyDescent="0.25">
      <c r="A319" s="6" t="s">
        <v>666</v>
      </c>
      <c r="B319" t="s">
        <v>667</v>
      </c>
      <c r="C319" s="14" t="s">
        <v>39</v>
      </c>
      <c r="D319" s="15">
        <v>8.0860000000000003</v>
      </c>
      <c r="E319" s="15">
        <v>8.4250000000000007</v>
      </c>
      <c r="F319" s="16">
        <v>0.33900000000000041</v>
      </c>
      <c r="G319" s="5">
        <v>0</v>
      </c>
      <c r="H319" s="5">
        <v>0</v>
      </c>
      <c r="I319" s="17">
        <f t="shared" si="27"/>
        <v>0.81163204747774487</v>
      </c>
      <c r="J319" s="17">
        <f t="shared" si="28"/>
        <v>0</v>
      </c>
      <c r="K319" s="5">
        <v>5.4160000000000004</v>
      </c>
      <c r="L319" s="5">
        <v>0.48399999999999999</v>
      </c>
      <c r="M319" s="5">
        <v>0.16999999999999998</v>
      </c>
      <c r="N319" s="5">
        <v>1.3179999999999998</v>
      </c>
      <c r="O319" s="18">
        <f t="shared" si="29"/>
        <v>7.3879999999999999</v>
      </c>
      <c r="P319" s="5">
        <v>0.438</v>
      </c>
      <c r="Q319" s="5">
        <v>0.26</v>
      </c>
      <c r="R319" s="18">
        <f t="shared" si="30"/>
        <v>0.69799999999999995</v>
      </c>
      <c r="S319" s="5">
        <v>0</v>
      </c>
      <c r="T319" s="5">
        <v>4.016</v>
      </c>
      <c r="U319" s="5">
        <v>0.23</v>
      </c>
      <c r="V319" s="5">
        <v>0</v>
      </c>
      <c r="W319" s="5">
        <v>0.92100000000000004</v>
      </c>
      <c r="X319" s="5">
        <v>0.92100000000000004</v>
      </c>
      <c r="Y319" s="5">
        <v>0.75</v>
      </c>
      <c r="Z319" s="5">
        <v>0</v>
      </c>
      <c r="AA319" s="5">
        <v>0</v>
      </c>
      <c r="AB319" s="5">
        <v>0</v>
      </c>
      <c r="AC319" s="18">
        <f t="shared" si="31"/>
        <v>6.838000000000001</v>
      </c>
      <c r="AD319" s="5">
        <v>0</v>
      </c>
      <c r="AE319" s="5">
        <v>0.57299999999999995</v>
      </c>
      <c r="AF319" s="5">
        <v>1.014</v>
      </c>
      <c r="AG319" s="18">
        <f t="shared" si="32"/>
        <v>1.587</v>
      </c>
      <c r="AH319" s="5">
        <v>0</v>
      </c>
      <c r="AI319" s="17">
        <v>1</v>
      </c>
      <c r="AJ319" s="6" t="s">
        <v>666</v>
      </c>
      <c r="AK319" s="19"/>
    </row>
    <row r="320" spans="1:37" x14ac:dyDescent="0.25">
      <c r="A320" s="6" t="s">
        <v>668</v>
      </c>
      <c r="B320" t="s">
        <v>669</v>
      </c>
      <c r="C320" s="14" t="s">
        <v>111</v>
      </c>
      <c r="D320" s="15">
        <v>0.74800000000000011</v>
      </c>
      <c r="E320" s="15">
        <v>1</v>
      </c>
      <c r="F320" s="16">
        <v>0.25199999999999989</v>
      </c>
      <c r="G320" s="5">
        <v>0</v>
      </c>
      <c r="H320" s="5">
        <v>0</v>
      </c>
      <c r="I320" s="17">
        <f t="shared" si="27"/>
        <v>0</v>
      </c>
      <c r="J320" s="17">
        <f t="shared" si="28"/>
        <v>0</v>
      </c>
      <c r="K320" s="5">
        <v>0.6150000000000001</v>
      </c>
      <c r="L320" s="5">
        <v>1.2E-2</v>
      </c>
      <c r="M320" s="5">
        <v>4.0000000000000001E-3</v>
      </c>
      <c r="N320" s="5">
        <v>8.4000000000000005E-2</v>
      </c>
      <c r="O320" s="18">
        <f t="shared" si="29"/>
        <v>0.71500000000000008</v>
      </c>
      <c r="P320" s="5">
        <v>3.3000000000000002E-2</v>
      </c>
      <c r="Q320" s="5">
        <v>0</v>
      </c>
      <c r="R320" s="18">
        <f t="shared" si="30"/>
        <v>3.3000000000000002E-2</v>
      </c>
      <c r="S320" s="5">
        <v>0</v>
      </c>
      <c r="T320" s="5">
        <v>1</v>
      </c>
      <c r="U320" s="5">
        <v>0</v>
      </c>
      <c r="V320" s="5">
        <v>0</v>
      </c>
      <c r="W320" s="5">
        <v>0</v>
      </c>
      <c r="X320" s="5">
        <v>0</v>
      </c>
      <c r="Y320" s="5">
        <v>0</v>
      </c>
      <c r="Z320" s="5">
        <v>0</v>
      </c>
      <c r="AA320" s="5">
        <v>0</v>
      </c>
      <c r="AB320" s="5">
        <v>0</v>
      </c>
      <c r="AC320" s="18">
        <f t="shared" si="31"/>
        <v>1</v>
      </c>
      <c r="AD320" s="5">
        <v>0</v>
      </c>
      <c r="AE320" s="5">
        <v>0</v>
      </c>
      <c r="AF320" s="5">
        <v>0</v>
      </c>
      <c r="AG320" s="18">
        <f t="shared" si="32"/>
        <v>0</v>
      </c>
      <c r="AH320" s="5">
        <v>0</v>
      </c>
      <c r="AI320" s="17">
        <v>0</v>
      </c>
      <c r="AJ320" s="6" t="s">
        <v>668</v>
      </c>
      <c r="AK320" s="19"/>
    </row>
    <row r="321" spans="1:37" x14ac:dyDescent="0.25">
      <c r="A321" s="6" t="s">
        <v>670</v>
      </c>
      <c r="B321" t="s">
        <v>671</v>
      </c>
      <c r="C321" s="14" t="s">
        <v>39</v>
      </c>
      <c r="D321" s="15">
        <v>50.142999999999994</v>
      </c>
      <c r="E321" s="15">
        <v>90.786000000000016</v>
      </c>
      <c r="F321" s="16">
        <v>40.643000000000022</v>
      </c>
      <c r="G321" s="5">
        <v>0</v>
      </c>
      <c r="H321" s="5">
        <v>0</v>
      </c>
      <c r="I321" s="17">
        <f t="shared" si="27"/>
        <v>0.66747075540281542</v>
      </c>
      <c r="J321" s="17">
        <f t="shared" si="28"/>
        <v>6.7190976582292408E-2</v>
      </c>
      <c r="K321" s="5">
        <v>33.838999999999999</v>
      </c>
      <c r="L321" s="5">
        <v>2.9329999999999998</v>
      </c>
      <c r="M321" s="5">
        <v>1.0270000000000001</v>
      </c>
      <c r="N321" s="5">
        <v>8.0869999999999997</v>
      </c>
      <c r="O321" s="18">
        <f t="shared" si="29"/>
        <v>45.885999999999996</v>
      </c>
      <c r="P321" s="5">
        <v>2.6989999999999998</v>
      </c>
      <c r="Q321" s="5">
        <v>1.5580000000000001</v>
      </c>
      <c r="R321" s="18">
        <f t="shared" si="30"/>
        <v>4.2569999999999997</v>
      </c>
      <c r="S321" s="5">
        <v>0</v>
      </c>
      <c r="T321" s="5">
        <v>35.082999999999998</v>
      </c>
      <c r="U321" s="5">
        <v>0.95899999999999996</v>
      </c>
      <c r="V321" s="5">
        <v>0</v>
      </c>
      <c r="W321" s="5">
        <v>6.0869999999999997</v>
      </c>
      <c r="X321" s="5">
        <v>5.24</v>
      </c>
      <c r="Y321" s="5">
        <v>13.227999999999998</v>
      </c>
      <c r="Z321" s="5">
        <v>0</v>
      </c>
      <c r="AA321" s="5">
        <v>0</v>
      </c>
      <c r="AB321" s="5">
        <v>0</v>
      </c>
      <c r="AC321" s="18">
        <f t="shared" si="31"/>
        <v>60.597000000000008</v>
      </c>
      <c r="AD321" s="5">
        <v>0</v>
      </c>
      <c r="AE321" s="5">
        <v>18.357000000000003</v>
      </c>
      <c r="AF321" s="5">
        <v>11.832000000000001</v>
      </c>
      <c r="AG321" s="18">
        <f t="shared" si="32"/>
        <v>30.189000000000004</v>
      </c>
      <c r="AH321" s="5">
        <v>6.1</v>
      </c>
      <c r="AI321" s="17">
        <v>1</v>
      </c>
      <c r="AJ321" s="6" t="s">
        <v>670</v>
      </c>
      <c r="AK321" s="19"/>
    </row>
    <row r="322" spans="1:37" x14ac:dyDescent="0.25">
      <c r="A322" s="6" t="s">
        <v>672</v>
      </c>
      <c r="B322" t="s">
        <v>673</v>
      </c>
      <c r="C322" s="14" t="s">
        <v>39</v>
      </c>
      <c r="D322" s="15">
        <v>18.569999999999997</v>
      </c>
      <c r="E322" s="15">
        <v>33.731999999999999</v>
      </c>
      <c r="F322" s="16">
        <v>15.162000000000003</v>
      </c>
      <c r="G322" s="5">
        <v>0</v>
      </c>
      <c r="H322" s="5">
        <v>0</v>
      </c>
      <c r="I322" s="17">
        <f t="shared" si="27"/>
        <v>0.55500693703308446</v>
      </c>
      <c r="J322" s="17">
        <f t="shared" si="28"/>
        <v>8.7513340448239066E-2</v>
      </c>
      <c r="K322" s="5">
        <v>12.338999999999999</v>
      </c>
      <c r="L322" s="5">
        <v>1.1379999999999999</v>
      </c>
      <c r="M322" s="5">
        <v>0.39700000000000002</v>
      </c>
      <c r="N322" s="5">
        <v>3.069</v>
      </c>
      <c r="O322" s="18">
        <f t="shared" si="29"/>
        <v>16.942999999999998</v>
      </c>
      <c r="P322" s="5">
        <v>1.012</v>
      </c>
      <c r="Q322" s="5">
        <v>0.61499999999999999</v>
      </c>
      <c r="R322" s="18">
        <f t="shared" si="30"/>
        <v>1.627</v>
      </c>
      <c r="S322" s="5">
        <v>0</v>
      </c>
      <c r="T322" s="5">
        <v>15</v>
      </c>
      <c r="U322" s="5">
        <v>0.22700000000000001</v>
      </c>
      <c r="V322" s="5">
        <v>0</v>
      </c>
      <c r="W322" s="5">
        <v>0.90800000000000003</v>
      </c>
      <c r="X322" s="5">
        <v>0.88300000000000001</v>
      </c>
      <c r="Y322" s="5">
        <v>2.8</v>
      </c>
      <c r="Z322" s="5">
        <v>0</v>
      </c>
      <c r="AA322" s="5">
        <v>0</v>
      </c>
      <c r="AB322" s="5">
        <v>2.952</v>
      </c>
      <c r="AC322" s="18">
        <f t="shared" si="31"/>
        <v>22.770000000000003</v>
      </c>
      <c r="AD322" s="5">
        <v>0</v>
      </c>
      <c r="AE322" s="5">
        <v>5.8179999999999996</v>
      </c>
      <c r="AF322" s="5">
        <v>5.1439999999999992</v>
      </c>
      <c r="AG322" s="18">
        <f t="shared" si="32"/>
        <v>10.962</v>
      </c>
      <c r="AH322" s="5">
        <v>2.952</v>
      </c>
      <c r="AI322" s="17">
        <v>0.82220000000000004</v>
      </c>
      <c r="AJ322" s="6" t="s">
        <v>672</v>
      </c>
      <c r="AK322" s="19"/>
    </row>
    <row r="323" spans="1:37" x14ac:dyDescent="0.25">
      <c r="A323" s="6" t="s">
        <v>674</v>
      </c>
      <c r="B323" t="s">
        <v>675</v>
      </c>
      <c r="C323" s="14" t="s">
        <v>39</v>
      </c>
      <c r="D323" s="15">
        <v>4.843</v>
      </c>
      <c r="E323" s="15">
        <v>6.3070000000000004</v>
      </c>
      <c r="F323" s="16">
        <v>1.4640000000000004</v>
      </c>
      <c r="G323" s="5">
        <v>0</v>
      </c>
      <c r="H323" s="5">
        <v>0</v>
      </c>
      <c r="I323" s="17">
        <f t="shared" si="27"/>
        <v>0.7141367528143332</v>
      </c>
      <c r="J323" s="17">
        <f t="shared" si="28"/>
        <v>0</v>
      </c>
      <c r="K323" s="5">
        <v>3.3309999999999995</v>
      </c>
      <c r="L323" s="5">
        <v>0.26200000000000001</v>
      </c>
      <c r="M323" s="5">
        <v>9.1999999999999998E-2</v>
      </c>
      <c r="N323" s="5">
        <v>0.76600000000000001</v>
      </c>
      <c r="O323" s="18">
        <f t="shared" si="29"/>
        <v>4.4509999999999996</v>
      </c>
      <c r="P323" s="5">
        <v>0.25700000000000001</v>
      </c>
      <c r="Q323" s="5">
        <v>0.13500000000000001</v>
      </c>
      <c r="R323" s="18">
        <f t="shared" si="30"/>
        <v>0.39200000000000002</v>
      </c>
      <c r="S323" s="5">
        <v>0</v>
      </c>
      <c r="T323" s="5">
        <v>3.2</v>
      </c>
      <c r="U323" s="5">
        <v>0</v>
      </c>
      <c r="V323" s="5">
        <v>0</v>
      </c>
      <c r="W323" s="5">
        <v>0</v>
      </c>
      <c r="X323" s="5">
        <v>0.17899999999999999</v>
      </c>
      <c r="Y323" s="5">
        <v>1.8759999999999999</v>
      </c>
      <c r="Z323" s="5">
        <v>0</v>
      </c>
      <c r="AA323" s="5">
        <v>0</v>
      </c>
      <c r="AB323" s="5">
        <v>0</v>
      </c>
      <c r="AC323" s="18">
        <f t="shared" si="31"/>
        <v>5.2549999999999999</v>
      </c>
      <c r="AD323" s="5">
        <v>0</v>
      </c>
      <c r="AE323" s="5">
        <v>0</v>
      </c>
      <c r="AF323" s="5">
        <v>1.052</v>
      </c>
      <c r="AG323" s="18">
        <f t="shared" si="32"/>
        <v>1.052</v>
      </c>
      <c r="AH323" s="5">
        <v>0</v>
      </c>
      <c r="AI323" s="17">
        <v>0.85709999999999997</v>
      </c>
      <c r="AJ323" s="6" t="s">
        <v>674</v>
      </c>
      <c r="AK323" s="19"/>
    </row>
    <row r="324" spans="1:37" x14ac:dyDescent="0.25">
      <c r="A324" s="6"/>
      <c r="C324" s="14"/>
      <c r="D324" s="15"/>
      <c r="E324" s="15"/>
      <c r="F324" s="16"/>
      <c r="I324" s="17"/>
      <c r="J324" s="22"/>
      <c r="AI324" s="17"/>
      <c r="AJ324" s="6"/>
    </row>
  </sheetData>
  <autoFilter ref="A5:AL5" xr:uid="{B4CF934B-D549-436F-BF98-87219CB2F349}"/>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C8324-0E21-45D0-8294-6060A463C0D1}">
  <dimension ref="A1:F324"/>
  <sheetViews>
    <sheetView zoomScale="90" zoomScaleNormal="90" workbookViewId="0">
      <pane xSplit="2" ySplit="2" topLeftCell="C3" activePane="bottomRight" state="frozen"/>
      <selection activeCell="A2" sqref="A2"/>
      <selection pane="topRight" activeCell="A2" sqref="A2"/>
      <selection pane="bottomLeft" activeCell="A2" sqref="A2"/>
      <selection pane="bottomRight" activeCell="C3" sqref="C3"/>
    </sheetView>
  </sheetViews>
  <sheetFormatPr defaultRowHeight="15" x14ac:dyDescent="0.25"/>
  <cols>
    <col min="2" max="2" width="20.42578125" customWidth="1"/>
    <col min="3" max="3" width="14.7109375" customWidth="1"/>
    <col min="4" max="4" width="13.5703125" bestFit="1" customWidth="1"/>
    <col min="5" max="5" width="14.5703125" bestFit="1" customWidth="1"/>
    <col min="6" max="6" width="13.42578125" style="3" bestFit="1" customWidth="1"/>
  </cols>
  <sheetData>
    <row r="1" spans="1:6" x14ac:dyDescent="0.25">
      <c r="A1" s="1" t="s">
        <v>0</v>
      </c>
      <c r="B1" s="2">
        <f>A1+1</f>
        <v>2</v>
      </c>
      <c r="C1" s="2">
        <f>B1+1</f>
        <v>3</v>
      </c>
      <c r="D1" s="2">
        <f t="shared" ref="D1:F1" si="0">C1+1</f>
        <v>4</v>
      </c>
      <c r="E1" s="2">
        <f t="shared" si="0"/>
        <v>5</v>
      </c>
      <c r="F1" s="2">
        <f t="shared" si="0"/>
        <v>6</v>
      </c>
    </row>
    <row r="2" spans="1:6" ht="45" x14ac:dyDescent="0.25">
      <c r="A2" s="6" t="s">
        <v>4</v>
      </c>
      <c r="B2" t="s">
        <v>676</v>
      </c>
      <c r="C2" s="23" t="s">
        <v>732</v>
      </c>
      <c r="D2" s="23" t="s">
        <v>677</v>
      </c>
      <c r="E2" s="23" t="s">
        <v>678</v>
      </c>
      <c r="F2" s="27" t="s">
        <v>679</v>
      </c>
    </row>
    <row r="3" spans="1:6" x14ac:dyDescent="0.25">
      <c r="A3" s="10" t="s">
        <v>34</v>
      </c>
      <c r="B3" t="s">
        <v>35</v>
      </c>
      <c r="C3" s="31">
        <f>SUM(C4:C324)</f>
        <v>544625.76</v>
      </c>
      <c r="D3" s="31">
        <f t="shared" ref="D3:E3" si="1">SUM(D4:D324)</f>
        <v>142609.51000000007</v>
      </c>
      <c r="E3" s="31">
        <f t="shared" si="1"/>
        <v>225736.90999999989</v>
      </c>
      <c r="F3" s="31">
        <f>SUM(F4:F324)</f>
        <v>912972.17999999924</v>
      </c>
    </row>
    <row r="4" spans="1:6" x14ac:dyDescent="0.25">
      <c r="A4" s="26" t="s">
        <v>632</v>
      </c>
      <c r="B4" s="21" t="s">
        <v>633</v>
      </c>
      <c r="C4" s="3">
        <v>28.27</v>
      </c>
      <c r="D4" s="3">
        <v>8.98</v>
      </c>
      <c r="E4" s="3">
        <v>21.28</v>
      </c>
      <c r="F4" s="3">
        <f>E4+D4+C4</f>
        <v>58.53</v>
      </c>
    </row>
    <row r="5" spans="1:6" x14ac:dyDescent="0.25">
      <c r="A5" s="26" t="s">
        <v>60</v>
      </c>
      <c r="B5" s="21" t="s">
        <v>61</v>
      </c>
      <c r="C5" s="3">
        <v>11</v>
      </c>
      <c r="D5" s="3">
        <v>0</v>
      </c>
      <c r="E5" s="3">
        <v>0</v>
      </c>
      <c r="F5" s="3">
        <f t="shared" ref="F5:F68" si="2">E5+D5+C5</f>
        <v>11</v>
      </c>
    </row>
    <row r="6" spans="1:6" x14ac:dyDescent="0.25">
      <c r="A6" s="26" t="s">
        <v>422</v>
      </c>
      <c r="B6" s="21" t="s">
        <v>423</v>
      </c>
      <c r="C6" s="3">
        <v>2311.8000000000002</v>
      </c>
      <c r="D6" s="3">
        <v>699.95999999999992</v>
      </c>
      <c r="E6" s="3">
        <v>1058.5300000000002</v>
      </c>
      <c r="F6" s="3">
        <f t="shared" si="2"/>
        <v>4070.2900000000004</v>
      </c>
    </row>
    <row r="7" spans="1:6" x14ac:dyDescent="0.25">
      <c r="A7" s="26" t="s">
        <v>294</v>
      </c>
      <c r="B7" s="21" t="s">
        <v>295</v>
      </c>
      <c r="C7" s="3">
        <v>103.14</v>
      </c>
      <c r="D7" s="3">
        <v>30.729999999999997</v>
      </c>
      <c r="E7" s="3">
        <v>29.550000000000004</v>
      </c>
      <c r="F7" s="3">
        <f t="shared" si="2"/>
        <v>163.42000000000002</v>
      </c>
    </row>
    <row r="8" spans="1:6" x14ac:dyDescent="0.25">
      <c r="A8" s="26" t="s">
        <v>488</v>
      </c>
      <c r="B8" s="21" t="s">
        <v>489</v>
      </c>
      <c r="C8" s="3">
        <v>191.96999999999997</v>
      </c>
      <c r="D8" s="3">
        <v>52.64</v>
      </c>
      <c r="E8" s="3">
        <v>78.94</v>
      </c>
      <c r="F8" s="3">
        <f t="shared" si="2"/>
        <v>323.54999999999995</v>
      </c>
    </row>
    <row r="9" spans="1:6" x14ac:dyDescent="0.25">
      <c r="A9" s="26" t="s">
        <v>114</v>
      </c>
      <c r="B9" s="21" t="s">
        <v>115</v>
      </c>
      <c r="C9" s="3">
        <v>1269.75</v>
      </c>
      <c r="D9" s="3">
        <v>341.39</v>
      </c>
      <c r="E9" s="3">
        <v>471.91999999999996</v>
      </c>
      <c r="F9" s="3">
        <f t="shared" si="2"/>
        <v>2083.06</v>
      </c>
    </row>
    <row r="10" spans="1:6" x14ac:dyDescent="0.25">
      <c r="A10" s="26" t="s">
        <v>48</v>
      </c>
      <c r="B10" s="21" t="s">
        <v>49</v>
      </c>
      <c r="C10" s="3">
        <v>357.77</v>
      </c>
      <c r="D10" s="3">
        <v>82.21</v>
      </c>
      <c r="E10" s="3">
        <v>122.44</v>
      </c>
      <c r="F10" s="3">
        <f t="shared" si="2"/>
        <v>562.41999999999996</v>
      </c>
    </row>
    <row r="11" spans="1:6" x14ac:dyDescent="0.25">
      <c r="A11" s="26" t="s">
        <v>262</v>
      </c>
      <c r="B11" s="21" t="s">
        <v>263</v>
      </c>
      <c r="C11" s="3">
        <v>9391.2999999999993</v>
      </c>
      <c r="D11" s="3">
        <v>2545.9499999999998</v>
      </c>
      <c r="E11" s="3">
        <v>4108.75</v>
      </c>
      <c r="F11" s="3">
        <f t="shared" si="2"/>
        <v>16046</v>
      </c>
    </row>
    <row r="12" spans="1:6" x14ac:dyDescent="0.25">
      <c r="A12" s="26" t="s">
        <v>432</v>
      </c>
      <c r="B12" s="21" t="s">
        <v>433</v>
      </c>
      <c r="C12" s="3">
        <v>108.1</v>
      </c>
      <c r="D12" s="3">
        <v>20.010000000000005</v>
      </c>
      <c r="E12" s="3">
        <v>0</v>
      </c>
      <c r="F12" s="3">
        <f t="shared" si="2"/>
        <v>128.11000000000001</v>
      </c>
    </row>
    <row r="13" spans="1:6" x14ac:dyDescent="0.25">
      <c r="A13" s="26" t="s">
        <v>268</v>
      </c>
      <c r="B13" s="21" t="s">
        <v>269</v>
      </c>
      <c r="C13" s="3">
        <v>733.9</v>
      </c>
      <c r="D13" s="3">
        <v>203.17000000000002</v>
      </c>
      <c r="E13" s="3">
        <v>288.19</v>
      </c>
      <c r="F13" s="3">
        <f t="shared" si="2"/>
        <v>1225.26</v>
      </c>
    </row>
    <row r="14" spans="1:6" x14ac:dyDescent="0.25">
      <c r="A14" s="26" t="s">
        <v>202</v>
      </c>
      <c r="B14" s="21" t="s">
        <v>203</v>
      </c>
      <c r="C14" s="3">
        <v>437.35999999999996</v>
      </c>
      <c r="D14" s="3">
        <v>135.49</v>
      </c>
      <c r="E14" s="3">
        <v>176.10999999999999</v>
      </c>
      <c r="F14" s="3">
        <f t="shared" si="2"/>
        <v>748.96</v>
      </c>
    </row>
    <row r="15" spans="1:6" x14ac:dyDescent="0.25">
      <c r="A15" s="26" t="s">
        <v>452</v>
      </c>
      <c r="B15" s="21" t="s">
        <v>453</v>
      </c>
      <c r="C15" s="3">
        <v>1178.3200000000002</v>
      </c>
      <c r="D15" s="3">
        <v>354.59000000000003</v>
      </c>
      <c r="E15" s="3">
        <v>535.29</v>
      </c>
      <c r="F15" s="3">
        <f t="shared" si="2"/>
        <v>2068.2000000000003</v>
      </c>
    </row>
    <row r="16" spans="1:6" x14ac:dyDescent="0.25">
      <c r="A16" s="26" t="s">
        <v>484</v>
      </c>
      <c r="B16" s="21" t="s">
        <v>485</v>
      </c>
      <c r="C16" s="3">
        <v>6578.28</v>
      </c>
      <c r="D16" s="3">
        <v>1836.7600000000002</v>
      </c>
      <c r="E16" s="3">
        <v>3002.3999999999996</v>
      </c>
      <c r="F16" s="3">
        <f t="shared" si="2"/>
        <v>11417.439999999999</v>
      </c>
    </row>
    <row r="17" spans="1:6" x14ac:dyDescent="0.25">
      <c r="A17" s="26" t="s">
        <v>314</v>
      </c>
      <c r="B17" s="21" t="s">
        <v>315</v>
      </c>
      <c r="C17" s="3">
        <v>313.58</v>
      </c>
      <c r="D17" s="3">
        <v>96.46</v>
      </c>
      <c r="E17" s="3">
        <v>178.78</v>
      </c>
      <c r="F17" s="3">
        <f t="shared" si="2"/>
        <v>588.81999999999994</v>
      </c>
    </row>
    <row r="18" spans="1:6" x14ac:dyDescent="0.25">
      <c r="A18" s="26" t="s">
        <v>554</v>
      </c>
      <c r="B18" s="21" t="s">
        <v>555</v>
      </c>
      <c r="C18" s="3">
        <v>6.3599999999999994</v>
      </c>
      <c r="D18" s="3">
        <v>4</v>
      </c>
      <c r="E18" s="3">
        <v>0</v>
      </c>
      <c r="F18" s="3">
        <f t="shared" si="2"/>
        <v>10.36</v>
      </c>
    </row>
    <row r="19" spans="1:6" x14ac:dyDescent="0.25">
      <c r="A19" s="26" t="s">
        <v>182</v>
      </c>
      <c r="B19" s="21" t="s">
        <v>183</v>
      </c>
      <c r="C19" s="3">
        <v>240.81</v>
      </c>
      <c r="D19" s="3">
        <v>47.45</v>
      </c>
      <c r="E19" s="3">
        <v>87.17</v>
      </c>
      <c r="F19" s="3">
        <f t="shared" si="2"/>
        <v>375.43</v>
      </c>
    </row>
    <row r="20" spans="1:6" x14ac:dyDescent="0.25">
      <c r="A20" s="26" t="s">
        <v>280</v>
      </c>
      <c r="B20" s="21" t="s">
        <v>281</v>
      </c>
      <c r="C20" s="3">
        <v>569.68000000000006</v>
      </c>
      <c r="D20" s="3">
        <v>200.11</v>
      </c>
      <c r="E20" s="3">
        <v>318.52999999999997</v>
      </c>
      <c r="F20" s="3">
        <f t="shared" si="2"/>
        <v>1088.3200000000002</v>
      </c>
    </row>
    <row r="21" spans="1:6" x14ac:dyDescent="0.25">
      <c r="A21" s="26" t="s">
        <v>88</v>
      </c>
      <c r="B21" s="21" t="s">
        <v>708</v>
      </c>
      <c r="C21" s="3">
        <v>831.56</v>
      </c>
      <c r="D21" s="3">
        <v>201.01</v>
      </c>
      <c r="E21" s="3">
        <v>360.49</v>
      </c>
      <c r="F21" s="3">
        <f t="shared" si="2"/>
        <v>1393.06</v>
      </c>
    </row>
    <row r="22" spans="1:6" x14ac:dyDescent="0.25">
      <c r="A22" s="26" t="s">
        <v>86</v>
      </c>
      <c r="B22" s="21" t="s">
        <v>87</v>
      </c>
      <c r="C22" s="3">
        <v>613.12</v>
      </c>
      <c r="D22" s="3">
        <v>134.30000000000001</v>
      </c>
      <c r="E22" s="3">
        <v>240.23000000000002</v>
      </c>
      <c r="F22" s="3">
        <f t="shared" si="2"/>
        <v>987.65000000000009</v>
      </c>
    </row>
    <row r="23" spans="1:6" x14ac:dyDescent="0.25">
      <c r="A23" s="26" t="s">
        <v>638</v>
      </c>
      <c r="B23" s="21" t="s">
        <v>639</v>
      </c>
      <c r="C23" s="3">
        <v>3309.6400000000003</v>
      </c>
      <c r="D23" s="3">
        <v>752.84000000000015</v>
      </c>
      <c r="E23" s="3">
        <v>1251.76</v>
      </c>
      <c r="F23" s="3">
        <f t="shared" si="2"/>
        <v>5314.2400000000007</v>
      </c>
    </row>
    <row r="24" spans="1:6" x14ac:dyDescent="0.25">
      <c r="A24" s="20" t="s">
        <v>438</v>
      </c>
      <c r="B24" s="24" t="s">
        <v>733</v>
      </c>
      <c r="C24" s="3">
        <v>60.24</v>
      </c>
      <c r="D24" s="3">
        <v>112.97</v>
      </c>
      <c r="E24" s="3">
        <v>43.6</v>
      </c>
      <c r="F24" s="3">
        <f t="shared" si="2"/>
        <v>216.81</v>
      </c>
    </row>
    <row r="25" spans="1:6" x14ac:dyDescent="0.25">
      <c r="A25" s="26" t="s">
        <v>444</v>
      </c>
      <c r="B25" s="21" t="s">
        <v>445</v>
      </c>
      <c r="C25" s="3">
        <v>1717.69</v>
      </c>
      <c r="D25" s="3">
        <v>409.42</v>
      </c>
      <c r="E25" s="3">
        <v>663.45</v>
      </c>
      <c r="F25" s="3">
        <f t="shared" si="2"/>
        <v>2790.5600000000004</v>
      </c>
    </row>
    <row r="26" spans="1:6" x14ac:dyDescent="0.25">
      <c r="A26" s="26" t="s">
        <v>142</v>
      </c>
      <c r="B26" s="21" t="s">
        <v>143</v>
      </c>
      <c r="C26" s="3">
        <v>119</v>
      </c>
      <c r="D26" s="3">
        <v>24.4</v>
      </c>
      <c r="E26" s="3">
        <v>57.38</v>
      </c>
      <c r="F26" s="3">
        <f t="shared" si="2"/>
        <v>200.78</v>
      </c>
    </row>
    <row r="27" spans="1:6" x14ac:dyDescent="0.25">
      <c r="A27" s="26" t="s">
        <v>514</v>
      </c>
      <c r="B27" s="21" t="s">
        <v>515</v>
      </c>
      <c r="C27" s="3">
        <v>1168.3499999999999</v>
      </c>
      <c r="D27" s="3">
        <v>326.09000000000003</v>
      </c>
      <c r="E27" s="3">
        <v>478.85</v>
      </c>
      <c r="F27" s="3">
        <f t="shared" si="2"/>
        <v>1973.29</v>
      </c>
    </row>
    <row r="28" spans="1:6" x14ac:dyDescent="0.25">
      <c r="A28" s="26" t="s">
        <v>82</v>
      </c>
      <c r="B28" s="21" t="s">
        <v>83</v>
      </c>
      <c r="C28" s="3">
        <v>262.39999999999998</v>
      </c>
      <c r="D28" s="3">
        <v>90.01</v>
      </c>
      <c r="E28" s="3">
        <v>105.85</v>
      </c>
      <c r="F28" s="3">
        <f t="shared" si="2"/>
        <v>458.26</v>
      </c>
    </row>
    <row r="29" spans="1:6" x14ac:dyDescent="0.25">
      <c r="A29" s="26" t="s">
        <v>466</v>
      </c>
      <c r="B29" s="21" t="s">
        <v>467</v>
      </c>
      <c r="C29" s="3">
        <v>477.9</v>
      </c>
      <c r="D29" s="3">
        <v>126.21</v>
      </c>
      <c r="E29" s="3">
        <v>202.70000000000002</v>
      </c>
      <c r="F29" s="3">
        <f t="shared" si="2"/>
        <v>806.81</v>
      </c>
    </row>
    <row r="30" spans="1:6" x14ac:dyDescent="0.25">
      <c r="A30" s="56" t="s">
        <v>464</v>
      </c>
      <c r="B30" s="21" t="s">
        <v>715</v>
      </c>
      <c r="C30" s="3">
        <v>64.800000000000011</v>
      </c>
      <c r="D30" s="3">
        <v>16.600000000000001</v>
      </c>
      <c r="E30" s="3">
        <v>40.98</v>
      </c>
      <c r="F30" s="3">
        <f t="shared" si="2"/>
        <v>122.38000000000001</v>
      </c>
    </row>
    <row r="31" spans="1:6" x14ac:dyDescent="0.25">
      <c r="A31" s="26" t="s">
        <v>612</v>
      </c>
      <c r="B31" s="21" t="s">
        <v>613</v>
      </c>
      <c r="C31" s="3">
        <v>11088.02</v>
      </c>
      <c r="D31" s="3">
        <v>2763.4</v>
      </c>
      <c r="E31" s="3">
        <v>4634.33</v>
      </c>
      <c r="F31" s="3">
        <f t="shared" si="2"/>
        <v>18485.75</v>
      </c>
    </row>
    <row r="32" spans="1:6" x14ac:dyDescent="0.25">
      <c r="A32" s="26" t="s">
        <v>236</v>
      </c>
      <c r="B32" s="21" t="s">
        <v>237</v>
      </c>
      <c r="C32" s="3">
        <v>1059.8000000000002</v>
      </c>
      <c r="D32" s="3">
        <v>301.79000000000002</v>
      </c>
      <c r="E32" s="3">
        <v>523.13</v>
      </c>
      <c r="F32" s="3">
        <f t="shared" si="2"/>
        <v>1884.7200000000003</v>
      </c>
    </row>
    <row r="33" spans="1:6" x14ac:dyDescent="0.25">
      <c r="A33" s="26" t="s">
        <v>274</v>
      </c>
      <c r="B33" s="21" t="s">
        <v>275</v>
      </c>
      <c r="C33" s="3">
        <v>957.31</v>
      </c>
      <c r="D33" s="3">
        <v>279.95</v>
      </c>
      <c r="E33" s="3">
        <v>438.2</v>
      </c>
      <c r="F33" s="3">
        <f t="shared" si="2"/>
        <v>1675.46</v>
      </c>
    </row>
    <row r="34" spans="1:6" x14ac:dyDescent="0.25">
      <c r="A34" s="26" t="s">
        <v>226</v>
      </c>
      <c r="B34" s="21" t="s">
        <v>227</v>
      </c>
      <c r="C34" s="3">
        <v>139.1</v>
      </c>
      <c r="D34" s="3">
        <v>28.6</v>
      </c>
      <c r="E34" s="3">
        <v>0</v>
      </c>
      <c r="F34" s="3">
        <f t="shared" si="2"/>
        <v>167.7</v>
      </c>
    </row>
    <row r="35" spans="1:6" x14ac:dyDescent="0.25">
      <c r="A35" s="26" t="s">
        <v>630</v>
      </c>
      <c r="B35" s="21" t="s">
        <v>631</v>
      </c>
      <c r="C35" s="3">
        <v>1346.28</v>
      </c>
      <c r="D35" s="3">
        <v>372</v>
      </c>
      <c r="E35" s="3">
        <v>671.99</v>
      </c>
      <c r="F35" s="3">
        <f t="shared" si="2"/>
        <v>2390.27</v>
      </c>
    </row>
    <row r="36" spans="1:6" x14ac:dyDescent="0.25">
      <c r="A36" s="26" t="s">
        <v>192</v>
      </c>
      <c r="B36" s="21" t="s">
        <v>193</v>
      </c>
      <c r="C36" s="3">
        <v>10705.18</v>
      </c>
      <c r="D36" s="3">
        <v>3104.24</v>
      </c>
      <c r="E36" s="3">
        <v>4675.0200000000004</v>
      </c>
      <c r="F36" s="3">
        <f t="shared" si="2"/>
        <v>18484.440000000002</v>
      </c>
    </row>
    <row r="37" spans="1:6" x14ac:dyDescent="0.25">
      <c r="A37" s="26" t="s">
        <v>80</v>
      </c>
      <c r="B37" s="21" t="s">
        <v>81</v>
      </c>
      <c r="C37" s="3">
        <v>3423.04</v>
      </c>
      <c r="D37" s="3">
        <v>1106.4000000000001</v>
      </c>
      <c r="E37" s="3">
        <v>1787.28</v>
      </c>
      <c r="F37" s="3">
        <f t="shared" si="2"/>
        <v>6316.72</v>
      </c>
    </row>
    <row r="38" spans="1:6" x14ac:dyDescent="0.25">
      <c r="A38" s="26" t="s">
        <v>54</v>
      </c>
      <c r="B38" s="21" t="s">
        <v>55</v>
      </c>
      <c r="C38" s="3">
        <v>5530.9500000000007</v>
      </c>
      <c r="D38" s="3">
        <v>1565.72</v>
      </c>
      <c r="E38" s="3">
        <v>2014.14</v>
      </c>
      <c r="F38" s="3">
        <f t="shared" si="2"/>
        <v>9110.8100000000013</v>
      </c>
    </row>
    <row r="39" spans="1:6" x14ac:dyDescent="0.25">
      <c r="A39" s="26" t="s">
        <v>486</v>
      </c>
      <c r="B39" s="21" t="s">
        <v>487</v>
      </c>
      <c r="C39" s="3">
        <v>2085.71</v>
      </c>
      <c r="D39" s="3">
        <v>576.26</v>
      </c>
      <c r="E39" s="3">
        <v>879.74999999999989</v>
      </c>
      <c r="F39" s="3">
        <f t="shared" si="2"/>
        <v>3541.72</v>
      </c>
    </row>
    <row r="40" spans="1:6" x14ac:dyDescent="0.25">
      <c r="A40" s="26" t="s">
        <v>734</v>
      </c>
      <c r="B40" s="21" t="s">
        <v>735</v>
      </c>
      <c r="C40" s="3">
        <v>0</v>
      </c>
      <c r="D40" s="3">
        <v>0</v>
      </c>
      <c r="E40" s="3">
        <v>25</v>
      </c>
      <c r="F40" s="3">
        <f t="shared" si="2"/>
        <v>25</v>
      </c>
    </row>
    <row r="41" spans="1:6" x14ac:dyDescent="0.25">
      <c r="A41" s="26" t="s">
        <v>156</v>
      </c>
      <c r="B41" s="21" t="s">
        <v>157</v>
      </c>
      <c r="C41" s="3">
        <v>190.38</v>
      </c>
      <c r="D41" s="3">
        <v>52.28</v>
      </c>
      <c r="E41" s="3">
        <v>65.38</v>
      </c>
      <c r="F41" s="3">
        <f t="shared" si="2"/>
        <v>308.03999999999996</v>
      </c>
    </row>
    <row r="42" spans="1:6" x14ac:dyDescent="0.25">
      <c r="A42" s="26" t="s">
        <v>552</v>
      </c>
      <c r="B42" s="21" t="s">
        <v>553</v>
      </c>
      <c r="C42" s="3">
        <v>22.1</v>
      </c>
      <c r="D42" s="3">
        <v>2.4</v>
      </c>
      <c r="E42" s="3">
        <v>0.05</v>
      </c>
      <c r="F42" s="3">
        <f t="shared" si="2"/>
        <v>24.55</v>
      </c>
    </row>
    <row r="43" spans="1:6" x14ac:dyDescent="0.25">
      <c r="A43" s="26" t="s">
        <v>296</v>
      </c>
      <c r="B43" s="21" t="s">
        <v>297</v>
      </c>
      <c r="C43" s="3">
        <v>3310.72</v>
      </c>
      <c r="D43" s="3">
        <v>838.21</v>
      </c>
      <c r="E43" s="3">
        <v>1367.29</v>
      </c>
      <c r="F43" s="3">
        <f t="shared" si="2"/>
        <v>5516.2199999999993</v>
      </c>
    </row>
    <row r="44" spans="1:6" x14ac:dyDescent="0.25">
      <c r="A44" s="26" t="s">
        <v>598</v>
      </c>
      <c r="B44" s="21" t="s">
        <v>599</v>
      </c>
      <c r="C44" s="3">
        <v>378.12</v>
      </c>
      <c r="D44" s="3">
        <v>101.71000000000001</v>
      </c>
      <c r="E44" s="3">
        <v>126.06</v>
      </c>
      <c r="F44" s="3">
        <f t="shared" si="2"/>
        <v>605.89</v>
      </c>
    </row>
    <row r="45" spans="1:6" x14ac:dyDescent="0.25">
      <c r="A45" s="26" t="s">
        <v>90</v>
      </c>
      <c r="B45" s="21" t="s">
        <v>91</v>
      </c>
      <c r="C45" s="3">
        <v>747.38999999999987</v>
      </c>
      <c r="D45" s="3">
        <v>205.46</v>
      </c>
      <c r="E45" s="3">
        <v>285.58</v>
      </c>
      <c r="F45" s="3">
        <f t="shared" si="2"/>
        <v>1238.4299999999998</v>
      </c>
    </row>
    <row r="46" spans="1:6" x14ac:dyDescent="0.25">
      <c r="A46" s="26" t="s">
        <v>256</v>
      </c>
      <c r="B46" s="21" t="s">
        <v>257</v>
      </c>
      <c r="C46" s="3">
        <v>636.20000000000005</v>
      </c>
      <c r="D46" s="3">
        <v>132.5</v>
      </c>
      <c r="E46" s="3">
        <v>236.21</v>
      </c>
      <c r="F46" s="3">
        <f t="shared" si="2"/>
        <v>1004.9100000000001</v>
      </c>
    </row>
    <row r="47" spans="1:6" x14ac:dyDescent="0.25">
      <c r="A47" s="26" t="s">
        <v>666</v>
      </c>
      <c r="B47" s="21" t="s">
        <v>667</v>
      </c>
      <c r="C47" s="3">
        <v>1219.6300000000001</v>
      </c>
      <c r="D47" s="3">
        <v>348.40000000000003</v>
      </c>
      <c r="E47" s="3">
        <v>496.18000000000006</v>
      </c>
      <c r="F47" s="3">
        <f t="shared" si="2"/>
        <v>2064.21</v>
      </c>
    </row>
    <row r="48" spans="1:6" x14ac:dyDescent="0.25">
      <c r="A48" s="26" t="s">
        <v>260</v>
      </c>
      <c r="B48" s="21" t="s">
        <v>261</v>
      </c>
      <c r="C48" s="3">
        <v>2594.04</v>
      </c>
      <c r="D48" s="3">
        <v>648.5</v>
      </c>
      <c r="E48" s="3">
        <v>943.38000000000011</v>
      </c>
      <c r="F48" s="3">
        <f t="shared" si="2"/>
        <v>4185.92</v>
      </c>
    </row>
    <row r="49" spans="1:6" x14ac:dyDescent="0.25">
      <c r="A49" s="26" t="s">
        <v>416</v>
      </c>
      <c r="B49" s="21" t="s">
        <v>417</v>
      </c>
      <c r="C49" s="3">
        <v>86.5</v>
      </c>
      <c r="D49" s="3">
        <v>20.82</v>
      </c>
      <c r="E49" s="3">
        <v>0</v>
      </c>
      <c r="F49" s="3">
        <f t="shared" si="2"/>
        <v>107.32</v>
      </c>
    </row>
    <row r="50" spans="1:6" x14ac:dyDescent="0.25">
      <c r="A50" s="26" t="s">
        <v>74</v>
      </c>
      <c r="B50" s="21" t="s">
        <v>75</v>
      </c>
      <c r="C50" s="3">
        <v>367.6</v>
      </c>
      <c r="D50" s="3">
        <v>111.54</v>
      </c>
      <c r="E50" s="3">
        <v>190.67</v>
      </c>
      <c r="F50" s="3">
        <f t="shared" si="2"/>
        <v>669.81</v>
      </c>
    </row>
    <row r="51" spans="1:6" x14ac:dyDescent="0.25">
      <c r="A51" s="26" t="s">
        <v>424</v>
      </c>
      <c r="B51" s="21" t="s">
        <v>425</v>
      </c>
      <c r="C51" s="3">
        <v>26.7</v>
      </c>
      <c r="D51" s="3">
        <v>0</v>
      </c>
      <c r="E51" s="3">
        <v>0</v>
      </c>
      <c r="F51" s="3">
        <f t="shared" si="2"/>
        <v>26.7</v>
      </c>
    </row>
    <row r="52" spans="1:6" x14ac:dyDescent="0.25">
      <c r="A52" s="26" t="s">
        <v>168</v>
      </c>
      <c r="B52" s="21" t="s">
        <v>169</v>
      </c>
      <c r="C52" s="3">
        <v>2997.8900000000003</v>
      </c>
      <c r="D52" s="3">
        <v>790.24</v>
      </c>
      <c r="E52" s="3">
        <v>1305.48</v>
      </c>
      <c r="F52" s="3">
        <f t="shared" si="2"/>
        <v>5093.6100000000006</v>
      </c>
    </row>
    <row r="53" spans="1:6" x14ac:dyDescent="0.25">
      <c r="A53" s="26" t="s">
        <v>312</v>
      </c>
      <c r="B53" s="21" t="s">
        <v>313</v>
      </c>
      <c r="C53" s="3">
        <v>55.7</v>
      </c>
      <c r="D53" s="3">
        <v>15.4</v>
      </c>
      <c r="E53" s="3">
        <v>26.17</v>
      </c>
      <c r="F53" s="3">
        <f t="shared" si="2"/>
        <v>97.27000000000001</v>
      </c>
    </row>
    <row r="54" spans="1:6" x14ac:dyDescent="0.25">
      <c r="A54" s="26" t="s">
        <v>634</v>
      </c>
      <c r="B54" s="21" t="s">
        <v>635</v>
      </c>
      <c r="C54" s="3">
        <v>136.63999999999999</v>
      </c>
      <c r="D54" s="3">
        <v>40.729999999999997</v>
      </c>
      <c r="E54" s="3">
        <v>59.48</v>
      </c>
      <c r="F54" s="3">
        <f t="shared" si="2"/>
        <v>236.84999999999997</v>
      </c>
    </row>
    <row r="55" spans="1:6" x14ac:dyDescent="0.25">
      <c r="A55" s="26" t="s">
        <v>258</v>
      </c>
      <c r="B55" s="21" t="s">
        <v>259</v>
      </c>
      <c r="C55" s="3">
        <v>43.599999999999994</v>
      </c>
      <c r="D55" s="3">
        <v>0</v>
      </c>
      <c r="E55" s="3">
        <v>0</v>
      </c>
      <c r="F55" s="3">
        <f t="shared" si="2"/>
        <v>43.599999999999994</v>
      </c>
    </row>
    <row r="56" spans="1:6" x14ac:dyDescent="0.25">
      <c r="A56" s="26" t="s">
        <v>146</v>
      </c>
      <c r="B56" s="21" t="s">
        <v>147</v>
      </c>
      <c r="C56" s="3">
        <v>90.67</v>
      </c>
      <c r="D56" s="3">
        <v>25.9</v>
      </c>
      <c r="E56" s="3">
        <v>41.849999999999994</v>
      </c>
      <c r="F56" s="3">
        <f t="shared" si="2"/>
        <v>158.42000000000002</v>
      </c>
    </row>
    <row r="57" spans="1:6" x14ac:dyDescent="0.25">
      <c r="A57" s="26" t="s">
        <v>414</v>
      </c>
      <c r="B57" s="21" t="s">
        <v>415</v>
      </c>
      <c r="C57" s="3">
        <v>28.200000000000003</v>
      </c>
      <c r="D57" s="3">
        <v>6</v>
      </c>
      <c r="E57" s="3">
        <v>0</v>
      </c>
      <c r="F57" s="3">
        <f t="shared" si="2"/>
        <v>34.200000000000003</v>
      </c>
    </row>
    <row r="58" spans="1:6" x14ac:dyDescent="0.25">
      <c r="A58" s="26" t="s">
        <v>248</v>
      </c>
      <c r="B58" s="21" t="s">
        <v>249</v>
      </c>
      <c r="C58" s="3">
        <v>97.7</v>
      </c>
      <c r="D58" s="3">
        <v>30</v>
      </c>
      <c r="E58" s="3">
        <v>46.33</v>
      </c>
      <c r="F58" s="3">
        <f t="shared" si="2"/>
        <v>174.03</v>
      </c>
    </row>
    <row r="59" spans="1:6" x14ac:dyDescent="0.25">
      <c r="A59" s="26" t="s">
        <v>482</v>
      </c>
      <c r="B59" s="21" t="s">
        <v>483</v>
      </c>
      <c r="C59" s="3">
        <v>173.33999999999997</v>
      </c>
      <c r="D59" s="3">
        <v>66.89</v>
      </c>
      <c r="E59" s="3">
        <v>76.47</v>
      </c>
      <c r="F59" s="3">
        <f t="shared" si="2"/>
        <v>316.7</v>
      </c>
    </row>
    <row r="60" spans="1:6" x14ac:dyDescent="0.25">
      <c r="A60" s="26" t="s">
        <v>428</v>
      </c>
      <c r="B60" s="21" t="s">
        <v>429</v>
      </c>
      <c r="C60" s="3">
        <v>9584.4500000000007</v>
      </c>
      <c r="D60" s="3">
        <v>2619.89</v>
      </c>
      <c r="E60" s="3">
        <v>4027.84</v>
      </c>
      <c r="F60" s="3">
        <f t="shared" si="2"/>
        <v>16232.18</v>
      </c>
    </row>
    <row r="61" spans="1:6" x14ac:dyDescent="0.25">
      <c r="A61" s="26" t="s">
        <v>374</v>
      </c>
      <c r="B61" s="21" t="s">
        <v>375</v>
      </c>
      <c r="C61" s="3">
        <v>1026.0900000000001</v>
      </c>
      <c r="D61" s="3">
        <v>297.71000000000004</v>
      </c>
      <c r="E61" s="3">
        <v>448.09999999999997</v>
      </c>
      <c r="F61" s="3">
        <f t="shared" si="2"/>
        <v>1771.9</v>
      </c>
    </row>
    <row r="62" spans="1:6" x14ac:dyDescent="0.25">
      <c r="A62" s="26" t="s">
        <v>550</v>
      </c>
      <c r="B62" s="21" t="s">
        <v>551</v>
      </c>
      <c r="C62" s="3">
        <v>10.4</v>
      </c>
      <c r="D62" s="3">
        <v>0</v>
      </c>
      <c r="E62" s="3">
        <v>0</v>
      </c>
      <c r="F62" s="3">
        <f t="shared" si="2"/>
        <v>10.4</v>
      </c>
    </row>
    <row r="63" spans="1:6" x14ac:dyDescent="0.25">
      <c r="A63" s="26" t="s">
        <v>254</v>
      </c>
      <c r="B63" s="21" t="s">
        <v>255</v>
      </c>
      <c r="C63" s="3">
        <v>30.799999999999997</v>
      </c>
      <c r="D63" s="3">
        <v>4.4399999999999995</v>
      </c>
      <c r="E63" s="3">
        <v>9.870000000000001</v>
      </c>
      <c r="F63" s="3">
        <f t="shared" si="2"/>
        <v>45.11</v>
      </c>
    </row>
    <row r="64" spans="1:6" x14ac:dyDescent="0.25">
      <c r="A64" s="26" t="s">
        <v>442</v>
      </c>
      <c r="B64" s="21" t="s">
        <v>443</v>
      </c>
      <c r="C64" s="3">
        <v>205</v>
      </c>
      <c r="D64" s="3">
        <v>33.5</v>
      </c>
      <c r="E64" s="3">
        <v>49.96</v>
      </c>
      <c r="F64" s="3">
        <f t="shared" si="2"/>
        <v>288.46000000000004</v>
      </c>
    </row>
    <row r="65" spans="1:6" x14ac:dyDescent="0.25">
      <c r="A65" s="26" t="s">
        <v>620</v>
      </c>
      <c r="B65" s="21" t="s">
        <v>621</v>
      </c>
      <c r="C65" s="3">
        <v>1161.0899999999999</v>
      </c>
      <c r="D65" s="3">
        <v>337.94</v>
      </c>
      <c r="E65" s="3">
        <v>533.19999999999993</v>
      </c>
      <c r="F65" s="3">
        <f t="shared" si="2"/>
        <v>2032.2299999999998</v>
      </c>
    </row>
    <row r="66" spans="1:6" x14ac:dyDescent="0.25">
      <c r="A66" s="26" t="s">
        <v>468</v>
      </c>
      <c r="B66" s="21" t="s">
        <v>469</v>
      </c>
      <c r="C66" s="3">
        <v>1640.7199999999998</v>
      </c>
      <c r="D66" s="3">
        <v>464.66999999999996</v>
      </c>
      <c r="E66" s="3">
        <v>627.06999999999994</v>
      </c>
      <c r="F66" s="3">
        <f t="shared" si="2"/>
        <v>2732.4599999999996</v>
      </c>
    </row>
    <row r="67" spans="1:6" x14ac:dyDescent="0.25">
      <c r="A67" s="26" t="s">
        <v>628</v>
      </c>
      <c r="B67" s="21" t="s">
        <v>629</v>
      </c>
      <c r="C67" s="3">
        <v>459.6</v>
      </c>
      <c r="D67" s="3">
        <v>146.38000000000002</v>
      </c>
      <c r="E67" s="3">
        <v>207.21000000000004</v>
      </c>
      <c r="F67" s="3">
        <f t="shared" si="2"/>
        <v>813.19</v>
      </c>
    </row>
    <row r="68" spans="1:6" x14ac:dyDescent="0.25">
      <c r="A68" s="26" t="s">
        <v>138</v>
      </c>
      <c r="B68" s="21" t="s">
        <v>139</v>
      </c>
      <c r="C68" s="3">
        <v>85.8</v>
      </c>
      <c r="D68" s="3">
        <v>37.5</v>
      </c>
      <c r="E68" s="3">
        <v>57.48</v>
      </c>
      <c r="F68" s="3">
        <f t="shared" si="2"/>
        <v>180.77999999999997</v>
      </c>
    </row>
    <row r="69" spans="1:6" x14ac:dyDescent="0.25">
      <c r="A69" s="26" t="s">
        <v>530</v>
      </c>
      <c r="B69" s="21" t="s">
        <v>531</v>
      </c>
      <c r="C69" s="3">
        <v>303.75</v>
      </c>
      <c r="D69" s="3">
        <v>91.55</v>
      </c>
      <c r="E69" s="3">
        <v>89.51</v>
      </c>
      <c r="F69" s="3">
        <f t="shared" ref="F69:F132" si="3">E69+D69+C69</f>
        <v>484.81</v>
      </c>
    </row>
    <row r="70" spans="1:6" x14ac:dyDescent="0.25">
      <c r="A70" s="26" t="s">
        <v>500</v>
      </c>
      <c r="B70" s="21" t="s">
        <v>501</v>
      </c>
      <c r="C70" s="3">
        <v>875.26</v>
      </c>
      <c r="D70" s="3">
        <v>262.07000000000005</v>
      </c>
      <c r="E70" s="3">
        <v>389.90999999999997</v>
      </c>
      <c r="F70" s="3">
        <f t="shared" si="3"/>
        <v>1527.24</v>
      </c>
    </row>
    <row r="71" spans="1:6" x14ac:dyDescent="0.25">
      <c r="A71" s="26" t="s">
        <v>342</v>
      </c>
      <c r="B71" s="21" t="s">
        <v>343</v>
      </c>
      <c r="C71" s="3">
        <v>4467.04</v>
      </c>
      <c r="D71" s="3">
        <v>1202.18</v>
      </c>
      <c r="E71" s="3">
        <v>1503.27</v>
      </c>
      <c r="F71" s="3">
        <f t="shared" si="3"/>
        <v>7172.49</v>
      </c>
    </row>
    <row r="72" spans="1:6" x14ac:dyDescent="0.25">
      <c r="A72" s="26" t="s">
        <v>186</v>
      </c>
      <c r="B72" s="21" t="s">
        <v>187</v>
      </c>
      <c r="C72" s="3">
        <v>1342.74</v>
      </c>
      <c r="D72" s="3">
        <v>398.15999999999997</v>
      </c>
      <c r="E72" s="3">
        <v>565.82000000000005</v>
      </c>
      <c r="F72" s="3">
        <f t="shared" si="3"/>
        <v>2306.7200000000003</v>
      </c>
    </row>
    <row r="73" spans="1:6" x14ac:dyDescent="0.25">
      <c r="A73" s="26" t="s">
        <v>658</v>
      </c>
      <c r="B73" s="21" t="s">
        <v>659</v>
      </c>
      <c r="C73" s="3">
        <v>61.499999999999993</v>
      </c>
      <c r="D73" s="3">
        <v>9.32</v>
      </c>
      <c r="E73" s="3">
        <v>26.680000000000003</v>
      </c>
      <c r="F73" s="3">
        <f t="shared" si="3"/>
        <v>97.5</v>
      </c>
    </row>
    <row r="74" spans="1:6" x14ac:dyDescent="0.25">
      <c r="A74" s="26" t="s">
        <v>214</v>
      </c>
      <c r="B74" s="21" t="s">
        <v>215</v>
      </c>
      <c r="C74" s="3">
        <v>327.9</v>
      </c>
      <c r="D74" s="3">
        <v>92.600000000000009</v>
      </c>
      <c r="E74" s="3">
        <v>183.99</v>
      </c>
      <c r="F74" s="3">
        <f t="shared" si="3"/>
        <v>604.49</v>
      </c>
    </row>
    <row r="75" spans="1:6" x14ac:dyDescent="0.25">
      <c r="A75" s="26" t="s">
        <v>37</v>
      </c>
      <c r="B75" s="21" t="s">
        <v>38</v>
      </c>
      <c r="C75" s="3">
        <v>1483.49</v>
      </c>
      <c r="D75" s="3">
        <v>379.94</v>
      </c>
      <c r="E75" s="3">
        <v>631</v>
      </c>
      <c r="F75" s="3">
        <f t="shared" si="3"/>
        <v>2494.4300000000003</v>
      </c>
    </row>
    <row r="76" spans="1:6" x14ac:dyDescent="0.25">
      <c r="A76" s="26" t="s">
        <v>240</v>
      </c>
      <c r="B76" s="21" t="s">
        <v>241</v>
      </c>
      <c r="C76" s="3">
        <v>795.52</v>
      </c>
      <c r="D76" s="3">
        <v>225.31</v>
      </c>
      <c r="E76" s="3">
        <v>290.35000000000002</v>
      </c>
      <c r="F76" s="3">
        <f t="shared" si="3"/>
        <v>1311.18</v>
      </c>
    </row>
    <row r="77" spans="1:6" x14ac:dyDescent="0.25">
      <c r="A77" s="26" t="s">
        <v>372</v>
      </c>
      <c r="B77" s="21" t="s">
        <v>373</v>
      </c>
      <c r="C77" s="3">
        <v>352.6</v>
      </c>
      <c r="D77" s="3">
        <v>82.87</v>
      </c>
      <c r="E77" s="3">
        <v>129.57</v>
      </c>
      <c r="F77" s="3">
        <f t="shared" si="3"/>
        <v>565.04</v>
      </c>
    </row>
    <row r="78" spans="1:6" x14ac:dyDescent="0.25">
      <c r="A78" s="26" t="s">
        <v>322</v>
      </c>
      <c r="B78" s="21" t="s">
        <v>323</v>
      </c>
      <c r="C78" s="3">
        <v>254.7</v>
      </c>
      <c r="D78" s="3">
        <v>64.25</v>
      </c>
      <c r="E78" s="3">
        <v>0</v>
      </c>
      <c r="F78" s="3">
        <f t="shared" si="3"/>
        <v>318.95</v>
      </c>
    </row>
    <row r="79" spans="1:6" x14ac:dyDescent="0.25">
      <c r="A79" s="26" t="s">
        <v>338</v>
      </c>
      <c r="B79" s="21" t="s">
        <v>339</v>
      </c>
      <c r="C79" s="3">
        <v>737.0200000000001</v>
      </c>
      <c r="D79" s="3">
        <v>216.98</v>
      </c>
      <c r="E79" s="3">
        <v>262.29000000000002</v>
      </c>
      <c r="F79" s="3">
        <f t="shared" si="3"/>
        <v>1216.29</v>
      </c>
    </row>
    <row r="80" spans="1:6" x14ac:dyDescent="0.25">
      <c r="A80" s="26" t="s">
        <v>178</v>
      </c>
      <c r="B80" s="21" t="s">
        <v>179</v>
      </c>
      <c r="C80" s="3">
        <v>779.34999999999991</v>
      </c>
      <c r="D80" s="3">
        <v>176.90999999999997</v>
      </c>
      <c r="E80" s="3">
        <v>192.48</v>
      </c>
      <c r="F80" s="3">
        <f t="shared" si="3"/>
        <v>1148.7399999999998</v>
      </c>
    </row>
    <row r="81" spans="1:6" x14ac:dyDescent="0.25">
      <c r="A81" s="26" t="s">
        <v>580</v>
      </c>
      <c r="B81" s="21" t="s">
        <v>581</v>
      </c>
      <c r="C81" s="3">
        <v>89.5</v>
      </c>
      <c r="D81" s="3">
        <v>30</v>
      </c>
      <c r="E81" s="3">
        <v>55.16</v>
      </c>
      <c r="F81" s="3">
        <f t="shared" si="3"/>
        <v>174.66</v>
      </c>
    </row>
    <row r="82" spans="1:6" x14ac:dyDescent="0.25">
      <c r="A82" s="26" t="s">
        <v>282</v>
      </c>
      <c r="B82" s="21" t="s">
        <v>283</v>
      </c>
      <c r="C82" s="3">
        <v>106.60000000000001</v>
      </c>
      <c r="D82" s="3">
        <v>34.200000000000003</v>
      </c>
      <c r="E82" s="3">
        <v>44</v>
      </c>
      <c r="F82" s="3">
        <f t="shared" si="3"/>
        <v>184.8</v>
      </c>
    </row>
    <row r="83" spans="1:6" x14ac:dyDescent="0.25">
      <c r="A83" s="26" t="s">
        <v>136</v>
      </c>
      <c r="B83" s="21" t="s">
        <v>137</v>
      </c>
      <c r="C83" s="3">
        <v>181.48000000000002</v>
      </c>
      <c r="D83" s="3">
        <v>0</v>
      </c>
      <c r="E83" s="3">
        <v>0</v>
      </c>
      <c r="F83" s="3">
        <f t="shared" si="3"/>
        <v>181.48000000000002</v>
      </c>
    </row>
    <row r="84" spans="1:6" x14ac:dyDescent="0.25">
      <c r="A84" s="26" t="s">
        <v>504</v>
      </c>
      <c r="B84" s="21" t="s">
        <v>505</v>
      </c>
      <c r="C84" s="3">
        <v>58.1</v>
      </c>
      <c r="D84" s="3">
        <v>0</v>
      </c>
      <c r="E84" s="3">
        <v>0</v>
      </c>
      <c r="F84" s="3">
        <f t="shared" si="3"/>
        <v>58.1</v>
      </c>
    </row>
    <row r="85" spans="1:6" x14ac:dyDescent="0.25">
      <c r="A85" s="26" t="s">
        <v>662</v>
      </c>
      <c r="B85" s="21" t="s">
        <v>663</v>
      </c>
      <c r="C85" s="3">
        <v>98.9</v>
      </c>
      <c r="D85" s="3">
        <v>27.66</v>
      </c>
      <c r="E85" s="3">
        <v>31.120000000000005</v>
      </c>
      <c r="F85" s="3">
        <f t="shared" si="3"/>
        <v>157.68</v>
      </c>
    </row>
    <row r="86" spans="1:6" x14ac:dyDescent="0.25">
      <c r="A86" s="26" t="s">
        <v>396</v>
      </c>
      <c r="B86" s="21" t="s">
        <v>397</v>
      </c>
      <c r="C86" s="3">
        <v>312.85000000000002</v>
      </c>
      <c r="D86" s="3">
        <v>83.36</v>
      </c>
      <c r="E86" s="3">
        <v>124.39</v>
      </c>
      <c r="F86" s="3">
        <f t="shared" si="3"/>
        <v>520.6</v>
      </c>
    </row>
    <row r="87" spans="1:6" x14ac:dyDescent="0.25">
      <c r="A87" s="26" t="s">
        <v>392</v>
      </c>
      <c r="B87" s="21" t="s">
        <v>393</v>
      </c>
      <c r="C87" s="3">
        <v>181.39999999999998</v>
      </c>
      <c r="D87" s="3">
        <v>40.479999999999997</v>
      </c>
      <c r="E87" s="3">
        <v>42.89</v>
      </c>
      <c r="F87" s="3">
        <f t="shared" si="3"/>
        <v>264.77</v>
      </c>
    </row>
    <row r="88" spans="1:6" x14ac:dyDescent="0.25">
      <c r="A88" s="26" t="s">
        <v>388</v>
      </c>
      <c r="B88" s="21" t="s">
        <v>389</v>
      </c>
      <c r="C88" s="3">
        <v>2922.2400000000002</v>
      </c>
      <c r="D88" s="3">
        <v>691.08999999999992</v>
      </c>
      <c r="E88" s="3">
        <v>1094.1200000000001</v>
      </c>
      <c r="F88" s="3">
        <f t="shared" si="3"/>
        <v>4707.4500000000007</v>
      </c>
    </row>
    <row r="89" spans="1:6" x14ac:dyDescent="0.25">
      <c r="A89" s="26" t="s">
        <v>140</v>
      </c>
      <c r="B89" s="21" t="s">
        <v>141</v>
      </c>
      <c r="C89" s="3">
        <v>540.9</v>
      </c>
      <c r="D89" s="3">
        <v>150.69</v>
      </c>
      <c r="E89" s="3">
        <v>213.27</v>
      </c>
      <c r="F89" s="3">
        <f t="shared" si="3"/>
        <v>904.86</v>
      </c>
    </row>
    <row r="90" spans="1:6" x14ac:dyDescent="0.25">
      <c r="A90" s="26" t="s">
        <v>536</v>
      </c>
      <c r="B90" s="21" t="s">
        <v>537</v>
      </c>
      <c r="C90" s="3">
        <v>520.03</v>
      </c>
      <c r="D90" s="3">
        <v>178.48</v>
      </c>
      <c r="E90" s="3">
        <v>297.74</v>
      </c>
      <c r="F90" s="3">
        <f t="shared" si="3"/>
        <v>996.25</v>
      </c>
    </row>
    <row r="91" spans="1:6" x14ac:dyDescent="0.25">
      <c r="A91" s="26" t="s">
        <v>460</v>
      </c>
      <c r="B91" s="21" t="s">
        <v>461</v>
      </c>
      <c r="C91" s="3">
        <v>33.5</v>
      </c>
      <c r="D91" s="3">
        <v>8.1</v>
      </c>
      <c r="E91" s="3">
        <v>0</v>
      </c>
      <c r="F91" s="3">
        <f t="shared" si="3"/>
        <v>41.6</v>
      </c>
    </row>
    <row r="92" spans="1:6" x14ac:dyDescent="0.25">
      <c r="A92" s="26" t="s">
        <v>76</v>
      </c>
      <c r="B92" s="21" t="s">
        <v>77</v>
      </c>
      <c r="C92" s="3">
        <v>58.550000000000004</v>
      </c>
      <c r="D92" s="3">
        <v>14</v>
      </c>
      <c r="E92" s="3">
        <v>0</v>
      </c>
      <c r="F92" s="3">
        <f t="shared" si="3"/>
        <v>72.550000000000011</v>
      </c>
    </row>
    <row r="93" spans="1:6" x14ac:dyDescent="0.25">
      <c r="A93" s="26" t="s">
        <v>462</v>
      </c>
      <c r="B93" s="21" t="s">
        <v>463</v>
      </c>
      <c r="C93" s="3">
        <v>75.02</v>
      </c>
      <c r="D93" s="3">
        <v>25.98</v>
      </c>
      <c r="E93" s="3">
        <v>61.46</v>
      </c>
      <c r="F93" s="3">
        <f t="shared" si="3"/>
        <v>162.45999999999998</v>
      </c>
    </row>
    <row r="94" spans="1:6" x14ac:dyDescent="0.25">
      <c r="A94" s="26" t="s">
        <v>112</v>
      </c>
      <c r="B94" s="21" t="s">
        <v>113</v>
      </c>
      <c r="C94" s="3">
        <v>376.1</v>
      </c>
      <c r="D94" s="3">
        <v>106.3</v>
      </c>
      <c r="E94" s="3">
        <v>133.78</v>
      </c>
      <c r="F94" s="3">
        <f t="shared" si="3"/>
        <v>616.18000000000006</v>
      </c>
    </row>
    <row r="95" spans="1:6" x14ac:dyDescent="0.25">
      <c r="A95" s="26" t="s">
        <v>446</v>
      </c>
      <c r="B95" s="21" t="s">
        <v>447</v>
      </c>
      <c r="C95" s="3">
        <v>541.39</v>
      </c>
      <c r="D95" s="3">
        <v>146.01</v>
      </c>
      <c r="E95" s="3">
        <v>261.51</v>
      </c>
      <c r="F95" s="3">
        <f t="shared" si="3"/>
        <v>948.91</v>
      </c>
    </row>
    <row r="96" spans="1:6" x14ac:dyDescent="0.25">
      <c r="A96" s="26" t="s">
        <v>506</v>
      </c>
      <c r="B96" s="21" t="s">
        <v>507</v>
      </c>
      <c r="C96" s="3">
        <v>26757.47</v>
      </c>
      <c r="D96" s="3">
        <v>6790.14</v>
      </c>
      <c r="E96" s="3">
        <v>11931.720000000001</v>
      </c>
      <c r="F96" s="3">
        <f t="shared" si="3"/>
        <v>45479.33</v>
      </c>
    </row>
    <row r="97" spans="1:6" x14ac:dyDescent="0.25">
      <c r="A97" s="26" t="s">
        <v>196</v>
      </c>
      <c r="B97" s="21" t="s">
        <v>197</v>
      </c>
      <c r="C97" s="3">
        <v>10901.23</v>
      </c>
      <c r="D97" s="3">
        <v>2978.66</v>
      </c>
      <c r="E97" s="3">
        <v>4548.76</v>
      </c>
      <c r="F97" s="3">
        <f t="shared" si="3"/>
        <v>18428.650000000001</v>
      </c>
    </row>
    <row r="98" spans="1:6" x14ac:dyDescent="0.25">
      <c r="A98" s="26" t="s">
        <v>184</v>
      </c>
      <c r="B98" s="21" t="s">
        <v>185</v>
      </c>
      <c r="C98" s="3">
        <v>2362.23</v>
      </c>
      <c r="D98" s="3">
        <v>571.62999999999988</v>
      </c>
      <c r="E98" s="3">
        <v>780.47</v>
      </c>
      <c r="F98" s="3">
        <f t="shared" si="3"/>
        <v>3714.33</v>
      </c>
    </row>
    <row r="99" spans="1:6" x14ac:dyDescent="0.25">
      <c r="A99" s="26" t="s">
        <v>328</v>
      </c>
      <c r="B99" s="21" t="s">
        <v>329</v>
      </c>
      <c r="C99" s="3">
        <v>1871.86</v>
      </c>
      <c r="D99" s="3">
        <v>599.26</v>
      </c>
      <c r="E99" s="3">
        <v>1083.46</v>
      </c>
      <c r="F99" s="3">
        <f t="shared" si="3"/>
        <v>3554.58</v>
      </c>
    </row>
    <row r="100" spans="1:6" x14ac:dyDescent="0.25">
      <c r="A100" s="26" t="s">
        <v>234</v>
      </c>
      <c r="B100" s="21" t="s">
        <v>235</v>
      </c>
      <c r="C100" s="3">
        <v>8868.43</v>
      </c>
      <c r="D100" s="3">
        <v>2162.66</v>
      </c>
      <c r="E100" s="3">
        <v>4211.6100000000006</v>
      </c>
      <c r="F100" s="3">
        <f t="shared" si="3"/>
        <v>15242.7</v>
      </c>
    </row>
    <row r="101" spans="1:6" x14ac:dyDescent="0.25">
      <c r="A101" s="26" t="s">
        <v>614</v>
      </c>
      <c r="B101" s="21" t="s">
        <v>615</v>
      </c>
      <c r="C101" s="3">
        <v>568.76</v>
      </c>
      <c r="D101" s="3">
        <v>188.88</v>
      </c>
      <c r="E101" s="3">
        <v>404.48</v>
      </c>
      <c r="F101" s="3">
        <f t="shared" si="3"/>
        <v>1162.1199999999999</v>
      </c>
    </row>
    <row r="102" spans="1:6" x14ac:dyDescent="0.25">
      <c r="A102" s="26" t="s">
        <v>480</v>
      </c>
      <c r="B102" s="21" t="s">
        <v>481</v>
      </c>
      <c r="C102" s="3">
        <v>7594.5</v>
      </c>
      <c r="D102" s="3">
        <v>1917.77</v>
      </c>
      <c r="E102" s="3">
        <v>2484.9700000000003</v>
      </c>
      <c r="F102" s="3">
        <f t="shared" si="3"/>
        <v>11997.24</v>
      </c>
    </row>
    <row r="103" spans="1:6" x14ac:dyDescent="0.25">
      <c r="A103" s="26" t="s">
        <v>524</v>
      </c>
      <c r="B103" s="21" t="s">
        <v>525</v>
      </c>
      <c r="C103" s="3">
        <v>23.4</v>
      </c>
      <c r="D103" s="3">
        <v>7.7</v>
      </c>
      <c r="E103" s="3">
        <v>10.9</v>
      </c>
      <c r="F103" s="3">
        <f t="shared" si="3"/>
        <v>42</v>
      </c>
    </row>
    <row r="104" spans="1:6" x14ac:dyDescent="0.25">
      <c r="A104" s="26" t="s">
        <v>56</v>
      </c>
      <c r="B104" s="21" t="s">
        <v>57</v>
      </c>
      <c r="C104" s="3">
        <v>9135.19</v>
      </c>
      <c r="D104" s="3">
        <v>2723.23</v>
      </c>
      <c r="E104" s="3">
        <v>5547.21</v>
      </c>
      <c r="F104" s="3">
        <f t="shared" si="3"/>
        <v>17405.63</v>
      </c>
    </row>
    <row r="105" spans="1:6" x14ac:dyDescent="0.25">
      <c r="A105" s="26" t="s">
        <v>602</v>
      </c>
      <c r="B105" s="21" t="s">
        <v>603</v>
      </c>
      <c r="C105" s="3">
        <v>1454.47</v>
      </c>
      <c r="D105" s="3">
        <v>397.44</v>
      </c>
      <c r="E105" s="3">
        <v>626.5</v>
      </c>
      <c r="F105" s="3">
        <f t="shared" si="3"/>
        <v>2478.41</v>
      </c>
    </row>
    <row r="106" spans="1:6" x14ac:dyDescent="0.25">
      <c r="A106" s="26" t="s">
        <v>492</v>
      </c>
      <c r="B106" s="21" t="s">
        <v>493</v>
      </c>
      <c r="C106" s="3">
        <v>1546.95</v>
      </c>
      <c r="D106" s="3">
        <v>403</v>
      </c>
      <c r="E106" s="3">
        <v>664.32999999999993</v>
      </c>
      <c r="F106" s="3">
        <f t="shared" si="3"/>
        <v>2614.2799999999997</v>
      </c>
    </row>
    <row r="107" spans="1:6" x14ac:dyDescent="0.25">
      <c r="A107" s="26" t="s">
        <v>50</v>
      </c>
      <c r="B107" s="21" t="s">
        <v>51</v>
      </c>
      <c r="C107" s="3">
        <v>9138.85</v>
      </c>
      <c r="D107" s="3">
        <v>2250.5700000000002</v>
      </c>
      <c r="E107" s="3">
        <v>4197.29</v>
      </c>
      <c r="F107" s="3">
        <f t="shared" si="3"/>
        <v>15586.710000000001</v>
      </c>
    </row>
    <row r="108" spans="1:6" x14ac:dyDescent="0.25">
      <c r="A108" s="26" t="s">
        <v>582</v>
      </c>
      <c r="B108" s="21" t="s">
        <v>583</v>
      </c>
      <c r="C108" s="3">
        <v>4706.46</v>
      </c>
      <c r="D108" s="3">
        <v>1367.7</v>
      </c>
      <c r="E108" s="3">
        <v>1981.1499999999999</v>
      </c>
      <c r="F108" s="3">
        <f t="shared" si="3"/>
        <v>8055.3099999999995</v>
      </c>
    </row>
    <row r="109" spans="1:6" x14ac:dyDescent="0.25">
      <c r="A109" s="26" t="s">
        <v>528</v>
      </c>
      <c r="B109" s="21" t="s">
        <v>529</v>
      </c>
      <c r="C109" s="3">
        <v>3581.83</v>
      </c>
      <c r="D109" s="3">
        <v>1016.87</v>
      </c>
      <c r="E109" s="3">
        <v>1563.9</v>
      </c>
      <c r="F109" s="3">
        <f t="shared" si="3"/>
        <v>6162.6</v>
      </c>
    </row>
    <row r="110" spans="1:6" x14ac:dyDescent="0.25">
      <c r="A110" s="26" t="s">
        <v>252</v>
      </c>
      <c r="B110" s="21" t="s">
        <v>253</v>
      </c>
      <c r="C110" s="3">
        <v>9660.5300000000007</v>
      </c>
      <c r="D110" s="3">
        <v>3013.73</v>
      </c>
      <c r="E110" s="3">
        <v>4648.22</v>
      </c>
      <c r="F110" s="3">
        <f t="shared" si="3"/>
        <v>17322.480000000003</v>
      </c>
    </row>
    <row r="111" spans="1:6" x14ac:dyDescent="0.25">
      <c r="A111" s="26" t="s">
        <v>520</v>
      </c>
      <c r="B111" s="21" t="s">
        <v>521</v>
      </c>
      <c r="C111" s="3">
        <v>4636.49</v>
      </c>
      <c r="D111" s="3">
        <v>1314.1000000000001</v>
      </c>
      <c r="E111" s="3">
        <v>2396.29</v>
      </c>
      <c r="F111" s="3">
        <f t="shared" si="3"/>
        <v>8346.880000000001</v>
      </c>
    </row>
    <row r="112" spans="1:6" x14ac:dyDescent="0.25">
      <c r="A112" s="26" t="s">
        <v>286</v>
      </c>
      <c r="B112" s="21" t="s">
        <v>287</v>
      </c>
      <c r="C112" s="3">
        <v>16288.379999999997</v>
      </c>
      <c r="D112" s="3">
        <v>4470.83</v>
      </c>
      <c r="E112" s="3">
        <v>6681.1399999999994</v>
      </c>
      <c r="F112" s="3">
        <f t="shared" si="3"/>
        <v>27440.35</v>
      </c>
    </row>
    <row r="113" spans="1:6" x14ac:dyDescent="0.25">
      <c r="A113" s="26" t="s">
        <v>264</v>
      </c>
      <c r="B113" s="21" t="s">
        <v>265</v>
      </c>
      <c r="C113" s="3">
        <v>13392.49</v>
      </c>
      <c r="D113" s="3">
        <v>3541.98</v>
      </c>
      <c r="E113" s="3">
        <v>4971.21</v>
      </c>
      <c r="F113" s="3">
        <f t="shared" si="3"/>
        <v>21905.68</v>
      </c>
    </row>
    <row r="114" spans="1:6" x14ac:dyDescent="0.25">
      <c r="A114" s="56" t="s">
        <v>386</v>
      </c>
      <c r="B114" s="21" t="s">
        <v>387</v>
      </c>
      <c r="C114" s="3">
        <v>11533.33</v>
      </c>
      <c r="D114" s="3">
        <v>3260.32</v>
      </c>
      <c r="E114" s="3">
        <v>5519.58</v>
      </c>
      <c r="F114" s="3">
        <f t="shared" si="3"/>
        <v>20313.23</v>
      </c>
    </row>
    <row r="115" spans="1:6" x14ac:dyDescent="0.25">
      <c r="A115" s="25" t="s">
        <v>568</v>
      </c>
      <c r="B115" s="21" t="s">
        <v>721</v>
      </c>
      <c r="C115" s="3">
        <v>0</v>
      </c>
      <c r="D115" s="3">
        <v>0</v>
      </c>
      <c r="E115" s="3">
        <v>217.23</v>
      </c>
      <c r="F115" s="3">
        <f t="shared" si="3"/>
        <v>217.23</v>
      </c>
    </row>
    <row r="116" spans="1:6" x14ac:dyDescent="0.25">
      <c r="A116" s="20" t="s">
        <v>354</v>
      </c>
      <c r="B116" s="21" t="s">
        <v>355</v>
      </c>
      <c r="C116" s="3">
        <v>296.10000000000002</v>
      </c>
      <c r="D116" s="3">
        <v>81.27</v>
      </c>
      <c r="E116" s="3">
        <v>123.67</v>
      </c>
      <c r="F116" s="3">
        <f t="shared" si="3"/>
        <v>501.04</v>
      </c>
    </row>
    <row r="117" spans="1:6" x14ac:dyDescent="0.25">
      <c r="A117" s="25" t="s">
        <v>564</v>
      </c>
      <c r="B117" s="21" t="s">
        <v>719</v>
      </c>
      <c r="C117" s="3">
        <v>95.6</v>
      </c>
      <c r="D117" s="3">
        <v>166.3</v>
      </c>
      <c r="E117" s="3">
        <v>257.93</v>
      </c>
      <c r="F117" s="3">
        <f t="shared" si="3"/>
        <v>519.83000000000004</v>
      </c>
    </row>
    <row r="118" spans="1:6" x14ac:dyDescent="0.25">
      <c r="A118" s="57" t="s">
        <v>470</v>
      </c>
      <c r="B118" s="21" t="s">
        <v>716</v>
      </c>
      <c r="C118" s="3">
        <v>170.9</v>
      </c>
      <c r="D118" s="3">
        <v>160.30000000000001</v>
      </c>
      <c r="E118" s="3">
        <v>0</v>
      </c>
      <c r="F118" s="3">
        <f t="shared" si="3"/>
        <v>331.20000000000005</v>
      </c>
    </row>
    <row r="119" spans="1:6" x14ac:dyDescent="0.25">
      <c r="A119" s="56" t="s">
        <v>474</v>
      </c>
      <c r="B119" s="24" t="s">
        <v>717</v>
      </c>
      <c r="C119" s="3">
        <v>25.9</v>
      </c>
      <c r="D119" s="3">
        <v>53.75</v>
      </c>
      <c r="E119" s="3">
        <v>59.28</v>
      </c>
      <c r="F119" s="3">
        <f t="shared" si="3"/>
        <v>138.93</v>
      </c>
    </row>
    <row r="120" spans="1:6" x14ac:dyDescent="0.25">
      <c r="A120" s="20" t="s">
        <v>242</v>
      </c>
      <c r="B120" s="24" t="s">
        <v>710</v>
      </c>
      <c r="C120" s="3">
        <v>482.09999999999997</v>
      </c>
      <c r="D120" s="3">
        <v>0</v>
      </c>
      <c r="E120" s="3">
        <v>0</v>
      </c>
      <c r="F120" s="3">
        <f t="shared" si="3"/>
        <v>482.09999999999997</v>
      </c>
    </row>
    <row r="121" spans="1:6" x14ac:dyDescent="0.25">
      <c r="A121" s="20" t="s">
        <v>244</v>
      </c>
      <c r="B121" s="24" t="s">
        <v>711</v>
      </c>
      <c r="C121" s="3">
        <v>311.59999999999997</v>
      </c>
      <c r="D121" s="3">
        <v>0</v>
      </c>
      <c r="E121" s="3">
        <v>0</v>
      </c>
      <c r="F121" s="3">
        <f t="shared" si="3"/>
        <v>311.59999999999997</v>
      </c>
    </row>
    <row r="122" spans="1:6" x14ac:dyDescent="0.25">
      <c r="A122" s="26" t="s">
        <v>652</v>
      </c>
      <c r="B122" s="21" t="s">
        <v>736</v>
      </c>
      <c r="C122" s="3">
        <v>0</v>
      </c>
      <c r="D122" s="3">
        <v>0</v>
      </c>
      <c r="E122" s="3">
        <v>149.88999999999999</v>
      </c>
      <c r="F122" s="3">
        <f t="shared" si="3"/>
        <v>149.88999999999999</v>
      </c>
    </row>
    <row r="123" spans="1:6" x14ac:dyDescent="0.25">
      <c r="A123" s="26" t="s">
        <v>737</v>
      </c>
      <c r="B123" s="21" t="s">
        <v>738</v>
      </c>
      <c r="C123" s="3">
        <v>124.4</v>
      </c>
      <c r="D123" s="3">
        <v>0</v>
      </c>
      <c r="E123" s="3">
        <v>0</v>
      </c>
      <c r="F123" s="3">
        <f t="shared" si="3"/>
        <v>124.4</v>
      </c>
    </row>
    <row r="124" spans="1:6" x14ac:dyDescent="0.25">
      <c r="A124" s="26" t="s">
        <v>70</v>
      </c>
      <c r="B124" s="21" t="s">
        <v>71</v>
      </c>
      <c r="C124" s="3">
        <v>2309.96</v>
      </c>
      <c r="D124" s="3">
        <v>420.51</v>
      </c>
      <c r="E124" s="3">
        <v>668.05000000000007</v>
      </c>
      <c r="F124" s="3">
        <f t="shared" si="3"/>
        <v>3398.52</v>
      </c>
    </row>
    <row r="125" spans="1:6" x14ac:dyDescent="0.25">
      <c r="A125" s="26" t="s">
        <v>52</v>
      </c>
      <c r="B125" s="21" t="s">
        <v>53</v>
      </c>
      <c r="C125" s="3">
        <v>1631.42</v>
      </c>
      <c r="D125" s="3">
        <v>493.72</v>
      </c>
      <c r="E125" s="3">
        <v>893.02</v>
      </c>
      <c r="F125" s="3">
        <f t="shared" si="3"/>
        <v>3018.16</v>
      </c>
    </row>
    <row r="126" spans="1:6" x14ac:dyDescent="0.25">
      <c r="A126" s="26" t="s">
        <v>376</v>
      </c>
      <c r="B126" s="21" t="s">
        <v>377</v>
      </c>
      <c r="C126" s="3">
        <v>2662.77</v>
      </c>
      <c r="D126" s="3">
        <v>719.99</v>
      </c>
      <c r="E126" s="3">
        <v>1223.83</v>
      </c>
      <c r="F126" s="3">
        <f t="shared" si="3"/>
        <v>4606.59</v>
      </c>
    </row>
    <row r="127" spans="1:6" x14ac:dyDescent="0.25">
      <c r="A127" s="20" t="s">
        <v>97</v>
      </c>
      <c r="B127" s="24" t="s">
        <v>98</v>
      </c>
      <c r="C127" s="3">
        <v>5639.02</v>
      </c>
      <c r="D127" s="3">
        <v>1410.73</v>
      </c>
      <c r="E127" s="3">
        <v>2233.6499999999996</v>
      </c>
      <c r="F127" s="3">
        <f t="shared" si="3"/>
        <v>9283.4</v>
      </c>
    </row>
    <row r="128" spans="1:6" x14ac:dyDescent="0.25">
      <c r="A128" s="25" t="s">
        <v>534</v>
      </c>
      <c r="B128" s="21" t="s">
        <v>535</v>
      </c>
      <c r="C128" s="3">
        <v>4923.9699999999993</v>
      </c>
      <c r="D128" s="3">
        <v>1017.5699999999999</v>
      </c>
      <c r="E128" s="3">
        <v>1469.83</v>
      </c>
      <c r="F128" s="3">
        <f t="shared" si="3"/>
        <v>7411.369999999999</v>
      </c>
    </row>
    <row r="129" spans="1:6" x14ac:dyDescent="0.25">
      <c r="A129" s="26" t="s">
        <v>92</v>
      </c>
      <c r="B129" s="21" t="s">
        <v>93</v>
      </c>
      <c r="C129" s="3">
        <v>380.1</v>
      </c>
      <c r="D129" s="3">
        <v>100.92</v>
      </c>
      <c r="E129" s="3">
        <v>0</v>
      </c>
      <c r="F129" s="3">
        <f t="shared" si="3"/>
        <v>481.02000000000004</v>
      </c>
    </row>
    <row r="130" spans="1:6" x14ac:dyDescent="0.25">
      <c r="A130" s="26" t="s">
        <v>576</v>
      </c>
      <c r="B130" s="21" t="s">
        <v>577</v>
      </c>
      <c r="C130" s="3">
        <v>11.8</v>
      </c>
      <c r="D130" s="3">
        <v>16.399999999999999</v>
      </c>
      <c r="E130" s="3">
        <v>41.769999999999996</v>
      </c>
      <c r="F130" s="3">
        <f t="shared" si="3"/>
        <v>69.97</v>
      </c>
    </row>
    <row r="131" spans="1:6" x14ac:dyDescent="0.25">
      <c r="A131" s="26" t="s">
        <v>150</v>
      </c>
      <c r="B131" s="21" t="s">
        <v>151</v>
      </c>
      <c r="C131" s="3">
        <v>44.4</v>
      </c>
      <c r="D131" s="3">
        <v>0</v>
      </c>
      <c r="E131" s="3">
        <v>0</v>
      </c>
      <c r="F131" s="3">
        <f t="shared" si="3"/>
        <v>44.4</v>
      </c>
    </row>
    <row r="132" spans="1:6" x14ac:dyDescent="0.25">
      <c r="A132" s="26" t="s">
        <v>170</v>
      </c>
      <c r="B132" s="21" t="s">
        <v>171</v>
      </c>
      <c r="C132" s="3">
        <v>39.56</v>
      </c>
      <c r="D132" s="3">
        <v>15.3</v>
      </c>
      <c r="E132" s="3">
        <v>31.05</v>
      </c>
      <c r="F132" s="3">
        <f t="shared" si="3"/>
        <v>85.91</v>
      </c>
    </row>
    <row r="133" spans="1:6" x14ac:dyDescent="0.25">
      <c r="A133" s="26" t="s">
        <v>588</v>
      </c>
      <c r="B133" s="21" t="s">
        <v>589</v>
      </c>
      <c r="C133" s="3">
        <v>175.72</v>
      </c>
      <c r="D133" s="3">
        <v>34.58</v>
      </c>
      <c r="E133" s="3">
        <v>29.68</v>
      </c>
      <c r="F133" s="3">
        <f t="shared" ref="F133:F196" si="4">E133+D133+C133</f>
        <v>239.98</v>
      </c>
    </row>
    <row r="134" spans="1:6" x14ac:dyDescent="0.25">
      <c r="A134" s="26" t="s">
        <v>176</v>
      </c>
      <c r="B134" s="21" t="s">
        <v>177</v>
      </c>
      <c r="C134" s="3">
        <v>1688.8200000000002</v>
      </c>
      <c r="D134" s="3">
        <v>481.88</v>
      </c>
      <c r="E134" s="3">
        <v>628.91999999999996</v>
      </c>
      <c r="F134" s="3">
        <f t="shared" si="4"/>
        <v>2799.62</v>
      </c>
    </row>
    <row r="135" spans="1:6" x14ac:dyDescent="0.25">
      <c r="A135" s="26" t="s">
        <v>270</v>
      </c>
      <c r="B135" s="21" t="s">
        <v>271</v>
      </c>
      <c r="C135" s="3">
        <v>298.53000000000003</v>
      </c>
      <c r="D135" s="3">
        <v>59.849999999999994</v>
      </c>
      <c r="E135" s="3">
        <v>111.88</v>
      </c>
      <c r="F135" s="3">
        <f t="shared" si="4"/>
        <v>470.26</v>
      </c>
    </row>
    <row r="136" spans="1:6" x14ac:dyDescent="0.25">
      <c r="A136" s="26" t="s">
        <v>116</v>
      </c>
      <c r="B136" s="21" t="s">
        <v>117</v>
      </c>
      <c r="C136" s="3">
        <v>489.48</v>
      </c>
      <c r="D136" s="3">
        <v>142.41</v>
      </c>
      <c r="E136" s="3">
        <v>196.10000000000002</v>
      </c>
      <c r="F136" s="3">
        <f t="shared" si="4"/>
        <v>827.99</v>
      </c>
    </row>
    <row r="137" spans="1:6" x14ac:dyDescent="0.25">
      <c r="A137" s="26" t="s">
        <v>664</v>
      </c>
      <c r="B137" s="21" t="s">
        <v>665</v>
      </c>
      <c r="C137" s="3">
        <v>57.400000000000006</v>
      </c>
      <c r="D137" s="3">
        <v>17.100000000000001</v>
      </c>
      <c r="E137" s="3">
        <v>17.920000000000002</v>
      </c>
      <c r="F137" s="3">
        <f t="shared" si="4"/>
        <v>92.420000000000016</v>
      </c>
    </row>
    <row r="138" spans="1:6" x14ac:dyDescent="0.25">
      <c r="A138" s="26" t="s">
        <v>64</v>
      </c>
      <c r="B138" s="21" t="s">
        <v>65</v>
      </c>
      <c r="C138" s="3">
        <v>61</v>
      </c>
      <c r="D138" s="3">
        <v>15.6</v>
      </c>
      <c r="E138" s="3">
        <v>22.4</v>
      </c>
      <c r="F138" s="3">
        <f t="shared" si="4"/>
        <v>99</v>
      </c>
    </row>
    <row r="139" spans="1:6" x14ac:dyDescent="0.25">
      <c r="A139" s="26" t="s">
        <v>95</v>
      </c>
      <c r="B139" s="21" t="s">
        <v>96</v>
      </c>
      <c r="C139" s="3">
        <v>71</v>
      </c>
      <c r="D139" s="3">
        <v>19.3</v>
      </c>
      <c r="E139" s="3">
        <v>0</v>
      </c>
      <c r="F139" s="3">
        <f t="shared" si="4"/>
        <v>90.3</v>
      </c>
    </row>
    <row r="140" spans="1:6" x14ac:dyDescent="0.25">
      <c r="A140" s="26" t="s">
        <v>600</v>
      </c>
      <c r="B140" s="21" t="s">
        <v>601</v>
      </c>
      <c r="C140" s="3">
        <v>97.6</v>
      </c>
      <c r="D140" s="3">
        <v>37.159999999999997</v>
      </c>
      <c r="E140" s="3">
        <v>66.650000000000006</v>
      </c>
      <c r="F140" s="3">
        <f t="shared" si="4"/>
        <v>201.41</v>
      </c>
    </row>
    <row r="141" spans="1:6" x14ac:dyDescent="0.25">
      <c r="A141" s="26" t="s">
        <v>210</v>
      </c>
      <c r="B141" s="21" t="s">
        <v>211</v>
      </c>
      <c r="C141" s="3">
        <v>28.799999999999997</v>
      </c>
      <c r="D141" s="3">
        <v>7.5</v>
      </c>
      <c r="E141" s="3">
        <v>25.3</v>
      </c>
      <c r="F141" s="3">
        <f t="shared" si="4"/>
        <v>61.599999999999994</v>
      </c>
    </row>
    <row r="142" spans="1:6" x14ac:dyDescent="0.25">
      <c r="A142" s="26" t="s">
        <v>272</v>
      </c>
      <c r="B142" s="21" t="s">
        <v>273</v>
      </c>
      <c r="C142" s="3">
        <v>48.400000000000006</v>
      </c>
      <c r="D142" s="3">
        <v>10.8</v>
      </c>
      <c r="E142" s="3">
        <v>25.69</v>
      </c>
      <c r="F142" s="3">
        <f t="shared" si="4"/>
        <v>84.890000000000015</v>
      </c>
    </row>
    <row r="143" spans="1:6" x14ac:dyDescent="0.25">
      <c r="A143" s="26" t="s">
        <v>496</v>
      </c>
      <c r="B143" s="21" t="s">
        <v>497</v>
      </c>
      <c r="C143" s="3">
        <v>27.1</v>
      </c>
      <c r="D143" s="3">
        <v>0</v>
      </c>
      <c r="E143" s="3">
        <v>0</v>
      </c>
      <c r="F143" s="3">
        <f t="shared" si="4"/>
        <v>27.1</v>
      </c>
    </row>
    <row r="144" spans="1:6" x14ac:dyDescent="0.25">
      <c r="A144" s="26" t="s">
        <v>212</v>
      </c>
      <c r="B144" s="21" t="s">
        <v>213</v>
      </c>
      <c r="C144" s="3">
        <v>413.59</v>
      </c>
      <c r="D144" s="3">
        <v>117.47</v>
      </c>
      <c r="E144" s="3">
        <v>211.82</v>
      </c>
      <c r="F144" s="3">
        <f t="shared" si="4"/>
        <v>742.87999999999988</v>
      </c>
    </row>
    <row r="145" spans="1:6" x14ac:dyDescent="0.25">
      <c r="A145" s="26" t="s">
        <v>650</v>
      </c>
      <c r="B145" s="21" t="s">
        <v>651</v>
      </c>
      <c r="C145" s="3">
        <v>532.16999999999996</v>
      </c>
      <c r="D145" s="3">
        <v>179.3</v>
      </c>
      <c r="E145" s="3">
        <v>272.91000000000003</v>
      </c>
      <c r="F145" s="3">
        <f t="shared" si="4"/>
        <v>984.38</v>
      </c>
    </row>
    <row r="146" spans="1:6" x14ac:dyDescent="0.25">
      <c r="A146" s="26" t="s">
        <v>306</v>
      </c>
      <c r="B146" s="21" t="s">
        <v>307</v>
      </c>
      <c r="C146" s="3">
        <v>116.4</v>
      </c>
      <c r="D146" s="3">
        <v>29.35</v>
      </c>
      <c r="E146" s="3">
        <v>50.19</v>
      </c>
      <c r="F146" s="3">
        <f t="shared" si="4"/>
        <v>195.94</v>
      </c>
    </row>
    <row r="147" spans="1:6" x14ac:dyDescent="0.25">
      <c r="A147" s="26" t="s">
        <v>360</v>
      </c>
      <c r="B147" s="21" t="s">
        <v>361</v>
      </c>
      <c r="C147" s="3">
        <v>390.01</v>
      </c>
      <c r="D147" s="3">
        <v>94.16</v>
      </c>
      <c r="E147" s="3">
        <v>123.41000000000001</v>
      </c>
      <c r="F147" s="3">
        <f t="shared" si="4"/>
        <v>607.57999999999993</v>
      </c>
    </row>
    <row r="148" spans="1:6" x14ac:dyDescent="0.25">
      <c r="A148" s="26" t="s">
        <v>188</v>
      </c>
      <c r="B148" s="21" t="s">
        <v>189</v>
      </c>
      <c r="C148" s="3">
        <v>58.9</v>
      </c>
      <c r="D148" s="3">
        <v>0</v>
      </c>
      <c r="E148" s="3">
        <v>0</v>
      </c>
      <c r="F148" s="3">
        <f t="shared" si="4"/>
        <v>58.9</v>
      </c>
    </row>
    <row r="149" spans="1:6" x14ac:dyDescent="0.25">
      <c r="A149" s="26" t="s">
        <v>344</v>
      </c>
      <c r="B149" s="21" t="s">
        <v>345</v>
      </c>
      <c r="C149" s="3">
        <v>318.39999999999998</v>
      </c>
      <c r="D149" s="3">
        <v>75.510000000000005</v>
      </c>
      <c r="E149" s="3">
        <v>137.07999999999998</v>
      </c>
      <c r="F149" s="3">
        <f t="shared" si="4"/>
        <v>530.99</v>
      </c>
    </row>
    <row r="150" spans="1:6" x14ac:dyDescent="0.25">
      <c r="A150" s="26" t="s">
        <v>340</v>
      </c>
      <c r="B150" s="21" t="s">
        <v>341</v>
      </c>
      <c r="C150" s="3">
        <v>250.90000000000003</v>
      </c>
      <c r="D150" s="3">
        <v>17.829999999999998</v>
      </c>
      <c r="E150" s="3">
        <v>32.72</v>
      </c>
      <c r="F150" s="3">
        <f t="shared" si="4"/>
        <v>301.45000000000005</v>
      </c>
    </row>
    <row r="151" spans="1:6" x14ac:dyDescent="0.25">
      <c r="A151" s="26" t="s">
        <v>40</v>
      </c>
      <c r="B151" s="21" t="s">
        <v>41</v>
      </c>
      <c r="C151" s="3">
        <v>293.79000000000002</v>
      </c>
      <c r="D151" s="3">
        <v>95.160000000000011</v>
      </c>
      <c r="E151" s="3">
        <v>154.62</v>
      </c>
      <c r="F151" s="3">
        <f t="shared" si="4"/>
        <v>543.57000000000005</v>
      </c>
    </row>
    <row r="152" spans="1:6" x14ac:dyDescent="0.25">
      <c r="A152" s="26" t="s">
        <v>660</v>
      </c>
      <c r="B152" s="21" t="s">
        <v>661</v>
      </c>
      <c r="C152" s="3">
        <v>449.02</v>
      </c>
      <c r="D152" s="3">
        <v>97.72999999999999</v>
      </c>
      <c r="E152" s="3">
        <v>123.48000000000002</v>
      </c>
      <c r="F152" s="3">
        <f t="shared" si="4"/>
        <v>670.23</v>
      </c>
    </row>
    <row r="153" spans="1:6" x14ac:dyDescent="0.25">
      <c r="A153" s="26" t="s">
        <v>68</v>
      </c>
      <c r="B153" s="21" t="s">
        <v>69</v>
      </c>
      <c r="C153" s="3">
        <v>63.95</v>
      </c>
      <c r="D153" s="3">
        <v>18.41</v>
      </c>
      <c r="E153" s="3">
        <v>0</v>
      </c>
      <c r="F153" s="3">
        <f t="shared" si="4"/>
        <v>82.36</v>
      </c>
    </row>
    <row r="154" spans="1:6" x14ac:dyDescent="0.25">
      <c r="A154" s="26" t="s">
        <v>590</v>
      </c>
      <c r="B154" s="21" t="s">
        <v>591</v>
      </c>
      <c r="C154" s="3">
        <v>450.09</v>
      </c>
      <c r="D154" s="3">
        <v>85.87</v>
      </c>
      <c r="E154" s="3">
        <v>133.43</v>
      </c>
      <c r="F154" s="3">
        <f t="shared" si="4"/>
        <v>669.39</v>
      </c>
    </row>
    <row r="155" spans="1:6" x14ac:dyDescent="0.25">
      <c r="A155" s="26" t="s">
        <v>406</v>
      </c>
      <c r="B155" s="21" t="s">
        <v>407</v>
      </c>
      <c r="C155" s="3">
        <v>431.39000000000004</v>
      </c>
      <c r="D155" s="3">
        <v>143.28</v>
      </c>
      <c r="E155" s="3">
        <v>144.76</v>
      </c>
      <c r="F155" s="3">
        <f t="shared" si="4"/>
        <v>719.43000000000006</v>
      </c>
    </row>
    <row r="156" spans="1:6" x14ac:dyDescent="0.25">
      <c r="A156" s="26" t="s">
        <v>434</v>
      </c>
      <c r="B156" s="21" t="s">
        <v>435</v>
      </c>
      <c r="C156" s="3">
        <v>163.5</v>
      </c>
      <c r="D156" s="3">
        <v>23.040000000000003</v>
      </c>
      <c r="E156" s="3">
        <v>54.709999999999994</v>
      </c>
      <c r="F156" s="3">
        <f t="shared" si="4"/>
        <v>241.25</v>
      </c>
    </row>
    <row r="157" spans="1:6" x14ac:dyDescent="0.25">
      <c r="A157" s="26" t="s">
        <v>103</v>
      </c>
      <c r="B157" s="21" t="s">
        <v>104</v>
      </c>
      <c r="C157" s="3">
        <v>1500.56</v>
      </c>
      <c r="D157" s="3">
        <v>425.46</v>
      </c>
      <c r="E157" s="3">
        <v>693.05</v>
      </c>
      <c r="F157" s="3">
        <f t="shared" si="4"/>
        <v>2619.0699999999997</v>
      </c>
    </row>
    <row r="158" spans="1:6" x14ac:dyDescent="0.25">
      <c r="A158" s="26" t="s">
        <v>646</v>
      </c>
      <c r="B158" s="21" t="s">
        <v>647</v>
      </c>
      <c r="C158" s="3">
        <v>195.26</v>
      </c>
      <c r="D158" s="3">
        <v>34.300000000000004</v>
      </c>
      <c r="E158" s="3">
        <v>57.11</v>
      </c>
      <c r="F158" s="3">
        <f t="shared" si="4"/>
        <v>286.66999999999996</v>
      </c>
    </row>
    <row r="159" spans="1:6" x14ac:dyDescent="0.25">
      <c r="A159" s="26" t="s">
        <v>101</v>
      </c>
      <c r="B159" s="21" t="s">
        <v>102</v>
      </c>
      <c r="C159" s="3">
        <v>1783.8500000000001</v>
      </c>
      <c r="D159" s="3">
        <v>473.85</v>
      </c>
      <c r="E159" s="3">
        <v>619.04</v>
      </c>
      <c r="F159" s="3">
        <f t="shared" si="4"/>
        <v>2876.74</v>
      </c>
    </row>
    <row r="160" spans="1:6" x14ac:dyDescent="0.25">
      <c r="A160" s="26" t="s">
        <v>544</v>
      </c>
      <c r="B160" s="21" t="s">
        <v>545</v>
      </c>
      <c r="C160" s="3">
        <v>35.9</v>
      </c>
      <c r="D160" s="3">
        <v>0</v>
      </c>
      <c r="E160" s="3">
        <v>18.990000000000002</v>
      </c>
      <c r="F160" s="3">
        <f t="shared" si="4"/>
        <v>54.89</v>
      </c>
    </row>
    <row r="161" spans="1:6" x14ac:dyDescent="0.25">
      <c r="A161" s="26" t="s">
        <v>478</v>
      </c>
      <c r="B161" s="21" t="s">
        <v>479</v>
      </c>
      <c r="C161" s="3">
        <v>358.41999999999996</v>
      </c>
      <c r="D161" s="3">
        <v>100.24</v>
      </c>
      <c r="E161" s="3">
        <v>144.85</v>
      </c>
      <c r="F161" s="3">
        <f t="shared" si="4"/>
        <v>603.51</v>
      </c>
    </row>
    <row r="162" spans="1:6" x14ac:dyDescent="0.25">
      <c r="A162" s="26" t="s">
        <v>42</v>
      </c>
      <c r="B162" s="21" t="s">
        <v>43</v>
      </c>
      <c r="C162" s="3">
        <v>60.2</v>
      </c>
      <c r="D162" s="3">
        <v>18.2</v>
      </c>
      <c r="E162" s="3">
        <v>18.54</v>
      </c>
      <c r="F162" s="3">
        <f t="shared" si="4"/>
        <v>96.94</v>
      </c>
    </row>
    <row r="163" spans="1:6" x14ac:dyDescent="0.25">
      <c r="A163" s="26" t="s">
        <v>144</v>
      </c>
      <c r="B163" s="21" t="s">
        <v>145</v>
      </c>
      <c r="C163" s="3">
        <v>41.8</v>
      </c>
      <c r="D163" s="3">
        <v>13.85</v>
      </c>
      <c r="E163" s="3">
        <v>22.75</v>
      </c>
      <c r="F163" s="3">
        <f t="shared" si="4"/>
        <v>78.400000000000006</v>
      </c>
    </row>
    <row r="164" spans="1:6" x14ac:dyDescent="0.25">
      <c r="A164" s="26" t="s">
        <v>398</v>
      </c>
      <c r="B164" s="21" t="s">
        <v>399</v>
      </c>
      <c r="C164" s="3">
        <v>110.69999999999999</v>
      </c>
      <c r="D164" s="3">
        <v>34.630000000000003</v>
      </c>
      <c r="E164" s="3">
        <v>50.879999999999995</v>
      </c>
      <c r="F164" s="3">
        <f t="shared" si="4"/>
        <v>196.20999999999998</v>
      </c>
    </row>
    <row r="165" spans="1:6" x14ac:dyDescent="0.25">
      <c r="A165" s="26" t="s">
        <v>654</v>
      </c>
      <c r="B165" s="21" t="s">
        <v>655</v>
      </c>
      <c r="C165" s="3">
        <v>108.28</v>
      </c>
      <c r="D165" s="3">
        <v>29.869999999999997</v>
      </c>
      <c r="E165" s="3">
        <v>67.7</v>
      </c>
      <c r="F165" s="3">
        <f t="shared" si="4"/>
        <v>205.85</v>
      </c>
    </row>
    <row r="166" spans="1:6" x14ac:dyDescent="0.25">
      <c r="A166" s="26" t="s">
        <v>230</v>
      </c>
      <c r="B166" s="21" t="s">
        <v>231</v>
      </c>
      <c r="C166" s="3">
        <v>67.7</v>
      </c>
      <c r="D166" s="3">
        <v>16.149999999999999</v>
      </c>
      <c r="E166" s="3">
        <v>19.27</v>
      </c>
      <c r="F166" s="3">
        <f t="shared" si="4"/>
        <v>103.12</v>
      </c>
    </row>
    <row r="167" spans="1:6" x14ac:dyDescent="0.25">
      <c r="A167" s="26" t="s">
        <v>154</v>
      </c>
      <c r="B167" s="21" t="s">
        <v>155</v>
      </c>
      <c r="C167" s="3">
        <v>359.63</v>
      </c>
      <c r="D167" s="3">
        <v>57.739999999999995</v>
      </c>
      <c r="E167" s="3">
        <v>117.08000000000001</v>
      </c>
      <c r="F167" s="3">
        <f t="shared" si="4"/>
        <v>534.45000000000005</v>
      </c>
    </row>
    <row r="168" spans="1:6" x14ac:dyDescent="0.25">
      <c r="A168" s="26" t="s">
        <v>538</v>
      </c>
      <c r="B168" s="21" t="s">
        <v>539</v>
      </c>
      <c r="C168" s="3">
        <v>184.60000000000002</v>
      </c>
      <c r="D168" s="3">
        <v>28.8</v>
      </c>
      <c r="E168" s="3">
        <v>0</v>
      </c>
      <c r="F168" s="3">
        <f t="shared" si="4"/>
        <v>213.40000000000003</v>
      </c>
    </row>
    <row r="169" spans="1:6" x14ac:dyDescent="0.25">
      <c r="A169" s="26" t="s">
        <v>222</v>
      </c>
      <c r="B169" s="21" t="s">
        <v>223</v>
      </c>
      <c r="C169" s="3">
        <v>177</v>
      </c>
      <c r="D169" s="3">
        <v>56.2</v>
      </c>
      <c r="E169" s="3">
        <v>0</v>
      </c>
      <c r="F169" s="3">
        <f t="shared" si="4"/>
        <v>233.2</v>
      </c>
    </row>
    <row r="170" spans="1:6" x14ac:dyDescent="0.25">
      <c r="A170" s="26" t="s">
        <v>518</v>
      </c>
      <c r="B170" s="21" t="s">
        <v>519</v>
      </c>
      <c r="C170" s="3">
        <v>2077.15</v>
      </c>
      <c r="D170" s="3">
        <v>415.69000000000005</v>
      </c>
      <c r="E170" s="3">
        <v>791.66000000000008</v>
      </c>
      <c r="F170" s="3">
        <f t="shared" si="4"/>
        <v>3284.5</v>
      </c>
    </row>
    <row r="171" spans="1:6" x14ac:dyDescent="0.25">
      <c r="A171" s="26" t="s">
        <v>316</v>
      </c>
      <c r="B171" s="21" t="s">
        <v>317</v>
      </c>
      <c r="C171" s="3">
        <v>100.75</v>
      </c>
      <c r="D171" s="3">
        <v>25.549999999999997</v>
      </c>
      <c r="E171" s="3">
        <v>21.940000000000005</v>
      </c>
      <c r="F171" s="3">
        <f t="shared" si="4"/>
        <v>148.24</v>
      </c>
    </row>
    <row r="172" spans="1:6" x14ac:dyDescent="0.25">
      <c r="A172" s="26" t="s">
        <v>440</v>
      </c>
      <c r="B172" s="21" t="s">
        <v>441</v>
      </c>
      <c r="C172" s="3">
        <v>571.14</v>
      </c>
      <c r="D172" s="3">
        <v>165.7</v>
      </c>
      <c r="E172" s="3">
        <v>0</v>
      </c>
      <c r="F172" s="3">
        <f t="shared" si="4"/>
        <v>736.83999999999992</v>
      </c>
    </row>
    <row r="173" spans="1:6" x14ac:dyDescent="0.25">
      <c r="A173" s="26" t="s">
        <v>378</v>
      </c>
      <c r="B173" s="21" t="s">
        <v>379</v>
      </c>
      <c r="C173" s="3">
        <v>1169.99</v>
      </c>
      <c r="D173" s="3">
        <v>237.73000000000002</v>
      </c>
      <c r="E173" s="3">
        <v>412.47</v>
      </c>
      <c r="F173" s="3">
        <f t="shared" si="4"/>
        <v>1820.19</v>
      </c>
    </row>
    <row r="174" spans="1:6" x14ac:dyDescent="0.25">
      <c r="A174" s="26" t="s">
        <v>238</v>
      </c>
      <c r="B174" s="21" t="s">
        <v>239</v>
      </c>
      <c r="C174" s="3">
        <v>262.05</v>
      </c>
      <c r="D174" s="3">
        <v>59.73</v>
      </c>
      <c r="E174" s="3">
        <v>0</v>
      </c>
      <c r="F174" s="3">
        <f t="shared" si="4"/>
        <v>321.78000000000003</v>
      </c>
    </row>
    <row r="175" spans="1:6" x14ac:dyDescent="0.25">
      <c r="A175" s="26" t="s">
        <v>364</v>
      </c>
      <c r="B175" s="21" t="s">
        <v>713</v>
      </c>
      <c r="C175" s="3">
        <v>100.19999999999999</v>
      </c>
      <c r="D175" s="3">
        <v>15.57</v>
      </c>
      <c r="E175" s="3">
        <v>6.73</v>
      </c>
      <c r="F175" s="3">
        <f t="shared" si="4"/>
        <v>122.49999999999999</v>
      </c>
    </row>
    <row r="176" spans="1:6" x14ac:dyDescent="0.25">
      <c r="A176" s="26" t="s">
        <v>404</v>
      </c>
      <c r="B176" s="21" t="s">
        <v>405</v>
      </c>
      <c r="C176" s="3">
        <v>793.58999999999992</v>
      </c>
      <c r="D176" s="3">
        <v>205.13</v>
      </c>
      <c r="E176" s="3">
        <v>273.83999999999997</v>
      </c>
      <c r="F176" s="3">
        <f t="shared" si="4"/>
        <v>1272.56</v>
      </c>
    </row>
    <row r="177" spans="1:6" x14ac:dyDescent="0.25">
      <c r="A177" s="26" t="s">
        <v>400</v>
      </c>
      <c r="B177" s="21" t="s">
        <v>401</v>
      </c>
      <c r="C177" s="3">
        <v>494.35999999999996</v>
      </c>
      <c r="D177" s="3">
        <v>153.39999999999998</v>
      </c>
      <c r="E177" s="3">
        <v>202.62</v>
      </c>
      <c r="F177" s="3">
        <f t="shared" si="4"/>
        <v>850.37999999999988</v>
      </c>
    </row>
    <row r="178" spans="1:6" x14ac:dyDescent="0.25">
      <c r="A178" s="26" t="s">
        <v>72</v>
      </c>
      <c r="B178" s="21" t="s">
        <v>73</v>
      </c>
      <c r="C178" s="3">
        <v>497.59999999999997</v>
      </c>
      <c r="D178" s="3">
        <v>150</v>
      </c>
      <c r="E178" s="3">
        <v>208.96000000000004</v>
      </c>
      <c r="F178" s="3">
        <f t="shared" si="4"/>
        <v>856.56</v>
      </c>
    </row>
    <row r="179" spans="1:6" x14ac:dyDescent="0.25">
      <c r="A179" s="26" t="s">
        <v>430</v>
      </c>
      <c r="B179" s="21" t="s">
        <v>431</v>
      </c>
      <c r="C179" s="3">
        <v>121.50000000000001</v>
      </c>
      <c r="D179" s="3">
        <v>35.11</v>
      </c>
      <c r="E179" s="3">
        <v>49.64</v>
      </c>
      <c r="F179" s="3">
        <f t="shared" si="4"/>
        <v>206.25</v>
      </c>
    </row>
    <row r="180" spans="1:6" x14ac:dyDescent="0.25">
      <c r="A180" s="26" t="s">
        <v>332</v>
      </c>
      <c r="B180" s="21" t="s">
        <v>333</v>
      </c>
      <c r="C180" s="3">
        <v>404.14</v>
      </c>
      <c r="D180" s="3">
        <v>102.92</v>
      </c>
      <c r="E180" s="3">
        <v>156.04000000000002</v>
      </c>
      <c r="F180" s="3">
        <f t="shared" si="4"/>
        <v>663.1</v>
      </c>
    </row>
    <row r="181" spans="1:6" x14ac:dyDescent="0.25">
      <c r="A181" s="26" t="s">
        <v>592</v>
      </c>
      <c r="B181" s="21" t="s">
        <v>593</v>
      </c>
      <c r="C181" s="3">
        <v>519.01</v>
      </c>
      <c r="D181" s="3">
        <v>134.88</v>
      </c>
      <c r="E181" s="3">
        <v>260.95000000000005</v>
      </c>
      <c r="F181" s="3">
        <f t="shared" si="4"/>
        <v>914.84</v>
      </c>
    </row>
    <row r="182" spans="1:6" x14ac:dyDescent="0.25">
      <c r="A182" s="26" t="s">
        <v>418</v>
      </c>
      <c r="B182" s="21" t="s">
        <v>419</v>
      </c>
      <c r="C182" s="3">
        <v>248.39</v>
      </c>
      <c r="D182" s="3">
        <v>80.64</v>
      </c>
      <c r="E182" s="3">
        <v>96.58</v>
      </c>
      <c r="F182" s="3">
        <f t="shared" si="4"/>
        <v>425.61</v>
      </c>
    </row>
    <row r="183" spans="1:6" x14ac:dyDescent="0.25">
      <c r="A183" s="26" t="s">
        <v>739</v>
      </c>
      <c r="B183" s="21" t="s">
        <v>740</v>
      </c>
      <c r="C183" s="3">
        <v>127</v>
      </c>
      <c r="D183" s="3">
        <v>30</v>
      </c>
      <c r="E183" s="3">
        <v>11</v>
      </c>
      <c r="F183" s="3">
        <f t="shared" si="4"/>
        <v>168</v>
      </c>
    </row>
    <row r="184" spans="1:6" x14ac:dyDescent="0.25">
      <c r="A184" s="26" t="s">
        <v>394</v>
      </c>
      <c r="B184" s="21" t="s">
        <v>395</v>
      </c>
      <c r="C184" s="3">
        <v>475.25</v>
      </c>
      <c r="D184" s="3">
        <v>152.88999999999999</v>
      </c>
      <c r="E184" s="3">
        <v>179.05</v>
      </c>
      <c r="F184" s="3">
        <f t="shared" si="4"/>
        <v>807.19</v>
      </c>
    </row>
    <row r="185" spans="1:6" x14ac:dyDescent="0.25">
      <c r="A185" s="26" t="s">
        <v>476</v>
      </c>
      <c r="B185" s="21" t="s">
        <v>477</v>
      </c>
      <c r="C185" s="3">
        <v>242</v>
      </c>
      <c r="D185" s="3">
        <v>82.5</v>
      </c>
      <c r="E185" s="3">
        <v>122.58</v>
      </c>
      <c r="F185" s="3">
        <f t="shared" si="4"/>
        <v>447.08</v>
      </c>
    </row>
    <row r="186" spans="1:6" x14ac:dyDescent="0.25">
      <c r="A186" s="26" t="s">
        <v>532</v>
      </c>
      <c r="B186" s="21" t="s">
        <v>533</v>
      </c>
      <c r="C186" s="3">
        <v>282.99</v>
      </c>
      <c r="D186" s="3">
        <v>72.319999999999993</v>
      </c>
      <c r="E186" s="3">
        <v>127.06</v>
      </c>
      <c r="F186" s="3">
        <f t="shared" si="4"/>
        <v>482.37</v>
      </c>
    </row>
    <row r="187" spans="1:6" x14ac:dyDescent="0.25">
      <c r="A187" s="26" t="s">
        <v>362</v>
      </c>
      <c r="B187" s="21" t="s">
        <v>363</v>
      </c>
      <c r="C187" s="3">
        <v>150.19999999999999</v>
      </c>
      <c r="D187" s="3">
        <v>61.38</v>
      </c>
      <c r="E187" s="3">
        <v>78.37</v>
      </c>
      <c r="F187" s="3">
        <f t="shared" si="4"/>
        <v>289.95</v>
      </c>
    </row>
    <row r="188" spans="1:6" x14ac:dyDescent="0.25">
      <c r="A188" s="26" t="s">
        <v>656</v>
      </c>
      <c r="B188" s="21" t="s">
        <v>657</v>
      </c>
      <c r="C188" s="3">
        <v>180.4</v>
      </c>
      <c r="D188" s="3">
        <v>46.05</v>
      </c>
      <c r="E188" s="3">
        <v>67.06</v>
      </c>
      <c r="F188" s="3">
        <f t="shared" si="4"/>
        <v>293.51</v>
      </c>
    </row>
    <row r="189" spans="1:6" x14ac:dyDescent="0.25">
      <c r="A189" s="26" t="s">
        <v>380</v>
      </c>
      <c r="B189" s="21" t="s">
        <v>381</v>
      </c>
      <c r="C189" s="3">
        <v>32.9</v>
      </c>
      <c r="D189" s="3">
        <v>7.39</v>
      </c>
      <c r="E189" s="3">
        <v>13.45</v>
      </c>
      <c r="F189" s="3">
        <f t="shared" si="4"/>
        <v>53.739999999999995</v>
      </c>
    </row>
    <row r="190" spans="1:6" x14ac:dyDescent="0.25">
      <c r="A190" s="26" t="s">
        <v>366</v>
      </c>
      <c r="B190" s="21" t="s">
        <v>367</v>
      </c>
      <c r="C190" s="3">
        <v>510.01</v>
      </c>
      <c r="D190" s="3">
        <v>115.69</v>
      </c>
      <c r="E190" s="3">
        <v>188.06</v>
      </c>
      <c r="F190" s="3">
        <f t="shared" si="4"/>
        <v>813.76</v>
      </c>
    </row>
    <row r="191" spans="1:6" x14ac:dyDescent="0.25">
      <c r="A191" s="26" t="s">
        <v>148</v>
      </c>
      <c r="B191" s="21" t="s">
        <v>149</v>
      </c>
      <c r="C191" s="3">
        <v>138.85000000000002</v>
      </c>
      <c r="D191" s="3">
        <v>37.25</v>
      </c>
      <c r="E191" s="3">
        <v>65.850000000000009</v>
      </c>
      <c r="F191" s="3">
        <f t="shared" si="4"/>
        <v>241.95000000000005</v>
      </c>
    </row>
    <row r="192" spans="1:6" x14ac:dyDescent="0.25">
      <c r="A192" s="26" t="s">
        <v>512</v>
      </c>
      <c r="B192" s="21" t="s">
        <v>513</v>
      </c>
      <c r="C192" s="3">
        <v>140.66</v>
      </c>
      <c r="D192" s="3">
        <v>35.36</v>
      </c>
      <c r="E192" s="3">
        <v>54.59</v>
      </c>
      <c r="F192" s="3">
        <f t="shared" si="4"/>
        <v>230.61</v>
      </c>
    </row>
    <row r="193" spans="1:6" x14ac:dyDescent="0.25">
      <c r="A193" s="26" t="s">
        <v>556</v>
      </c>
      <c r="B193" s="21" t="s">
        <v>557</v>
      </c>
      <c r="C193" s="3">
        <v>1542.3</v>
      </c>
      <c r="D193" s="3">
        <v>472.21999999999997</v>
      </c>
      <c r="E193" s="3">
        <v>539.73</v>
      </c>
      <c r="F193" s="3">
        <f t="shared" si="4"/>
        <v>2554.25</v>
      </c>
    </row>
    <row r="194" spans="1:6" x14ac:dyDescent="0.25">
      <c r="A194" s="26" t="s">
        <v>458</v>
      </c>
      <c r="B194" s="21" t="s">
        <v>459</v>
      </c>
      <c r="C194" s="3">
        <v>11895.130000000001</v>
      </c>
      <c r="D194" s="3">
        <v>3091.5499999999997</v>
      </c>
      <c r="E194" s="3">
        <v>4989.7199999999993</v>
      </c>
      <c r="F194" s="3">
        <f t="shared" si="4"/>
        <v>19976.400000000001</v>
      </c>
    </row>
    <row r="195" spans="1:6" x14ac:dyDescent="0.25">
      <c r="A195" s="26" t="s">
        <v>578</v>
      </c>
      <c r="B195" s="21" t="s">
        <v>579</v>
      </c>
      <c r="C195" s="3">
        <v>14198.23</v>
      </c>
      <c r="D195" s="3">
        <v>3480.46</v>
      </c>
      <c r="E195" s="3">
        <v>5818.8899999999994</v>
      </c>
      <c r="F195" s="3">
        <f t="shared" si="4"/>
        <v>23497.579999999998</v>
      </c>
    </row>
    <row r="196" spans="1:6" x14ac:dyDescent="0.25">
      <c r="A196" s="26" t="s">
        <v>84</v>
      </c>
      <c r="B196" s="21" t="s">
        <v>85</v>
      </c>
      <c r="C196" s="3">
        <v>132.04</v>
      </c>
      <c r="D196" s="3">
        <v>43</v>
      </c>
      <c r="E196" s="3">
        <v>0</v>
      </c>
      <c r="F196" s="3">
        <f t="shared" si="4"/>
        <v>175.04</v>
      </c>
    </row>
    <row r="197" spans="1:6" x14ac:dyDescent="0.25">
      <c r="A197" s="26" t="s">
        <v>608</v>
      </c>
      <c r="B197" s="21" t="s">
        <v>609</v>
      </c>
      <c r="C197" s="3">
        <v>2849.0699999999997</v>
      </c>
      <c r="D197" s="3">
        <v>876.37</v>
      </c>
      <c r="E197" s="3">
        <v>1210.8899999999999</v>
      </c>
      <c r="F197" s="3">
        <f t="shared" ref="F197:F260" si="5">E197+D197+C197</f>
        <v>4936.33</v>
      </c>
    </row>
    <row r="198" spans="1:6" x14ac:dyDescent="0.25">
      <c r="A198" s="26" t="s">
        <v>572</v>
      </c>
      <c r="B198" s="21" t="s">
        <v>573</v>
      </c>
      <c r="C198" s="3">
        <v>5250.99</v>
      </c>
      <c r="D198" s="3">
        <v>1396.78</v>
      </c>
      <c r="E198" s="3">
        <v>2480.69</v>
      </c>
      <c r="F198" s="3">
        <f t="shared" si="5"/>
        <v>9128.4599999999991</v>
      </c>
    </row>
    <row r="199" spans="1:6" x14ac:dyDescent="0.25">
      <c r="A199" s="26" t="s">
        <v>160</v>
      </c>
      <c r="B199" s="21" t="s">
        <v>161</v>
      </c>
      <c r="C199" s="3">
        <v>1052.22</v>
      </c>
      <c r="D199" s="3">
        <v>265</v>
      </c>
      <c r="E199" s="3">
        <v>0</v>
      </c>
      <c r="F199" s="3">
        <f t="shared" si="5"/>
        <v>1317.22</v>
      </c>
    </row>
    <row r="200" spans="1:6" x14ac:dyDescent="0.25">
      <c r="A200" s="26" t="s">
        <v>420</v>
      </c>
      <c r="B200" s="21" t="s">
        <v>421</v>
      </c>
      <c r="C200" s="3">
        <v>1463.24</v>
      </c>
      <c r="D200" s="3">
        <v>372.34</v>
      </c>
      <c r="E200" s="3">
        <v>571.13</v>
      </c>
      <c r="F200" s="3">
        <f t="shared" si="5"/>
        <v>2406.71</v>
      </c>
    </row>
    <row r="201" spans="1:6" x14ac:dyDescent="0.25">
      <c r="A201" s="26" t="s">
        <v>118</v>
      </c>
      <c r="B201" s="21" t="s">
        <v>119</v>
      </c>
      <c r="C201" s="3">
        <v>7018.93</v>
      </c>
      <c r="D201" s="3">
        <v>1219.44</v>
      </c>
      <c r="E201" s="3">
        <v>1877.0300000000002</v>
      </c>
      <c r="F201" s="3">
        <f t="shared" si="5"/>
        <v>10115.400000000001</v>
      </c>
    </row>
    <row r="202" spans="1:6" x14ac:dyDescent="0.25">
      <c r="A202" s="26" t="s">
        <v>436</v>
      </c>
      <c r="B202" s="21" t="s">
        <v>437</v>
      </c>
      <c r="C202" s="3">
        <v>4621.7199999999993</v>
      </c>
      <c r="D202" s="3">
        <v>1222.99</v>
      </c>
      <c r="E202" s="3">
        <v>2038.48</v>
      </c>
      <c r="F202" s="3">
        <f t="shared" si="5"/>
        <v>7883.19</v>
      </c>
    </row>
    <row r="203" spans="1:6" x14ac:dyDescent="0.25">
      <c r="A203" s="26" t="s">
        <v>204</v>
      </c>
      <c r="B203" s="21" t="s">
        <v>205</v>
      </c>
      <c r="C203" s="3">
        <v>3803.7000000000003</v>
      </c>
      <c r="D203" s="3">
        <v>962.39</v>
      </c>
      <c r="E203" s="3">
        <v>1551.1999999999998</v>
      </c>
      <c r="F203" s="3">
        <f t="shared" si="5"/>
        <v>6317.29</v>
      </c>
    </row>
    <row r="204" spans="1:6" x14ac:dyDescent="0.25">
      <c r="A204" s="26" t="s">
        <v>62</v>
      </c>
      <c r="B204" s="21" t="s">
        <v>63</v>
      </c>
      <c r="C204" s="3">
        <v>10778.26</v>
      </c>
      <c r="D204" s="3">
        <v>2677.03</v>
      </c>
      <c r="E204" s="3">
        <v>3851.92</v>
      </c>
      <c r="F204" s="3">
        <f t="shared" si="5"/>
        <v>17307.21</v>
      </c>
    </row>
    <row r="205" spans="1:6" x14ac:dyDescent="0.25">
      <c r="A205" s="57" t="s">
        <v>172</v>
      </c>
      <c r="B205" s="24" t="s">
        <v>173</v>
      </c>
      <c r="C205" s="3">
        <v>1026.1199999999999</v>
      </c>
      <c r="D205" s="3">
        <v>232.74</v>
      </c>
      <c r="E205" s="3">
        <v>393.44999999999993</v>
      </c>
      <c r="F205" s="3">
        <f t="shared" si="5"/>
        <v>1652.31</v>
      </c>
    </row>
    <row r="206" spans="1:6" x14ac:dyDescent="0.25">
      <c r="A206" s="20" t="s">
        <v>648</v>
      </c>
      <c r="B206" s="24" t="s">
        <v>649</v>
      </c>
      <c r="C206" s="3">
        <v>2304.12</v>
      </c>
      <c r="D206" s="3">
        <v>598.96999999999991</v>
      </c>
      <c r="E206" s="3">
        <v>892.78000000000009</v>
      </c>
      <c r="F206" s="3">
        <f t="shared" si="5"/>
        <v>3795.87</v>
      </c>
    </row>
    <row r="207" spans="1:6" x14ac:dyDescent="0.25">
      <c r="A207" s="25" t="s">
        <v>200</v>
      </c>
      <c r="B207" s="21" t="s">
        <v>201</v>
      </c>
      <c r="C207" s="3">
        <v>2049.0100000000002</v>
      </c>
      <c r="D207" s="3">
        <v>578.66999999999996</v>
      </c>
      <c r="E207" s="3">
        <v>765.29</v>
      </c>
      <c r="F207" s="3">
        <f t="shared" si="5"/>
        <v>3392.9700000000003</v>
      </c>
    </row>
    <row r="208" spans="1:6" x14ac:dyDescent="0.25">
      <c r="A208" s="26" t="s">
        <v>109</v>
      </c>
      <c r="B208" s="21" t="s">
        <v>709</v>
      </c>
      <c r="C208" s="3">
        <v>352.4</v>
      </c>
      <c r="D208" s="3">
        <v>88.44</v>
      </c>
      <c r="E208" s="3">
        <v>161.35</v>
      </c>
      <c r="F208" s="3">
        <f t="shared" si="5"/>
        <v>602.18999999999994</v>
      </c>
    </row>
    <row r="209" spans="1:6" x14ac:dyDescent="0.25">
      <c r="A209" s="26" t="s">
        <v>246</v>
      </c>
      <c r="B209" s="21" t="s">
        <v>741</v>
      </c>
      <c r="C209" s="3">
        <v>250.6</v>
      </c>
      <c r="D209" s="3">
        <v>0</v>
      </c>
      <c r="E209" s="3">
        <v>0</v>
      </c>
      <c r="F209" s="3">
        <f t="shared" si="5"/>
        <v>250.6</v>
      </c>
    </row>
    <row r="210" spans="1:6" x14ac:dyDescent="0.25">
      <c r="A210" s="26" t="s">
        <v>566</v>
      </c>
      <c r="B210" s="21" t="s">
        <v>720</v>
      </c>
      <c r="C210" s="3">
        <v>0</v>
      </c>
      <c r="D210" s="3">
        <v>0</v>
      </c>
      <c r="E210" s="3">
        <v>153.19999999999999</v>
      </c>
      <c r="F210" s="3">
        <f t="shared" si="5"/>
        <v>153.19999999999999</v>
      </c>
    </row>
    <row r="211" spans="1:6" x14ac:dyDescent="0.25">
      <c r="A211" s="26" t="s">
        <v>516</v>
      </c>
      <c r="B211" s="21" t="s">
        <v>517</v>
      </c>
      <c r="C211" s="3">
        <v>5.97</v>
      </c>
      <c r="D211" s="3">
        <v>4</v>
      </c>
      <c r="E211" s="3">
        <v>0</v>
      </c>
      <c r="F211" s="3">
        <f t="shared" si="5"/>
        <v>9.9699999999999989</v>
      </c>
    </row>
    <row r="212" spans="1:6" x14ac:dyDescent="0.25">
      <c r="A212" s="26" t="s">
        <v>410</v>
      </c>
      <c r="B212" s="21" t="s">
        <v>411</v>
      </c>
      <c r="C212" s="3">
        <v>197.30999999999997</v>
      </c>
      <c r="D212" s="3">
        <v>69.89</v>
      </c>
      <c r="E212" s="3">
        <v>149.82</v>
      </c>
      <c r="F212" s="3">
        <f t="shared" si="5"/>
        <v>417.02</v>
      </c>
    </row>
    <row r="213" spans="1:6" x14ac:dyDescent="0.25">
      <c r="A213" s="26" t="s">
        <v>300</v>
      </c>
      <c r="B213" s="21" t="s">
        <v>301</v>
      </c>
      <c r="C213" s="3">
        <v>99.87</v>
      </c>
      <c r="D213" s="3">
        <v>34.409999999999997</v>
      </c>
      <c r="E213" s="3">
        <v>62.38000000000001</v>
      </c>
      <c r="F213" s="3">
        <f t="shared" si="5"/>
        <v>196.66000000000003</v>
      </c>
    </row>
    <row r="214" spans="1:6" x14ac:dyDescent="0.25">
      <c r="A214" s="26" t="s">
        <v>502</v>
      </c>
      <c r="B214" s="21" t="s">
        <v>503</v>
      </c>
      <c r="C214" s="3">
        <v>365.39</v>
      </c>
      <c r="D214" s="3">
        <v>123.11</v>
      </c>
      <c r="E214" s="3">
        <v>222.57999999999998</v>
      </c>
      <c r="F214" s="3">
        <f t="shared" si="5"/>
        <v>711.07999999999993</v>
      </c>
    </row>
    <row r="215" spans="1:6" x14ac:dyDescent="0.25">
      <c r="A215" s="26" t="s">
        <v>132</v>
      </c>
      <c r="B215" s="21" t="s">
        <v>133</v>
      </c>
      <c r="C215" s="3">
        <v>313.08000000000004</v>
      </c>
      <c r="D215" s="3">
        <v>75.849999999999994</v>
      </c>
      <c r="E215" s="3">
        <v>95.74</v>
      </c>
      <c r="F215" s="3">
        <f t="shared" si="5"/>
        <v>484.67</v>
      </c>
    </row>
    <row r="216" spans="1:6" x14ac:dyDescent="0.25">
      <c r="A216" s="26" t="s">
        <v>78</v>
      </c>
      <c r="B216" s="21" t="s">
        <v>79</v>
      </c>
      <c r="C216" s="3">
        <v>1677.1799999999998</v>
      </c>
      <c r="D216" s="3">
        <v>422.39</v>
      </c>
      <c r="E216" s="3">
        <v>687.71</v>
      </c>
      <c r="F216" s="3">
        <f t="shared" si="5"/>
        <v>2787.2799999999997</v>
      </c>
    </row>
    <row r="217" spans="1:6" x14ac:dyDescent="0.25">
      <c r="A217" s="26" t="s">
        <v>508</v>
      </c>
      <c r="B217" s="21" t="s">
        <v>509</v>
      </c>
      <c r="C217" s="3">
        <v>2326.5299999999997</v>
      </c>
      <c r="D217" s="3">
        <v>637.87</v>
      </c>
      <c r="E217" s="3">
        <v>863.36</v>
      </c>
      <c r="F217" s="3">
        <f t="shared" si="5"/>
        <v>3827.7599999999998</v>
      </c>
    </row>
    <row r="218" spans="1:6" x14ac:dyDescent="0.25">
      <c r="A218" s="26" t="s">
        <v>44</v>
      </c>
      <c r="B218" s="21" t="s">
        <v>45</v>
      </c>
      <c r="C218" s="3">
        <v>1373.88</v>
      </c>
      <c r="D218" s="3">
        <v>363.25</v>
      </c>
      <c r="E218" s="3">
        <v>582.23</v>
      </c>
      <c r="F218" s="3">
        <f t="shared" si="5"/>
        <v>2319.36</v>
      </c>
    </row>
    <row r="219" spans="1:6" x14ac:dyDescent="0.25">
      <c r="A219" s="26" t="s">
        <v>276</v>
      </c>
      <c r="B219" s="21" t="s">
        <v>277</v>
      </c>
      <c r="C219" s="3">
        <v>249.49</v>
      </c>
      <c r="D219" s="3">
        <v>86.12</v>
      </c>
      <c r="E219" s="3">
        <v>132.82999999999998</v>
      </c>
      <c r="F219" s="3">
        <f t="shared" si="5"/>
        <v>468.44</v>
      </c>
    </row>
    <row r="220" spans="1:6" x14ac:dyDescent="0.25">
      <c r="A220" s="26" t="s">
        <v>134</v>
      </c>
      <c r="B220" s="21" t="s">
        <v>135</v>
      </c>
      <c r="C220" s="3">
        <v>341.5</v>
      </c>
      <c r="D220" s="3">
        <v>75.55</v>
      </c>
      <c r="E220" s="3">
        <v>0</v>
      </c>
      <c r="F220" s="3">
        <f t="shared" si="5"/>
        <v>417.05</v>
      </c>
    </row>
    <row r="221" spans="1:6" x14ac:dyDescent="0.25">
      <c r="A221" s="26" t="s">
        <v>352</v>
      </c>
      <c r="B221" s="21" t="s">
        <v>353</v>
      </c>
      <c r="C221" s="3">
        <v>3100.2000000000003</v>
      </c>
      <c r="D221" s="3">
        <v>859.98</v>
      </c>
      <c r="E221" s="3">
        <v>1350.65</v>
      </c>
      <c r="F221" s="3">
        <f t="shared" si="5"/>
        <v>5310.83</v>
      </c>
    </row>
    <row r="222" spans="1:6" x14ac:dyDescent="0.25">
      <c r="A222" s="26" t="s">
        <v>522</v>
      </c>
      <c r="B222" s="21" t="s">
        <v>523</v>
      </c>
      <c r="C222" s="3">
        <v>73.139999999999986</v>
      </c>
      <c r="D222" s="3">
        <v>9</v>
      </c>
      <c r="E222" s="3">
        <v>0</v>
      </c>
      <c r="F222" s="3">
        <f t="shared" si="5"/>
        <v>82.139999999999986</v>
      </c>
    </row>
    <row r="223" spans="1:6" x14ac:dyDescent="0.25">
      <c r="A223" s="26" t="s">
        <v>350</v>
      </c>
      <c r="B223" s="21" t="s">
        <v>351</v>
      </c>
      <c r="C223" s="3">
        <v>54.899999999999991</v>
      </c>
      <c r="D223" s="3">
        <v>11.1</v>
      </c>
      <c r="E223" s="3">
        <v>0</v>
      </c>
      <c r="F223" s="3">
        <f t="shared" si="5"/>
        <v>65.999999999999986</v>
      </c>
    </row>
    <row r="224" spans="1:6" x14ac:dyDescent="0.25">
      <c r="A224" s="26" t="s">
        <v>334</v>
      </c>
      <c r="B224" s="21" t="s">
        <v>335</v>
      </c>
      <c r="C224" s="3">
        <v>39.200000000000003</v>
      </c>
      <c r="D224" s="3">
        <v>6.1</v>
      </c>
      <c r="E224" s="3">
        <v>22.44</v>
      </c>
      <c r="F224" s="3">
        <f t="shared" si="5"/>
        <v>67.740000000000009</v>
      </c>
    </row>
    <row r="225" spans="1:6" x14ac:dyDescent="0.25">
      <c r="A225" s="26" t="s">
        <v>560</v>
      </c>
      <c r="B225" s="21" t="s">
        <v>561</v>
      </c>
      <c r="C225" s="3">
        <v>400.39</v>
      </c>
      <c r="D225" s="3">
        <v>114.59</v>
      </c>
      <c r="E225" s="3">
        <v>223.04</v>
      </c>
      <c r="F225" s="3">
        <f t="shared" si="5"/>
        <v>738.02</v>
      </c>
    </row>
    <row r="226" spans="1:6" x14ac:dyDescent="0.25">
      <c r="A226" s="26" t="s">
        <v>190</v>
      </c>
      <c r="B226" s="21" t="s">
        <v>191</v>
      </c>
      <c r="C226" s="3">
        <v>11135.59</v>
      </c>
      <c r="D226" s="3">
        <v>2360.58</v>
      </c>
      <c r="E226" s="3">
        <v>3630.08</v>
      </c>
      <c r="F226" s="3">
        <f t="shared" si="5"/>
        <v>17126.25</v>
      </c>
    </row>
    <row r="227" spans="1:6" x14ac:dyDescent="0.25">
      <c r="A227" s="26" t="s">
        <v>284</v>
      </c>
      <c r="B227" s="21" t="s">
        <v>285</v>
      </c>
      <c r="C227" s="3">
        <v>5122.88</v>
      </c>
      <c r="D227" s="3">
        <v>1336.0300000000002</v>
      </c>
      <c r="E227" s="3">
        <v>2097.0299999999997</v>
      </c>
      <c r="F227" s="3">
        <f t="shared" si="5"/>
        <v>8555.94</v>
      </c>
    </row>
    <row r="228" spans="1:6" x14ac:dyDescent="0.25">
      <c r="A228" s="26" t="s">
        <v>356</v>
      </c>
      <c r="B228" s="21" t="s">
        <v>357</v>
      </c>
      <c r="C228" s="3">
        <v>7894.59</v>
      </c>
      <c r="D228" s="3">
        <v>2053.54</v>
      </c>
      <c r="E228" s="3">
        <v>3554.73</v>
      </c>
      <c r="F228" s="3">
        <f t="shared" si="5"/>
        <v>13502.86</v>
      </c>
    </row>
    <row r="229" spans="1:6" x14ac:dyDescent="0.25">
      <c r="A229" s="26" t="s">
        <v>174</v>
      </c>
      <c r="B229" s="21" t="s">
        <v>175</v>
      </c>
      <c r="C229" s="3">
        <v>10342.52</v>
      </c>
      <c r="D229" s="3">
        <v>2714.79</v>
      </c>
      <c r="E229" s="3">
        <v>4354.6500000000005</v>
      </c>
      <c r="F229" s="3">
        <f t="shared" si="5"/>
        <v>17411.96</v>
      </c>
    </row>
    <row r="230" spans="1:6" x14ac:dyDescent="0.25">
      <c r="A230" s="26" t="s">
        <v>46</v>
      </c>
      <c r="B230" s="21" t="s">
        <v>47</v>
      </c>
      <c r="C230" s="3">
        <v>2716.62</v>
      </c>
      <c r="D230" s="3">
        <v>762.84</v>
      </c>
      <c r="E230" s="3">
        <v>1218.1299999999999</v>
      </c>
      <c r="F230" s="3">
        <f t="shared" si="5"/>
        <v>4697.59</v>
      </c>
    </row>
    <row r="231" spans="1:6" x14ac:dyDescent="0.25">
      <c r="A231" s="26" t="s">
        <v>320</v>
      </c>
      <c r="B231" s="21" t="s">
        <v>321</v>
      </c>
      <c r="C231" s="3">
        <v>5081.6000000000004</v>
      </c>
      <c r="D231" s="3">
        <v>1192.73</v>
      </c>
      <c r="E231" s="3">
        <v>2020.6999999999998</v>
      </c>
      <c r="F231" s="3">
        <f t="shared" si="5"/>
        <v>8295.0300000000007</v>
      </c>
    </row>
    <row r="232" spans="1:6" x14ac:dyDescent="0.25">
      <c r="A232" s="26" t="s">
        <v>250</v>
      </c>
      <c r="B232" s="21" t="s">
        <v>251</v>
      </c>
      <c r="C232" s="3">
        <v>19.18</v>
      </c>
      <c r="D232" s="3">
        <v>4.8</v>
      </c>
      <c r="E232" s="3">
        <v>0</v>
      </c>
      <c r="F232" s="3">
        <f t="shared" si="5"/>
        <v>23.98</v>
      </c>
    </row>
    <row r="233" spans="1:6" x14ac:dyDescent="0.25">
      <c r="A233" s="26" t="s">
        <v>336</v>
      </c>
      <c r="B233" s="21" t="s">
        <v>337</v>
      </c>
      <c r="C233" s="3">
        <v>2498.36</v>
      </c>
      <c r="D233" s="3">
        <v>602.66000000000008</v>
      </c>
      <c r="E233" s="3">
        <v>982</v>
      </c>
      <c r="F233" s="3">
        <f t="shared" si="5"/>
        <v>4083.0200000000004</v>
      </c>
    </row>
    <row r="234" spans="1:6" x14ac:dyDescent="0.25">
      <c r="A234" s="26" t="s">
        <v>526</v>
      </c>
      <c r="B234" s="21" t="s">
        <v>527</v>
      </c>
      <c r="C234" s="3">
        <v>4697.38</v>
      </c>
      <c r="D234" s="3">
        <v>1233.22</v>
      </c>
      <c r="E234" s="3">
        <v>2436.4699999999998</v>
      </c>
      <c r="F234" s="3">
        <f t="shared" si="5"/>
        <v>8367.07</v>
      </c>
    </row>
    <row r="235" spans="1:6" x14ac:dyDescent="0.25">
      <c r="A235" s="26" t="s">
        <v>288</v>
      </c>
      <c r="B235" s="21" t="s">
        <v>289</v>
      </c>
      <c r="C235" s="3">
        <v>1379.55</v>
      </c>
      <c r="D235" s="3">
        <v>391.78</v>
      </c>
      <c r="E235" s="3">
        <v>584.53</v>
      </c>
      <c r="F235" s="3">
        <f t="shared" si="5"/>
        <v>2355.8599999999997</v>
      </c>
    </row>
    <row r="236" spans="1:6" x14ac:dyDescent="0.25">
      <c r="A236" s="26" t="s">
        <v>562</v>
      </c>
      <c r="B236" s="21" t="s">
        <v>563</v>
      </c>
      <c r="C236" s="3">
        <v>1124.04</v>
      </c>
      <c r="D236" s="3">
        <v>250.89999999999998</v>
      </c>
      <c r="E236" s="3">
        <v>362.15</v>
      </c>
      <c r="F236" s="3">
        <f t="shared" si="5"/>
        <v>1737.09</v>
      </c>
    </row>
    <row r="237" spans="1:6" x14ac:dyDescent="0.25">
      <c r="A237" s="26" t="s">
        <v>152</v>
      </c>
      <c r="B237" s="21" t="s">
        <v>153</v>
      </c>
      <c r="C237" s="3">
        <v>263.78000000000003</v>
      </c>
      <c r="D237" s="3">
        <v>71.900000000000006</v>
      </c>
      <c r="E237" s="3">
        <v>83.42</v>
      </c>
      <c r="F237" s="3">
        <f t="shared" si="5"/>
        <v>419.1</v>
      </c>
    </row>
    <row r="238" spans="1:6" x14ac:dyDescent="0.25">
      <c r="A238" s="26" t="s">
        <v>220</v>
      </c>
      <c r="B238" s="21" t="s">
        <v>221</v>
      </c>
      <c r="C238" s="3">
        <v>1112.1099999999999</v>
      </c>
      <c r="D238" s="3">
        <v>289.53999999999996</v>
      </c>
      <c r="E238" s="3">
        <v>446.46000000000004</v>
      </c>
      <c r="F238" s="3">
        <f t="shared" si="5"/>
        <v>1848.11</v>
      </c>
    </row>
    <row r="239" spans="1:6" x14ac:dyDescent="0.25">
      <c r="A239" s="26" t="s">
        <v>548</v>
      </c>
      <c r="B239" s="21" t="s">
        <v>549</v>
      </c>
      <c r="C239" s="3">
        <v>2428.8399999999997</v>
      </c>
      <c r="D239" s="3">
        <v>594.77</v>
      </c>
      <c r="E239" s="3">
        <v>943.69</v>
      </c>
      <c r="F239" s="3">
        <f t="shared" si="5"/>
        <v>3967.2999999999997</v>
      </c>
    </row>
    <row r="240" spans="1:6" x14ac:dyDescent="0.25">
      <c r="A240" s="26" t="s">
        <v>542</v>
      </c>
      <c r="B240" s="21" t="s">
        <v>543</v>
      </c>
      <c r="C240" s="3">
        <v>14854.34</v>
      </c>
      <c r="D240" s="3">
        <v>3715.46</v>
      </c>
      <c r="E240" s="3">
        <v>5879.7699999999995</v>
      </c>
      <c r="F240" s="3">
        <f t="shared" si="5"/>
        <v>24449.57</v>
      </c>
    </row>
    <row r="241" spans="1:6" x14ac:dyDescent="0.25">
      <c r="A241" s="26" t="s">
        <v>412</v>
      </c>
      <c r="B241" s="21" t="s">
        <v>413</v>
      </c>
      <c r="C241" s="3">
        <v>70.599999999999994</v>
      </c>
      <c r="D241" s="3">
        <v>2</v>
      </c>
      <c r="E241" s="3">
        <v>0</v>
      </c>
      <c r="F241" s="3">
        <f t="shared" si="5"/>
        <v>72.599999999999994</v>
      </c>
    </row>
    <row r="242" spans="1:6" x14ac:dyDescent="0.25">
      <c r="A242" s="26" t="s">
        <v>224</v>
      </c>
      <c r="B242" s="21" t="s">
        <v>225</v>
      </c>
      <c r="C242" s="3">
        <v>37.6</v>
      </c>
      <c r="D242" s="3">
        <v>0</v>
      </c>
      <c r="E242" s="3">
        <v>0</v>
      </c>
      <c r="F242" s="3">
        <f t="shared" si="5"/>
        <v>37.6</v>
      </c>
    </row>
    <row r="243" spans="1:6" x14ac:dyDescent="0.25">
      <c r="A243" s="26" t="s">
        <v>368</v>
      </c>
      <c r="B243" s="21" t="s">
        <v>369</v>
      </c>
      <c r="C243" s="3">
        <v>672.12999999999988</v>
      </c>
      <c r="D243" s="3">
        <v>185.84</v>
      </c>
      <c r="E243" s="3">
        <v>331.73</v>
      </c>
      <c r="F243" s="3">
        <f t="shared" si="5"/>
        <v>1189.6999999999998</v>
      </c>
    </row>
    <row r="244" spans="1:6" x14ac:dyDescent="0.25">
      <c r="A244" s="26" t="s">
        <v>326</v>
      </c>
      <c r="B244" s="21" t="s">
        <v>327</v>
      </c>
      <c r="C244" s="3">
        <v>980.40999999999985</v>
      </c>
      <c r="D244" s="3">
        <v>227.18</v>
      </c>
      <c r="E244" s="3">
        <v>321.19</v>
      </c>
      <c r="F244" s="3">
        <f t="shared" si="5"/>
        <v>1528.7799999999997</v>
      </c>
    </row>
    <row r="245" spans="1:6" x14ac:dyDescent="0.25">
      <c r="A245" s="26" t="s">
        <v>324</v>
      </c>
      <c r="B245" s="21" t="s">
        <v>325</v>
      </c>
      <c r="C245" s="3">
        <v>4863.07</v>
      </c>
      <c r="D245" s="3">
        <v>1181.73</v>
      </c>
      <c r="E245" s="3">
        <v>2436.86</v>
      </c>
      <c r="F245" s="3">
        <f t="shared" si="5"/>
        <v>8481.66</v>
      </c>
    </row>
    <row r="246" spans="1:6" x14ac:dyDescent="0.25">
      <c r="A246" s="26" t="s">
        <v>99</v>
      </c>
      <c r="B246" s="21" t="s">
        <v>100</v>
      </c>
      <c r="C246" s="3">
        <v>7284.74</v>
      </c>
      <c r="D246" s="3">
        <v>1779.31</v>
      </c>
      <c r="E246" s="3">
        <v>3340.2299999999996</v>
      </c>
      <c r="F246" s="3">
        <f t="shared" si="5"/>
        <v>12404.279999999999</v>
      </c>
    </row>
    <row r="247" spans="1:6" x14ac:dyDescent="0.25">
      <c r="A247" s="26" t="s">
        <v>206</v>
      </c>
      <c r="B247" s="21" t="s">
        <v>207</v>
      </c>
      <c r="C247" s="3">
        <v>436.39</v>
      </c>
      <c r="D247" s="3">
        <v>109.35000000000001</v>
      </c>
      <c r="E247" s="3">
        <v>181.98000000000002</v>
      </c>
      <c r="F247" s="3">
        <f t="shared" si="5"/>
        <v>727.72</v>
      </c>
    </row>
    <row r="248" spans="1:6" x14ac:dyDescent="0.25">
      <c r="A248" s="26" t="s">
        <v>105</v>
      </c>
      <c r="B248" s="21" t="s">
        <v>106</v>
      </c>
      <c r="C248" s="3">
        <v>2830.24</v>
      </c>
      <c r="D248" s="3">
        <v>718.14</v>
      </c>
      <c r="E248" s="3">
        <v>1011.46</v>
      </c>
      <c r="F248" s="3">
        <f t="shared" si="5"/>
        <v>4559.84</v>
      </c>
    </row>
    <row r="249" spans="1:6" x14ac:dyDescent="0.25">
      <c r="A249" s="26" t="s">
        <v>164</v>
      </c>
      <c r="B249" s="21" t="s">
        <v>165</v>
      </c>
      <c r="C249" s="3">
        <v>1780.3600000000001</v>
      </c>
      <c r="D249" s="3">
        <v>472.81</v>
      </c>
      <c r="E249" s="3">
        <v>652.80999999999995</v>
      </c>
      <c r="F249" s="3">
        <f t="shared" si="5"/>
        <v>2905.98</v>
      </c>
    </row>
    <row r="250" spans="1:6" x14ac:dyDescent="0.25">
      <c r="A250" s="26" t="s">
        <v>292</v>
      </c>
      <c r="B250" s="21" t="s">
        <v>293</v>
      </c>
      <c r="C250" s="3">
        <v>331.68</v>
      </c>
      <c r="D250" s="3">
        <v>86.18</v>
      </c>
      <c r="E250" s="3">
        <v>120.49000000000001</v>
      </c>
      <c r="F250" s="3">
        <f t="shared" si="5"/>
        <v>538.35</v>
      </c>
    </row>
    <row r="251" spans="1:6" x14ac:dyDescent="0.25">
      <c r="A251" s="25" t="s">
        <v>640</v>
      </c>
      <c r="B251" s="21" t="s">
        <v>641</v>
      </c>
      <c r="C251" s="3">
        <v>1423.0900000000001</v>
      </c>
      <c r="D251" s="3">
        <v>275.82</v>
      </c>
      <c r="E251" s="3">
        <v>569.80999999999995</v>
      </c>
      <c r="F251" s="3">
        <f t="shared" si="5"/>
        <v>2268.7200000000003</v>
      </c>
    </row>
    <row r="252" spans="1:6" x14ac:dyDescent="0.25">
      <c r="A252" s="20" t="s">
        <v>158</v>
      </c>
      <c r="B252" s="24" t="s">
        <v>159</v>
      </c>
      <c r="C252" s="3">
        <v>1056.95</v>
      </c>
      <c r="D252" s="3">
        <v>326.58999999999997</v>
      </c>
      <c r="E252" s="3">
        <v>424.28999999999996</v>
      </c>
      <c r="F252" s="3">
        <f t="shared" si="5"/>
        <v>1807.83</v>
      </c>
    </row>
    <row r="253" spans="1:6" x14ac:dyDescent="0.25">
      <c r="A253" s="25" t="s">
        <v>490</v>
      </c>
      <c r="B253" s="21" t="s">
        <v>491</v>
      </c>
      <c r="C253" s="3">
        <v>732.06999999999994</v>
      </c>
      <c r="D253" s="3">
        <v>178.45000000000002</v>
      </c>
      <c r="E253" s="3">
        <v>268.85000000000002</v>
      </c>
      <c r="F253" s="3">
        <f t="shared" si="5"/>
        <v>1179.3699999999999</v>
      </c>
    </row>
    <row r="254" spans="1:6" x14ac:dyDescent="0.25">
      <c r="A254" s="26" t="s">
        <v>540</v>
      </c>
      <c r="B254" s="21" t="s">
        <v>718</v>
      </c>
      <c r="C254" s="3">
        <v>580.47</v>
      </c>
      <c r="D254" s="3">
        <v>126.4</v>
      </c>
      <c r="E254" s="3">
        <v>50.5</v>
      </c>
      <c r="F254" s="3">
        <f t="shared" si="5"/>
        <v>757.37</v>
      </c>
    </row>
    <row r="255" spans="1:6" x14ac:dyDescent="0.25">
      <c r="A255" s="26" t="s">
        <v>302</v>
      </c>
      <c r="B255" s="21" t="s">
        <v>712</v>
      </c>
      <c r="C255" s="3">
        <v>0</v>
      </c>
      <c r="D255" s="3">
        <v>0</v>
      </c>
      <c r="E255" s="3">
        <v>26.49</v>
      </c>
      <c r="F255" s="3">
        <f t="shared" si="5"/>
        <v>26.49</v>
      </c>
    </row>
    <row r="256" spans="1:6" x14ac:dyDescent="0.25">
      <c r="A256" s="26" t="s">
        <v>450</v>
      </c>
      <c r="B256" s="21" t="s">
        <v>714</v>
      </c>
      <c r="C256" s="3">
        <v>43.5</v>
      </c>
      <c r="D256" s="3">
        <v>128.1</v>
      </c>
      <c r="E256" s="3">
        <v>227.62</v>
      </c>
      <c r="F256" s="3">
        <f t="shared" si="5"/>
        <v>399.22</v>
      </c>
    </row>
    <row r="257" spans="1:6" x14ac:dyDescent="0.25">
      <c r="A257" s="26" t="s">
        <v>408</v>
      </c>
      <c r="B257" s="21" t="s">
        <v>409</v>
      </c>
      <c r="C257" s="3">
        <v>29.5</v>
      </c>
      <c r="D257" s="3">
        <v>10</v>
      </c>
      <c r="E257" s="3">
        <v>0</v>
      </c>
      <c r="F257" s="3">
        <f t="shared" si="5"/>
        <v>39.5</v>
      </c>
    </row>
    <row r="258" spans="1:6" x14ac:dyDescent="0.25">
      <c r="A258" s="26" t="s">
        <v>107</v>
      </c>
      <c r="B258" s="21" t="s">
        <v>108</v>
      </c>
      <c r="C258" s="3">
        <v>347.46</v>
      </c>
      <c r="D258" s="3">
        <v>100.91000000000001</v>
      </c>
      <c r="E258" s="3">
        <v>157</v>
      </c>
      <c r="F258" s="3">
        <f t="shared" si="5"/>
        <v>605.37</v>
      </c>
    </row>
    <row r="259" spans="1:6" x14ac:dyDescent="0.25">
      <c r="A259" s="26" t="s">
        <v>636</v>
      </c>
      <c r="B259" s="21" t="s">
        <v>637</v>
      </c>
      <c r="C259" s="3">
        <v>177.5</v>
      </c>
      <c r="D259" s="3">
        <v>60.14</v>
      </c>
      <c r="E259" s="3">
        <v>70.84</v>
      </c>
      <c r="F259" s="3">
        <f t="shared" si="5"/>
        <v>308.48</v>
      </c>
    </row>
    <row r="260" spans="1:6" x14ac:dyDescent="0.25">
      <c r="A260" s="26" t="s">
        <v>610</v>
      </c>
      <c r="B260" s="21" t="s">
        <v>611</v>
      </c>
      <c r="C260" s="3">
        <v>145.79</v>
      </c>
      <c r="D260" s="3">
        <v>27.9</v>
      </c>
      <c r="E260" s="3">
        <v>26.12</v>
      </c>
      <c r="F260" s="3">
        <f t="shared" si="5"/>
        <v>199.81</v>
      </c>
    </row>
    <row r="261" spans="1:6" x14ac:dyDescent="0.25">
      <c r="A261" s="26" t="s">
        <v>130</v>
      </c>
      <c r="B261" s="21" t="s">
        <v>131</v>
      </c>
      <c r="C261" s="3">
        <v>870.73</v>
      </c>
      <c r="D261" s="3">
        <v>240.24</v>
      </c>
      <c r="E261" s="3">
        <v>373.18</v>
      </c>
      <c r="F261" s="3">
        <f t="shared" ref="F261:F324" si="6">E261+D261+C261</f>
        <v>1484.15</v>
      </c>
    </row>
    <row r="262" spans="1:6" x14ac:dyDescent="0.25">
      <c r="A262" s="26" t="s">
        <v>298</v>
      </c>
      <c r="B262" s="21" t="s">
        <v>299</v>
      </c>
      <c r="C262" s="3">
        <v>99.2</v>
      </c>
      <c r="D262" s="3">
        <v>0</v>
      </c>
      <c r="E262" s="3">
        <v>0</v>
      </c>
      <c r="F262" s="3">
        <f t="shared" si="6"/>
        <v>99.2</v>
      </c>
    </row>
    <row r="263" spans="1:6" x14ac:dyDescent="0.25">
      <c r="A263" s="26" t="s">
        <v>570</v>
      </c>
      <c r="B263" s="21" t="s">
        <v>571</v>
      </c>
      <c r="C263" s="3">
        <v>73</v>
      </c>
      <c r="D263" s="3">
        <v>9</v>
      </c>
      <c r="E263" s="3">
        <v>0</v>
      </c>
      <c r="F263" s="3">
        <f t="shared" si="6"/>
        <v>82</v>
      </c>
    </row>
    <row r="264" spans="1:6" x14ac:dyDescent="0.25">
      <c r="A264" s="26" t="s">
        <v>194</v>
      </c>
      <c r="B264" s="21" t="s">
        <v>195</v>
      </c>
      <c r="C264" s="3">
        <v>34.799999999999997</v>
      </c>
      <c r="D264" s="3">
        <v>0</v>
      </c>
      <c r="E264" s="3">
        <v>0</v>
      </c>
      <c r="F264" s="3">
        <f t="shared" si="6"/>
        <v>34.799999999999997</v>
      </c>
    </row>
    <row r="265" spans="1:6" x14ac:dyDescent="0.25">
      <c r="A265" s="26" t="s">
        <v>126</v>
      </c>
      <c r="B265" s="21" t="s">
        <v>127</v>
      </c>
      <c r="C265" s="3">
        <v>53.150000000000006</v>
      </c>
      <c r="D265" s="3">
        <v>21.02</v>
      </c>
      <c r="E265" s="3">
        <v>27.900000000000002</v>
      </c>
      <c r="F265" s="3">
        <f t="shared" si="6"/>
        <v>102.07000000000001</v>
      </c>
    </row>
    <row r="266" spans="1:6" x14ac:dyDescent="0.25">
      <c r="A266" s="26" t="s">
        <v>318</v>
      </c>
      <c r="B266" s="21" t="s">
        <v>319</v>
      </c>
      <c r="C266" s="3">
        <v>205.5</v>
      </c>
      <c r="D266" s="3">
        <v>73</v>
      </c>
      <c r="E266" s="3">
        <v>110.79</v>
      </c>
      <c r="F266" s="3">
        <f t="shared" si="6"/>
        <v>389.29</v>
      </c>
    </row>
    <row r="267" spans="1:6" x14ac:dyDescent="0.25">
      <c r="A267" s="26" t="s">
        <v>384</v>
      </c>
      <c r="B267" s="21" t="s">
        <v>385</v>
      </c>
      <c r="C267" s="3">
        <v>83.5</v>
      </c>
      <c r="D267" s="3">
        <v>25.9</v>
      </c>
      <c r="E267" s="3">
        <v>42.96</v>
      </c>
      <c r="F267" s="3">
        <f t="shared" si="6"/>
        <v>152.36000000000001</v>
      </c>
    </row>
    <row r="268" spans="1:6" x14ac:dyDescent="0.25">
      <c r="A268" s="26" t="s">
        <v>266</v>
      </c>
      <c r="B268" s="21" t="s">
        <v>267</v>
      </c>
      <c r="C268" s="3">
        <v>389.90999999999997</v>
      </c>
      <c r="D268" s="3">
        <v>108.72</v>
      </c>
      <c r="E268" s="3">
        <v>185.14000000000001</v>
      </c>
      <c r="F268" s="3">
        <f t="shared" si="6"/>
        <v>683.77</v>
      </c>
    </row>
    <row r="269" spans="1:6" x14ac:dyDescent="0.25">
      <c r="A269" s="26" t="s">
        <v>672</v>
      </c>
      <c r="B269" s="21" t="s">
        <v>673</v>
      </c>
      <c r="C269" s="3">
        <v>3056.4399999999996</v>
      </c>
      <c r="D269" s="3">
        <v>805.87</v>
      </c>
      <c r="E269" s="3">
        <v>1059.1500000000001</v>
      </c>
      <c r="F269" s="3">
        <f t="shared" si="6"/>
        <v>4921.4599999999991</v>
      </c>
    </row>
    <row r="270" spans="1:6" x14ac:dyDescent="0.25">
      <c r="A270" s="26" t="s">
        <v>382</v>
      </c>
      <c r="B270" s="21" t="s">
        <v>383</v>
      </c>
      <c r="C270" s="3">
        <v>7750.1</v>
      </c>
      <c r="D270" s="3">
        <v>1971.92</v>
      </c>
      <c r="E270" s="3">
        <v>3115.33</v>
      </c>
      <c r="F270" s="3">
        <f t="shared" si="6"/>
        <v>12837.35</v>
      </c>
    </row>
    <row r="271" spans="1:6" x14ac:dyDescent="0.25">
      <c r="A271" s="26" t="s">
        <v>604</v>
      </c>
      <c r="B271" s="21" t="s">
        <v>605</v>
      </c>
      <c r="C271" s="3">
        <v>3162.3999999999996</v>
      </c>
      <c r="D271" s="3">
        <v>783.17</v>
      </c>
      <c r="E271" s="3">
        <v>1227.0700000000002</v>
      </c>
      <c r="F271" s="3">
        <f t="shared" si="6"/>
        <v>5172.6399999999994</v>
      </c>
    </row>
    <row r="272" spans="1:6" x14ac:dyDescent="0.25">
      <c r="A272" s="26" t="s">
        <v>402</v>
      </c>
      <c r="B272" s="21" t="s">
        <v>403</v>
      </c>
      <c r="C272" s="3">
        <v>4428</v>
      </c>
      <c r="D272" s="3">
        <v>1218.0600000000002</v>
      </c>
      <c r="E272" s="3">
        <v>2110.5</v>
      </c>
      <c r="F272" s="3">
        <f t="shared" si="6"/>
        <v>7756.56</v>
      </c>
    </row>
    <row r="273" spans="1:6" x14ac:dyDescent="0.25">
      <c r="A273" s="26" t="s">
        <v>472</v>
      </c>
      <c r="B273" s="21" t="s">
        <v>473</v>
      </c>
      <c r="C273" s="3">
        <v>507.65000000000009</v>
      </c>
      <c r="D273" s="3">
        <v>143.77000000000001</v>
      </c>
      <c r="E273" s="3">
        <v>171.01999999999998</v>
      </c>
      <c r="F273" s="3">
        <f t="shared" si="6"/>
        <v>822.44</v>
      </c>
    </row>
    <row r="274" spans="1:6" x14ac:dyDescent="0.25">
      <c r="A274" s="20" t="s">
        <v>228</v>
      </c>
      <c r="B274" s="21" t="s">
        <v>229</v>
      </c>
      <c r="C274" s="3">
        <v>431.27</v>
      </c>
      <c r="D274" s="3">
        <v>135.94999999999999</v>
      </c>
      <c r="E274" s="3">
        <v>0</v>
      </c>
      <c r="F274" s="3">
        <f t="shared" si="6"/>
        <v>567.22</v>
      </c>
    </row>
    <row r="275" spans="1:6" x14ac:dyDescent="0.25">
      <c r="A275" s="26" t="s">
        <v>494</v>
      </c>
      <c r="B275" s="21" t="s">
        <v>495</v>
      </c>
      <c r="C275" s="3">
        <v>1161.25</v>
      </c>
      <c r="D275" s="3">
        <v>329.6</v>
      </c>
      <c r="E275" s="3">
        <v>378.87</v>
      </c>
      <c r="F275" s="3">
        <f t="shared" si="6"/>
        <v>1869.72</v>
      </c>
    </row>
    <row r="276" spans="1:6" x14ac:dyDescent="0.25">
      <c r="A276" s="26" t="s">
        <v>586</v>
      </c>
      <c r="B276" s="21" t="s">
        <v>587</v>
      </c>
      <c r="C276" s="3">
        <v>671.51</v>
      </c>
      <c r="D276" s="3">
        <v>166.46</v>
      </c>
      <c r="E276" s="3">
        <v>259.33</v>
      </c>
      <c r="F276" s="3">
        <f t="shared" si="6"/>
        <v>1097.3</v>
      </c>
    </row>
    <row r="277" spans="1:6" x14ac:dyDescent="0.25">
      <c r="A277" s="26" t="s">
        <v>616</v>
      </c>
      <c r="B277" s="21" t="s">
        <v>722</v>
      </c>
      <c r="C277" s="3">
        <v>104.4</v>
      </c>
      <c r="D277" s="3">
        <v>27</v>
      </c>
      <c r="E277" s="3">
        <v>0</v>
      </c>
      <c r="F277" s="3">
        <f t="shared" si="6"/>
        <v>131.4</v>
      </c>
    </row>
    <row r="278" spans="1:6" x14ac:dyDescent="0.25">
      <c r="A278" s="26" t="s">
        <v>618</v>
      </c>
      <c r="B278" s="21" t="s">
        <v>619</v>
      </c>
      <c r="C278" s="3">
        <v>211.56</v>
      </c>
      <c r="D278" s="3">
        <v>51.04</v>
      </c>
      <c r="E278" s="3">
        <v>97.34</v>
      </c>
      <c r="F278" s="3">
        <f t="shared" si="6"/>
        <v>359.94</v>
      </c>
    </row>
    <row r="279" spans="1:6" x14ac:dyDescent="0.25">
      <c r="A279" s="26" t="s">
        <v>162</v>
      </c>
      <c r="B279" s="21" t="s">
        <v>163</v>
      </c>
      <c r="C279" s="3">
        <v>19</v>
      </c>
      <c r="D279" s="3">
        <v>0</v>
      </c>
      <c r="E279" s="3">
        <v>0</v>
      </c>
      <c r="F279" s="3">
        <f t="shared" si="6"/>
        <v>19</v>
      </c>
    </row>
    <row r="280" spans="1:6" x14ac:dyDescent="0.25">
      <c r="A280" s="26" t="s">
        <v>624</v>
      </c>
      <c r="B280" s="21" t="s">
        <v>625</v>
      </c>
      <c r="C280" s="3">
        <v>2595.11</v>
      </c>
      <c r="D280" s="3">
        <v>682.6099999999999</v>
      </c>
      <c r="E280" s="3">
        <v>1056.27</v>
      </c>
      <c r="F280" s="3">
        <f t="shared" si="6"/>
        <v>4333.99</v>
      </c>
    </row>
    <row r="281" spans="1:6" x14ac:dyDescent="0.25">
      <c r="A281" s="26" t="s">
        <v>122</v>
      </c>
      <c r="B281" s="21" t="s">
        <v>123</v>
      </c>
      <c r="C281" s="3">
        <v>786.8</v>
      </c>
      <c r="D281" s="3">
        <v>213.28</v>
      </c>
      <c r="E281" s="3">
        <v>318.93</v>
      </c>
      <c r="F281" s="3">
        <f t="shared" si="6"/>
        <v>1319.01</v>
      </c>
    </row>
    <row r="282" spans="1:6" x14ac:dyDescent="0.25">
      <c r="A282" s="26" t="s">
        <v>596</v>
      </c>
      <c r="B282" s="21" t="s">
        <v>597</v>
      </c>
      <c r="C282" s="3">
        <v>118.25</v>
      </c>
      <c r="D282" s="3">
        <v>32.340000000000003</v>
      </c>
      <c r="E282" s="3">
        <v>37.160000000000004</v>
      </c>
      <c r="F282" s="3">
        <f t="shared" si="6"/>
        <v>187.75</v>
      </c>
    </row>
    <row r="283" spans="1:6" x14ac:dyDescent="0.25">
      <c r="A283" s="26" t="s">
        <v>128</v>
      </c>
      <c r="B283" s="21" t="s">
        <v>129</v>
      </c>
      <c r="C283" s="3">
        <v>425.1</v>
      </c>
      <c r="D283" s="3">
        <v>130.87</v>
      </c>
      <c r="E283" s="3">
        <v>147.93</v>
      </c>
      <c r="F283" s="3">
        <f t="shared" si="6"/>
        <v>703.90000000000009</v>
      </c>
    </row>
    <row r="284" spans="1:6" x14ac:dyDescent="0.25">
      <c r="A284" s="26" t="s">
        <v>622</v>
      </c>
      <c r="B284" s="21" t="s">
        <v>623</v>
      </c>
      <c r="C284" s="3">
        <v>147.28</v>
      </c>
      <c r="D284" s="3">
        <v>38.840000000000003</v>
      </c>
      <c r="E284" s="3">
        <v>61.120000000000005</v>
      </c>
      <c r="F284" s="3">
        <f t="shared" si="6"/>
        <v>247.24</v>
      </c>
    </row>
    <row r="285" spans="1:6" x14ac:dyDescent="0.25">
      <c r="A285" s="26" t="s">
        <v>448</v>
      </c>
      <c r="B285" s="21" t="s">
        <v>449</v>
      </c>
      <c r="C285" s="3">
        <v>163.30000000000001</v>
      </c>
      <c r="D285" s="3">
        <v>33.79</v>
      </c>
      <c r="E285" s="3">
        <v>55.58</v>
      </c>
      <c r="F285" s="3">
        <f t="shared" si="6"/>
        <v>252.67000000000002</v>
      </c>
    </row>
    <row r="286" spans="1:6" x14ac:dyDescent="0.25">
      <c r="A286" s="26" t="s">
        <v>58</v>
      </c>
      <c r="B286" s="21" t="s">
        <v>59</v>
      </c>
      <c r="C286" s="3">
        <v>5607.66</v>
      </c>
      <c r="D286" s="3">
        <v>1525.3600000000001</v>
      </c>
      <c r="E286" s="3">
        <v>2444.29</v>
      </c>
      <c r="F286" s="3">
        <f t="shared" si="6"/>
        <v>9577.31</v>
      </c>
    </row>
    <row r="287" spans="1:6" x14ac:dyDescent="0.25">
      <c r="A287" s="26" t="s">
        <v>198</v>
      </c>
      <c r="B287" s="21" t="s">
        <v>199</v>
      </c>
      <c r="C287" s="3">
        <v>2452.62</v>
      </c>
      <c r="D287" s="3">
        <v>640.33999999999992</v>
      </c>
      <c r="E287" s="3">
        <v>903.71</v>
      </c>
      <c r="F287" s="3">
        <f t="shared" si="6"/>
        <v>3996.67</v>
      </c>
    </row>
    <row r="288" spans="1:6" x14ac:dyDescent="0.25">
      <c r="A288" s="26" t="s">
        <v>66</v>
      </c>
      <c r="B288" s="21" t="s">
        <v>67</v>
      </c>
      <c r="C288" s="3">
        <v>1079.52</v>
      </c>
      <c r="D288" s="3">
        <v>260.66999999999996</v>
      </c>
      <c r="E288" s="3">
        <v>419.21</v>
      </c>
      <c r="F288" s="3">
        <f t="shared" si="6"/>
        <v>1759.3999999999999</v>
      </c>
    </row>
    <row r="289" spans="1:6" x14ac:dyDescent="0.25">
      <c r="A289" s="26" t="s">
        <v>308</v>
      </c>
      <c r="B289" s="21" t="s">
        <v>309</v>
      </c>
      <c r="C289" s="3">
        <v>1678.49</v>
      </c>
      <c r="D289" s="3">
        <v>438.74</v>
      </c>
      <c r="E289" s="3">
        <v>677.1</v>
      </c>
      <c r="F289" s="3">
        <f t="shared" si="6"/>
        <v>2794.33</v>
      </c>
    </row>
    <row r="290" spans="1:6" x14ac:dyDescent="0.25">
      <c r="A290" s="20" t="s">
        <v>330</v>
      </c>
      <c r="B290" s="24" t="s">
        <v>331</v>
      </c>
      <c r="C290" s="3">
        <v>863</v>
      </c>
      <c r="D290" s="3">
        <v>251.25</v>
      </c>
      <c r="E290" s="3">
        <v>372.34000000000003</v>
      </c>
      <c r="F290" s="3">
        <f t="shared" si="6"/>
        <v>1486.5900000000001</v>
      </c>
    </row>
    <row r="291" spans="1:6" x14ac:dyDescent="0.25">
      <c r="A291" s="25" t="s">
        <v>370</v>
      </c>
      <c r="B291" s="21" t="s">
        <v>371</v>
      </c>
      <c r="C291" s="3">
        <v>1126.1099999999999</v>
      </c>
      <c r="D291" s="3">
        <v>274.89</v>
      </c>
      <c r="E291" s="3">
        <v>348.61</v>
      </c>
      <c r="F291" s="3">
        <f t="shared" si="6"/>
        <v>1749.61</v>
      </c>
    </row>
    <row r="292" spans="1:6" x14ac:dyDescent="0.25">
      <c r="A292" s="26" t="s">
        <v>348</v>
      </c>
      <c r="B292" s="21" t="s">
        <v>349</v>
      </c>
      <c r="C292" s="3">
        <v>817.69</v>
      </c>
      <c r="D292" s="3">
        <v>236.88</v>
      </c>
      <c r="E292" s="3">
        <v>329.38</v>
      </c>
      <c r="F292" s="3">
        <f t="shared" si="6"/>
        <v>1383.95</v>
      </c>
    </row>
    <row r="293" spans="1:6" x14ac:dyDescent="0.25">
      <c r="A293" s="26" t="s">
        <v>644</v>
      </c>
      <c r="B293" s="21" t="s">
        <v>742</v>
      </c>
      <c r="C293" s="3">
        <v>0</v>
      </c>
      <c r="D293" s="3">
        <v>0</v>
      </c>
      <c r="E293" s="3">
        <v>62.94</v>
      </c>
      <c r="F293" s="3">
        <f t="shared" si="6"/>
        <v>62.94</v>
      </c>
    </row>
    <row r="294" spans="1:6" x14ac:dyDescent="0.25">
      <c r="A294" s="26" t="s">
        <v>304</v>
      </c>
      <c r="B294" s="21" t="s">
        <v>305</v>
      </c>
      <c r="C294" s="3">
        <v>220.7</v>
      </c>
      <c r="D294" s="3">
        <v>59.1</v>
      </c>
      <c r="E294" s="3">
        <v>112.7</v>
      </c>
      <c r="F294" s="3">
        <f t="shared" si="6"/>
        <v>392.5</v>
      </c>
    </row>
    <row r="295" spans="1:6" x14ac:dyDescent="0.25">
      <c r="A295" s="26" t="s">
        <v>278</v>
      </c>
      <c r="B295" s="21" t="s">
        <v>279</v>
      </c>
      <c r="C295" s="3">
        <v>39.620000000000005</v>
      </c>
      <c r="D295" s="3">
        <v>7.56</v>
      </c>
      <c r="E295" s="3">
        <v>22.54</v>
      </c>
      <c r="F295" s="3">
        <f t="shared" si="6"/>
        <v>69.72</v>
      </c>
    </row>
    <row r="296" spans="1:6" x14ac:dyDescent="0.25">
      <c r="A296" s="26" t="s">
        <v>290</v>
      </c>
      <c r="B296" s="21" t="s">
        <v>291</v>
      </c>
      <c r="C296" s="3">
        <v>13.9</v>
      </c>
      <c r="D296" s="3">
        <v>10.3</v>
      </c>
      <c r="E296" s="3">
        <v>0</v>
      </c>
      <c r="F296" s="3">
        <f t="shared" si="6"/>
        <v>24.200000000000003</v>
      </c>
    </row>
    <row r="297" spans="1:6" x14ac:dyDescent="0.25">
      <c r="A297" s="26" t="s">
        <v>584</v>
      </c>
      <c r="B297" s="21" t="s">
        <v>585</v>
      </c>
      <c r="C297" s="3">
        <v>103.6</v>
      </c>
      <c r="D297" s="3">
        <v>28.130000000000003</v>
      </c>
      <c r="E297" s="3">
        <v>15.539999999999996</v>
      </c>
      <c r="F297" s="3">
        <f t="shared" si="6"/>
        <v>147.26999999999998</v>
      </c>
    </row>
    <row r="298" spans="1:6" x14ac:dyDescent="0.25">
      <c r="A298" s="26" t="s">
        <v>454</v>
      </c>
      <c r="B298" s="21" t="s">
        <v>455</v>
      </c>
      <c r="C298" s="3">
        <v>1389.6999999999998</v>
      </c>
      <c r="D298" s="3">
        <v>372.51</v>
      </c>
      <c r="E298" s="3">
        <v>643.08999999999992</v>
      </c>
      <c r="F298" s="3">
        <f t="shared" si="6"/>
        <v>2405.2999999999997</v>
      </c>
    </row>
    <row r="299" spans="1:6" x14ac:dyDescent="0.25">
      <c r="A299" s="26" t="s">
        <v>120</v>
      </c>
      <c r="B299" s="21" t="s">
        <v>121</v>
      </c>
      <c r="C299" s="3">
        <v>274.25</v>
      </c>
      <c r="D299" s="3">
        <v>77.489999999999995</v>
      </c>
      <c r="E299" s="3">
        <v>126.05000000000001</v>
      </c>
      <c r="F299" s="3">
        <f t="shared" si="6"/>
        <v>477.79</v>
      </c>
    </row>
    <row r="300" spans="1:6" x14ac:dyDescent="0.25">
      <c r="A300" s="26" t="s">
        <v>426</v>
      </c>
      <c r="B300" s="21" t="s">
        <v>427</v>
      </c>
      <c r="C300" s="3">
        <v>96.449999999999989</v>
      </c>
      <c r="D300" s="3">
        <v>27.2</v>
      </c>
      <c r="E300" s="3">
        <v>35.129999999999995</v>
      </c>
      <c r="F300" s="3">
        <f t="shared" si="6"/>
        <v>158.77999999999997</v>
      </c>
    </row>
    <row r="301" spans="1:6" x14ac:dyDescent="0.25">
      <c r="A301" s="26" t="s">
        <v>208</v>
      </c>
      <c r="B301" s="21" t="s">
        <v>209</v>
      </c>
      <c r="C301" s="3">
        <v>55</v>
      </c>
      <c r="D301" s="3">
        <v>18.3</v>
      </c>
      <c r="E301" s="3">
        <v>27.12</v>
      </c>
      <c r="F301" s="3">
        <f t="shared" si="6"/>
        <v>100.42</v>
      </c>
    </row>
    <row r="302" spans="1:6" x14ac:dyDescent="0.25">
      <c r="A302" s="26" t="s">
        <v>558</v>
      </c>
      <c r="B302" s="21" t="s">
        <v>559</v>
      </c>
      <c r="C302" s="3">
        <v>23.299999999999997</v>
      </c>
      <c r="D302" s="3">
        <v>7</v>
      </c>
      <c r="E302" s="3">
        <v>0</v>
      </c>
      <c r="F302" s="3">
        <f t="shared" si="6"/>
        <v>30.299999999999997</v>
      </c>
    </row>
    <row r="303" spans="1:6" x14ac:dyDescent="0.25">
      <c r="A303" s="26" t="s">
        <v>124</v>
      </c>
      <c r="B303" s="21" t="s">
        <v>125</v>
      </c>
      <c r="C303" s="3">
        <v>94.9</v>
      </c>
      <c r="D303" s="3">
        <v>14.850000000000001</v>
      </c>
      <c r="E303" s="3">
        <v>25.119999999999997</v>
      </c>
      <c r="F303" s="3">
        <f t="shared" si="6"/>
        <v>134.87</v>
      </c>
    </row>
    <row r="304" spans="1:6" x14ac:dyDescent="0.25">
      <c r="A304" s="26" t="s">
        <v>180</v>
      </c>
      <c r="B304" s="21" t="s">
        <v>181</v>
      </c>
      <c r="C304" s="3">
        <v>46.7</v>
      </c>
      <c r="D304" s="3">
        <v>12.1</v>
      </c>
      <c r="E304" s="3">
        <v>17.93</v>
      </c>
      <c r="F304" s="3">
        <f t="shared" si="6"/>
        <v>76.73</v>
      </c>
    </row>
    <row r="305" spans="1:6" x14ac:dyDescent="0.25">
      <c r="A305" s="20" t="s">
        <v>498</v>
      </c>
      <c r="B305" s="24" t="s">
        <v>499</v>
      </c>
      <c r="C305" s="3">
        <v>82.699999999999989</v>
      </c>
      <c r="D305" s="3">
        <v>25.99</v>
      </c>
      <c r="E305" s="3">
        <v>27.66</v>
      </c>
      <c r="F305" s="3">
        <f t="shared" si="6"/>
        <v>136.35</v>
      </c>
    </row>
    <row r="306" spans="1:6" x14ac:dyDescent="0.25">
      <c r="A306" s="26" t="s">
        <v>546</v>
      </c>
      <c r="B306" s="21" t="s">
        <v>547</v>
      </c>
      <c r="C306" s="3">
        <v>71.3</v>
      </c>
      <c r="D306" s="3">
        <v>19.8</v>
      </c>
      <c r="E306" s="3">
        <v>26.9</v>
      </c>
      <c r="F306" s="3">
        <f t="shared" si="6"/>
        <v>118</v>
      </c>
    </row>
    <row r="307" spans="1:6" x14ac:dyDescent="0.25">
      <c r="A307" s="26" t="s">
        <v>390</v>
      </c>
      <c r="B307" s="21" t="s">
        <v>391</v>
      </c>
      <c r="C307" s="3">
        <v>80.22</v>
      </c>
      <c r="D307" s="3">
        <v>23.61</v>
      </c>
      <c r="E307" s="3">
        <v>31.85</v>
      </c>
      <c r="F307" s="3">
        <f t="shared" si="6"/>
        <v>135.68</v>
      </c>
    </row>
    <row r="308" spans="1:6" x14ac:dyDescent="0.25">
      <c r="A308" s="26" t="s">
        <v>456</v>
      </c>
      <c r="B308" s="21" t="s">
        <v>457</v>
      </c>
      <c r="C308" s="3">
        <v>95.9</v>
      </c>
      <c r="D308" s="3">
        <v>6.5</v>
      </c>
      <c r="E308" s="3">
        <v>0</v>
      </c>
      <c r="F308" s="3">
        <f t="shared" si="6"/>
        <v>102.4</v>
      </c>
    </row>
    <row r="309" spans="1:6" x14ac:dyDescent="0.25">
      <c r="A309" s="26" t="s">
        <v>606</v>
      </c>
      <c r="B309" s="21" t="s">
        <v>607</v>
      </c>
      <c r="C309" s="3">
        <v>435.9</v>
      </c>
      <c r="D309" s="3">
        <v>124.6</v>
      </c>
      <c r="E309" s="3">
        <v>0</v>
      </c>
      <c r="F309" s="3">
        <f t="shared" si="6"/>
        <v>560.5</v>
      </c>
    </row>
    <row r="310" spans="1:6" x14ac:dyDescent="0.25">
      <c r="A310" s="26" t="s">
        <v>358</v>
      </c>
      <c r="B310" s="21" t="s">
        <v>359</v>
      </c>
      <c r="C310" s="3">
        <v>689.29</v>
      </c>
      <c r="D310" s="3">
        <v>125.97999999999999</v>
      </c>
      <c r="E310" s="3">
        <v>238.95999999999998</v>
      </c>
      <c r="F310" s="3">
        <f t="shared" si="6"/>
        <v>1054.23</v>
      </c>
    </row>
    <row r="311" spans="1:6" x14ac:dyDescent="0.25">
      <c r="A311" s="26" t="s">
        <v>670</v>
      </c>
      <c r="B311" s="21" t="s">
        <v>671</v>
      </c>
      <c r="C311" s="3">
        <v>7522.8099999999995</v>
      </c>
      <c r="D311" s="3">
        <v>1947.9699999999998</v>
      </c>
      <c r="E311" s="3">
        <v>3263.83</v>
      </c>
      <c r="F311" s="3">
        <f t="shared" si="6"/>
        <v>12734.609999999999</v>
      </c>
    </row>
    <row r="312" spans="1:6" x14ac:dyDescent="0.25">
      <c r="A312" s="26" t="s">
        <v>166</v>
      </c>
      <c r="B312" s="21" t="s">
        <v>167</v>
      </c>
      <c r="C312" s="3">
        <v>1769.6999999999998</v>
      </c>
      <c r="D312" s="3">
        <v>547.81000000000006</v>
      </c>
      <c r="E312" s="3">
        <v>735.69</v>
      </c>
      <c r="F312" s="3">
        <f t="shared" si="6"/>
        <v>3053.2</v>
      </c>
    </row>
    <row r="313" spans="1:6" x14ac:dyDescent="0.25">
      <c r="A313" s="26" t="s">
        <v>510</v>
      </c>
      <c r="B313" s="21" t="s">
        <v>511</v>
      </c>
      <c r="C313" s="3">
        <v>1884.85</v>
      </c>
      <c r="D313" s="3">
        <v>434.12000000000006</v>
      </c>
      <c r="E313" s="3">
        <v>678.22</v>
      </c>
      <c r="F313" s="3">
        <f t="shared" si="6"/>
        <v>2997.19</v>
      </c>
    </row>
    <row r="314" spans="1:6" x14ac:dyDescent="0.25">
      <c r="A314" s="26" t="s">
        <v>310</v>
      </c>
      <c r="B314" s="21" t="s">
        <v>311</v>
      </c>
      <c r="C314" s="3">
        <v>385.59999999999997</v>
      </c>
      <c r="D314" s="3">
        <v>105.59</v>
      </c>
      <c r="E314" s="3">
        <v>176.09</v>
      </c>
      <c r="F314" s="3">
        <f t="shared" si="6"/>
        <v>667.28</v>
      </c>
    </row>
    <row r="315" spans="1:6" x14ac:dyDescent="0.25">
      <c r="A315" s="26" t="s">
        <v>216</v>
      </c>
      <c r="B315" s="21" t="s">
        <v>217</v>
      </c>
      <c r="C315" s="3">
        <v>1826.2199999999998</v>
      </c>
      <c r="D315" s="3">
        <v>536.26</v>
      </c>
      <c r="E315" s="3">
        <v>768.74</v>
      </c>
      <c r="F315" s="3">
        <f t="shared" si="6"/>
        <v>3131.22</v>
      </c>
    </row>
    <row r="316" spans="1:6" x14ac:dyDescent="0.25">
      <c r="A316" s="26" t="s">
        <v>574</v>
      </c>
      <c r="B316" s="21" t="s">
        <v>575</v>
      </c>
      <c r="C316" s="3">
        <v>3083.21</v>
      </c>
      <c r="D316" s="3">
        <v>889.79</v>
      </c>
      <c r="E316" s="3">
        <v>1636.43</v>
      </c>
      <c r="F316" s="3">
        <f t="shared" si="6"/>
        <v>5609.43</v>
      </c>
    </row>
    <row r="317" spans="1:6" x14ac:dyDescent="0.25">
      <c r="A317" s="26" t="s">
        <v>594</v>
      </c>
      <c r="B317" s="21" t="s">
        <v>595</v>
      </c>
      <c r="C317" s="3">
        <v>1708.54</v>
      </c>
      <c r="D317" s="3">
        <v>390.33000000000004</v>
      </c>
      <c r="E317" s="3">
        <v>457.29000000000008</v>
      </c>
      <c r="F317" s="3">
        <f t="shared" si="6"/>
        <v>2556.16</v>
      </c>
    </row>
    <row r="318" spans="1:6" x14ac:dyDescent="0.25">
      <c r="A318" s="26" t="s">
        <v>232</v>
      </c>
      <c r="B318" s="21" t="s">
        <v>233</v>
      </c>
      <c r="C318" s="3">
        <v>545.20000000000005</v>
      </c>
      <c r="D318" s="3">
        <v>168.7</v>
      </c>
      <c r="E318" s="3">
        <v>296.71999999999997</v>
      </c>
      <c r="F318" s="3">
        <f t="shared" si="6"/>
        <v>1010.62</v>
      </c>
    </row>
    <row r="319" spans="1:6" x14ac:dyDescent="0.25">
      <c r="A319" s="26" t="s">
        <v>218</v>
      </c>
      <c r="B319" s="21" t="s">
        <v>219</v>
      </c>
      <c r="C319" s="3">
        <v>721.8</v>
      </c>
      <c r="D319" s="3">
        <v>206.18</v>
      </c>
      <c r="E319" s="3">
        <v>252.02</v>
      </c>
      <c r="F319" s="3">
        <f t="shared" si="6"/>
        <v>1180</v>
      </c>
    </row>
    <row r="320" spans="1:6" x14ac:dyDescent="0.25">
      <c r="A320" s="26" t="s">
        <v>674</v>
      </c>
      <c r="B320" s="21" t="s">
        <v>675</v>
      </c>
      <c r="C320" s="3">
        <v>686.7299999999999</v>
      </c>
      <c r="D320" s="3">
        <v>208.88</v>
      </c>
      <c r="E320" s="3">
        <v>351.90999999999997</v>
      </c>
      <c r="F320" s="3">
        <f t="shared" si="6"/>
        <v>1247.52</v>
      </c>
    </row>
    <row r="321" spans="1:6" x14ac:dyDescent="0.25">
      <c r="A321" s="20" t="s">
        <v>626</v>
      </c>
      <c r="B321" s="21" t="s">
        <v>627</v>
      </c>
      <c r="C321" s="3">
        <v>1688.4399999999998</v>
      </c>
      <c r="D321" s="3">
        <v>396.65</v>
      </c>
      <c r="E321" s="3">
        <v>644.33000000000004</v>
      </c>
      <c r="F321" s="3">
        <f t="shared" si="6"/>
        <v>2729.42</v>
      </c>
    </row>
    <row r="322" spans="1:6" x14ac:dyDescent="0.25">
      <c r="A322" s="6" t="s">
        <v>642</v>
      </c>
      <c r="B322" t="s">
        <v>643</v>
      </c>
      <c r="C322">
        <v>2812.5699999999997</v>
      </c>
      <c r="D322">
        <v>525.54</v>
      </c>
      <c r="E322">
        <v>1085.6200000000001</v>
      </c>
      <c r="F322" s="3">
        <f t="shared" si="6"/>
        <v>4423.7299999999996</v>
      </c>
    </row>
    <row r="323" spans="1:6" x14ac:dyDescent="0.25">
      <c r="A323" s="6" t="s">
        <v>346</v>
      </c>
      <c r="B323" t="s">
        <v>347</v>
      </c>
      <c r="C323">
        <v>452.90000000000003</v>
      </c>
      <c r="D323">
        <v>140.9</v>
      </c>
      <c r="E323">
        <v>196.51999999999998</v>
      </c>
      <c r="F323" s="3">
        <f t="shared" si="6"/>
        <v>790.31999999999994</v>
      </c>
    </row>
    <row r="324" spans="1:6" x14ac:dyDescent="0.25">
      <c r="A324" s="6" t="s">
        <v>668</v>
      </c>
      <c r="B324" t="s">
        <v>723</v>
      </c>
      <c r="C324">
        <v>0</v>
      </c>
      <c r="D324">
        <v>16.899999999999999</v>
      </c>
      <c r="E324">
        <v>121.7</v>
      </c>
      <c r="F324" s="3">
        <f t="shared" si="6"/>
        <v>138.6</v>
      </c>
    </row>
  </sheetData>
  <conditionalFormatting sqref="A4:A32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District Detail Comparison</vt:lpstr>
      <vt:lpstr>District Detail SY 202324</vt:lpstr>
      <vt:lpstr>District Detail SY 202223</vt:lpstr>
      <vt:lpstr>Enroll Data as of Jun 2024</vt:lpstr>
      <vt:lpstr>DistrictDetail_SY202324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Matakas</dc:creator>
  <cp:lastModifiedBy>Melissa Jarmon</cp:lastModifiedBy>
  <cp:lastPrinted>2023-01-28T23:00:17Z</cp:lastPrinted>
  <dcterms:created xsi:type="dcterms:W3CDTF">2023-01-28T18:33:56Z</dcterms:created>
  <dcterms:modified xsi:type="dcterms:W3CDTF">2025-02-12T23:16:11Z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2024-11-19T20:45:16Z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e56f2dc1-1027-4649-8543-5a4b2217c76b</vt:lpwstr>
  </property>
  <property fmtid="{D5CDD505-2E9C-101B-9397-08002B2CF9AE}" pid="8" name="MSIP_Label_9145f431-4c8c-42c6-a5a5-ba6d3bdea585_ContentBits">
    <vt:lpwstr>0</vt:lpwstr>
  </property>
</Properties>
</file>