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sammi_payne_k12_wa_us/Documents/Documents/Projects/School Meals/"/>
    </mc:Choice>
  </mc:AlternateContent>
  <xr:revisionPtr revIDLastSave="0" documentId="8_{2DBCF359-060F-4CA8-B7B4-C7EEE0FA5B87}" xr6:coauthVersionLast="47" xr6:coauthVersionMax="47" xr10:uidLastSave="{00000000-0000-0000-0000-000000000000}"/>
  <bookViews>
    <workbookView xWindow="28680" yWindow="-120" windowWidth="29040" windowHeight="15720" xr2:uid="{8F91522F-059B-4D30-AB2B-24355E58E0D7}"/>
  </bookViews>
  <sheets>
    <sheet name="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2" l="1"/>
  <c r="I92" i="2"/>
  <c r="I118" i="2"/>
  <c r="I129" i="2"/>
  <c r="I130" i="2"/>
  <c r="I198" i="2"/>
  <c r="I220" i="2"/>
  <c r="I259" i="2"/>
  <c r="I262" i="2"/>
  <c r="I271" i="2"/>
  <c r="H2" i="2"/>
  <c r="K2" i="2" s="1"/>
  <c r="H3" i="2"/>
  <c r="J3" i="2" s="1"/>
  <c r="H4" i="2"/>
  <c r="J4" i="2" s="1"/>
  <c r="H5" i="2"/>
  <c r="J5" i="2" s="1"/>
  <c r="H6" i="2"/>
  <c r="J6" i="2" s="1"/>
  <c r="H7" i="2"/>
  <c r="J7" i="2" s="1"/>
  <c r="H8" i="2"/>
  <c r="J8" i="2" s="1"/>
  <c r="H9" i="2"/>
  <c r="I9" i="2" s="1"/>
  <c r="H10" i="2"/>
  <c r="K10" i="2" s="1"/>
  <c r="H11" i="2"/>
  <c r="J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J17" i="2" s="1"/>
  <c r="H18" i="2"/>
  <c r="J18" i="2" s="1"/>
  <c r="H19" i="2"/>
  <c r="K19" i="2" s="1"/>
  <c r="H20" i="2"/>
  <c r="K20" i="2" s="1"/>
  <c r="H21" i="2"/>
  <c r="J21" i="2" s="1"/>
  <c r="H22" i="2"/>
  <c r="J22" i="2" s="1"/>
  <c r="H23" i="2"/>
  <c r="I23" i="2" s="1"/>
  <c r="H24" i="2"/>
  <c r="I24" i="2" s="1"/>
  <c r="H25" i="2"/>
  <c r="J25" i="2" s="1"/>
  <c r="H26" i="2"/>
  <c r="I26" i="2" s="1"/>
  <c r="H27" i="2"/>
  <c r="I27" i="2" s="1"/>
  <c r="H28" i="2"/>
  <c r="I28" i="2" s="1"/>
  <c r="H29" i="2"/>
  <c r="K29" i="2" s="1"/>
  <c r="H30" i="2"/>
  <c r="I30" i="2" s="1"/>
  <c r="H31" i="2"/>
  <c r="K31" i="2" s="1"/>
  <c r="H32" i="2"/>
  <c r="K32" i="2" s="1"/>
  <c r="H33" i="2"/>
  <c r="J33" i="2" s="1"/>
  <c r="H34" i="2"/>
  <c r="K34" i="2" s="1"/>
  <c r="H35" i="2"/>
  <c r="I35" i="2" s="1"/>
  <c r="H36" i="2"/>
  <c r="I36" i="2" s="1"/>
  <c r="H37" i="2"/>
  <c r="J37" i="2" s="1"/>
  <c r="H38" i="2"/>
  <c r="I38" i="2" s="1"/>
  <c r="H39" i="2"/>
  <c r="I39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K52" i="2" s="1"/>
  <c r="H53" i="2"/>
  <c r="J53" i="2" s="1"/>
  <c r="H54" i="2"/>
  <c r="J54" i="2" s="1"/>
  <c r="H55" i="2"/>
  <c r="I55" i="2" s="1"/>
  <c r="H56" i="2"/>
  <c r="K56" i="2" s="1"/>
  <c r="H57" i="2"/>
  <c r="K57" i="2" s="1"/>
  <c r="H58" i="2"/>
  <c r="J58" i="2" s="1"/>
  <c r="H59" i="2"/>
  <c r="J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K65" i="2" s="1"/>
  <c r="H66" i="2"/>
  <c r="K66" i="2" s="1"/>
  <c r="H67" i="2"/>
  <c r="I67" i="2" s="1"/>
  <c r="H68" i="2"/>
  <c r="K68" i="2" s="1"/>
  <c r="H69" i="2"/>
  <c r="K69" i="2" s="1"/>
  <c r="H70" i="2"/>
  <c r="J70" i="2" s="1"/>
  <c r="H71" i="2"/>
  <c r="J71" i="2" s="1"/>
  <c r="H72" i="2"/>
  <c r="I72" i="2" s="1"/>
  <c r="H73" i="2"/>
  <c r="I73" i="2" s="1"/>
  <c r="H74" i="2"/>
  <c r="I74" i="2" s="1"/>
  <c r="H75" i="2"/>
  <c r="J75" i="2" s="1"/>
  <c r="H76" i="2"/>
  <c r="I76" i="2" s="1"/>
  <c r="H77" i="2"/>
  <c r="I77" i="2" s="1"/>
  <c r="H78" i="2"/>
  <c r="J78" i="2" s="1"/>
  <c r="H79" i="2"/>
  <c r="J79" i="2" s="1"/>
  <c r="H80" i="2"/>
  <c r="J80" i="2" s="1"/>
  <c r="H81" i="2"/>
  <c r="J81" i="2" s="1"/>
  <c r="H82" i="2"/>
  <c r="J82" i="2" s="1"/>
  <c r="H83" i="2"/>
  <c r="J83" i="2" s="1"/>
  <c r="H84" i="2"/>
  <c r="I84" i="2" s="1"/>
  <c r="H85" i="2"/>
  <c r="I85" i="2" s="1"/>
  <c r="H86" i="2"/>
  <c r="I86" i="2" s="1"/>
  <c r="H87" i="2"/>
  <c r="J87" i="2" s="1"/>
  <c r="H88" i="2"/>
  <c r="I88" i="2" s="1"/>
  <c r="H89" i="2"/>
  <c r="I89" i="2" s="1"/>
  <c r="H90" i="2"/>
  <c r="K90" i="2" s="1"/>
  <c r="H91" i="2"/>
  <c r="J91" i="2" s="1"/>
  <c r="H92" i="2"/>
  <c r="J92" i="2" s="1"/>
  <c r="H93" i="2"/>
  <c r="J93" i="2" s="1"/>
  <c r="H94" i="2"/>
  <c r="J94" i="2" s="1"/>
  <c r="H95" i="2"/>
  <c r="J95" i="2" s="1"/>
  <c r="H96" i="2"/>
  <c r="J96" i="2" s="1"/>
  <c r="H97" i="2"/>
  <c r="I97" i="2" s="1"/>
  <c r="H98" i="2"/>
  <c r="I98" i="2" s="1"/>
  <c r="H99" i="2"/>
  <c r="J99" i="2" s="1"/>
  <c r="H100" i="2"/>
  <c r="I100" i="2" s="1"/>
  <c r="H101" i="2"/>
  <c r="I101" i="2" s="1"/>
  <c r="H102" i="2"/>
  <c r="K102" i="2" s="1"/>
  <c r="H103" i="2"/>
  <c r="K103" i="2" s="1"/>
  <c r="H104" i="2"/>
  <c r="J104" i="2" s="1"/>
  <c r="H105" i="2"/>
  <c r="J105" i="2" s="1"/>
  <c r="H106" i="2"/>
  <c r="J106" i="2" s="1"/>
  <c r="H107" i="2"/>
  <c r="J107" i="2" s="1"/>
  <c r="H108" i="2"/>
  <c r="J108" i="2" s="1"/>
  <c r="H109" i="2"/>
  <c r="I109" i="2" s="1"/>
  <c r="H110" i="2"/>
  <c r="I110" i="2" s="1"/>
  <c r="H111" i="2"/>
  <c r="J111" i="2" s="1"/>
  <c r="H112" i="2"/>
  <c r="I112" i="2" s="1"/>
  <c r="H113" i="2"/>
  <c r="I113" i="2" s="1"/>
  <c r="H114" i="2"/>
  <c r="K114" i="2" s="1"/>
  <c r="H115" i="2"/>
  <c r="J115" i="2" s="1"/>
  <c r="H116" i="2"/>
  <c r="I116" i="2" s="1"/>
  <c r="H117" i="2"/>
  <c r="J117" i="2" s="1"/>
  <c r="H118" i="2"/>
  <c r="J118" i="2" s="1"/>
  <c r="H119" i="2"/>
  <c r="K119" i="2" s="1"/>
  <c r="H120" i="2"/>
  <c r="I120" i="2" s="1"/>
  <c r="H121" i="2"/>
  <c r="J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J128" i="2" s="1"/>
  <c r="H129" i="2"/>
  <c r="J129" i="2" s="1"/>
  <c r="H130" i="2"/>
  <c r="J130" i="2" s="1"/>
  <c r="H131" i="2"/>
  <c r="K131" i="2" s="1"/>
  <c r="H132" i="2"/>
  <c r="J132" i="2" s="1"/>
  <c r="H133" i="2"/>
  <c r="J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J139" i="2" s="1"/>
  <c r="H140" i="2"/>
  <c r="J140" i="2" s="1"/>
  <c r="H141" i="2"/>
  <c r="J141" i="2" s="1"/>
  <c r="H142" i="2"/>
  <c r="I142" i="2" s="1"/>
  <c r="H143" i="2"/>
  <c r="J143" i="2" s="1"/>
  <c r="H144" i="2"/>
  <c r="J144" i="2" s="1"/>
  <c r="H145" i="2"/>
  <c r="J145" i="2" s="1"/>
  <c r="H146" i="2"/>
  <c r="I146" i="2" s="1"/>
  <c r="H147" i="2"/>
  <c r="I147" i="2" s="1"/>
  <c r="H148" i="2"/>
  <c r="J148" i="2" s="1"/>
  <c r="H149" i="2"/>
  <c r="I149" i="2" s="1"/>
  <c r="H150" i="2"/>
  <c r="I150" i="2" s="1"/>
  <c r="H151" i="2"/>
  <c r="K151" i="2" s="1"/>
  <c r="H152" i="2"/>
  <c r="J152" i="2" s="1"/>
  <c r="H153" i="2"/>
  <c r="J153" i="2" s="1"/>
  <c r="H154" i="2"/>
  <c r="J154" i="2" s="1"/>
  <c r="H155" i="2"/>
  <c r="K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K163" i="2" s="1"/>
  <c r="H164" i="2"/>
  <c r="K164" i="2" s="1"/>
  <c r="H165" i="2"/>
  <c r="J165" i="2" s="1"/>
  <c r="H166" i="2"/>
  <c r="J166" i="2" s="1"/>
  <c r="H167" i="2"/>
  <c r="J167" i="2" s="1"/>
  <c r="H168" i="2"/>
  <c r="J168" i="2" s="1"/>
  <c r="H169" i="2"/>
  <c r="J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J175" i="2" s="1"/>
  <c r="H176" i="2"/>
  <c r="J176" i="2" s="1"/>
  <c r="H177" i="2"/>
  <c r="J177" i="2" s="1"/>
  <c r="H178" i="2"/>
  <c r="J178" i="2" s="1"/>
  <c r="H179" i="2"/>
  <c r="K179" i="2" s="1"/>
  <c r="H180" i="2"/>
  <c r="I180" i="2" s="1"/>
  <c r="H181" i="2"/>
  <c r="J181" i="2" s="1"/>
  <c r="H182" i="2"/>
  <c r="I182" i="2" s="1"/>
  <c r="H183" i="2"/>
  <c r="I183" i="2" s="1"/>
  <c r="H184" i="2"/>
  <c r="I184" i="2" s="1"/>
  <c r="H185" i="2"/>
  <c r="J185" i="2" s="1"/>
  <c r="H186" i="2"/>
  <c r="I186" i="2" s="1"/>
  <c r="H187" i="2"/>
  <c r="I187" i="2" s="1"/>
  <c r="H188" i="2"/>
  <c r="K188" i="2" s="1"/>
  <c r="H189" i="2"/>
  <c r="J189" i="2" s="1"/>
  <c r="H190" i="2"/>
  <c r="J190" i="2" s="1"/>
  <c r="H191" i="2"/>
  <c r="J191" i="2" s="1"/>
  <c r="H192" i="2"/>
  <c r="K192" i="2" s="1"/>
  <c r="H193" i="2"/>
  <c r="J193" i="2" s="1"/>
  <c r="H194" i="2"/>
  <c r="I194" i="2" s="1"/>
  <c r="H195" i="2"/>
  <c r="I195" i="2" s="1"/>
  <c r="H196" i="2"/>
  <c r="I196" i="2" s="1"/>
  <c r="H197" i="2"/>
  <c r="J197" i="2" s="1"/>
  <c r="H198" i="2"/>
  <c r="H199" i="2"/>
  <c r="I199" i="2" s="1"/>
  <c r="H200" i="2"/>
  <c r="K200" i="2" s="1"/>
  <c r="H201" i="2"/>
  <c r="K201" i="2" s="1"/>
  <c r="H202" i="2"/>
  <c r="I202" i="2" s="1"/>
  <c r="H203" i="2"/>
  <c r="K203" i="2" s="1"/>
  <c r="H204" i="2"/>
  <c r="I204" i="2" s="1"/>
  <c r="H205" i="2"/>
  <c r="J205" i="2" s="1"/>
  <c r="H206" i="2"/>
  <c r="I206" i="2" s="1"/>
  <c r="H207" i="2"/>
  <c r="I207" i="2" s="1"/>
  <c r="H208" i="2"/>
  <c r="I208" i="2" s="1"/>
  <c r="H209" i="2"/>
  <c r="J209" i="2" s="1"/>
  <c r="H210" i="2"/>
  <c r="I210" i="2" s="1"/>
  <c r="H211" i="2"/>
  <c r="I211" i="2" s="1"/>
  <c r="H212" i="2"/>
  <c r="J212" i="2" s="1"/>
  <c r="H213" i="2"/>
  <c r="K213" i="2" s="1"/>
  <c r="H214" i="2"/>
  <c r="J214" i="2" s="1"/>
  <c r="H215" i="2"/>
  <c r="K215" i="2" s="1"/>
  <c r="H216" i="2"/>
  <c r="I216" i="2" s="1"/>
  <c r="H217" i="2"/>
  <c r="K217" i="2" s="1"/>
  <c r="H218" i="2"/>
  <c r="J218" i="2" s="1"/>
  <c r="H219" i="2"/>
  <c r="J219" i="2" s="1"/>
  <c r="H220" i="2"/>
  <c r="H221" i="2"/>
  <c r="I221" i="2" s="1"/>
  <c r="H222" i="2"/>
  <c r="J222" i="2" s="1"/>
  <c r="H223" i="2"/>
  <c r="I223" i="2" s="1"/>
  <c r="H224" i="2"/>
  <c r="I224" i="2" s="1"/>
  <c r="H225" i="2"/>
  <c r="K225" i="2" s="1"/>
  <c r="H226" i="2"/>
  <c r="I226" i="2" s="1"/>
  <c r="H227" i="2"/>
  <c r="J227" i="2" s="1"/>
  <c r="H228" i="2"/>
  <c r="J228" i="2" s="1"/>
  <c r="H229" i="2"/>
  <c r="J229" i="2" s="1"/>
  <c r="H230" i="2"/>
  <c r="I230" i="2" s="1"/>
  <c r="H231" i="2"/>
  <c r="J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J238" i="2" s="1"/>
  <c r="H239" i="2"/>
  <c r="K239" i="2" s="1"/>
  <c r="H240" i="2"/>
  <c r="J240" i="2" s="1"/>
  <c r="H241" i="2"/>
  <c r="K241" i="2" s="1"/>
  <c r="H242" i="2"/>
  <c r="I242" i="2" s="1"/>
  <c r="H243" i="2"/>
  <c r="K243" i="2" s="1"/>
  <c r="H244" i="2"/>
  <c r="I244" i="2" s="1"/>
  <c r="H245" i="2"/>
  <c r="J245" i="2" s="1"/>
  <c r="H246" i="2"/>
  <c r="I246" i="2" s="1"/>
  <c r="H247" i="2"/>
  <c r="J247" i="2" s="1"/>
  <c r="H248" i="2"/>
  <c r="I248" i="2" s="1"/>
  <c r="H249" i="2"/>
  <c r="I249" i="2" s="1"/>
  <c r="H250" i="2"/>
  <c r="J250" i="2" s="1"/>
  <c r="H251" i="2"/>
  <c r="I251" i="2" s="1"/>
  <c r="H252" i="2"/>
  <c r="I252" i="2" s="1"/>
  <c r="H253" i="2"/>
  <c r="J253" i="2" s="1"/>
  <c r="H254" i="2"/>
  <c r="I254" i="2" s="1"/>
  <c r="H255" i="2"/>
  <c r="J255" i="2" s="1"/>
  <c r="H256" i="2"/>
  <c r="K256" i="2" s="1"/>
  <c r="H257" i="2"/>
  <c r="K257" i="2" s="1"/>
  <c r="H258" i="2"/>
  <c r="J258" i="2" s="1"/>
  <c r="H259" i="2"/>
  <c r="J259" i="2" s="1"/>
  <c r="H260" i="2"/>
  <c r="I260" i="2" s="1"/>
  <c r="H261" i="2"/>
  <c r="I261" i="2" s="1"/>
  <c r="H262" i="2"/>
  <c r="J262" i="2" s="1"/>
  <c r="H263" i="2"/>
  <c r="I263" i="2" s="1"/>
  <c r="H264" i="2"/>
  <c r="I264" i="2" s="1"/>
  <c r="H265" i="2"/>
  <c r="I265" i="2" s="1"/>
  <c r="H266" i="2"/>
  <c r="J266" i="2" s="1"/>
  <c r="H267" i="2"/>
  <c r="J267" i="2" s="1"/>
  <c r="H268" i="2"/>
  <c r="I268" i="2" s="1"/>
  <c r="H269" i="2"/>
  <c r="J269" i="2" s="1"/>
  <c r="H270" i="2"/>
  <c r="K270" i="2" s="1"/>
  <c r="H271" i="2"/>
  <c r="J271" i="2" s="1"/>
  <c r="H272" i="2"/>
  <c r="J272" i="2" s="1"/>
  <c r="H273" i="2"/>
  <c r="I273" i="2" s="1"/>
  <c r="H274" i="2"/>
  <c r="I274" i="2" s="1"/>
  <c r="H275" i="2"/>
  <c r="J275" i="2" s="1"/>
  <c r="H276" i="2"/>
  <c r="I276" i="2" s="1"/>
  <c r="H277" i="2"/>
  <c r="I277" i="2" s="1"/>
  <c r="H278" i="2"/>
  <c r="K278" i="2" s="1"/>
  <c r="H279" i="2"/>
  <c r="J279" i="2" s="1"/>
  <c r="H280" i="2"/>
  <c r="J280" i="2" s="1"/>
  <c r="H281" i="2"/>
  <c r="J281" i="2" s="1"/>
  <c r="H282" i="2"/>
  <c r="J282" i="2" s="1"/>
  <c r="H283" i="2"/>
  <c r="J283" i="2" s="1"/>
  <c r="H284" i="2"/>
  <c r="J284" i="2" s="1"/>
  <c r="H285" i="2"/>
  <c r="I285" i="2" s="1"/>
  <c r="H286" i="2"/>
  <c r="I286" i="2" s="1"/>
  <c r="H287" i="2"/>
  <c r="J287" i="2" s="1"/>
  <c r="H288" i="2"/>
  <c r="I288" i="2" s="1"/>
  <c r="H289" i="2"/>
  <c r="I289" i="2" s="1"/>
  <c r="H290" i="2"/>
  <c r="I290" i="2" s="1"/>
  <c r="H291" i="2"/>
  <c r="K291" i="2" s="1"/>
  <c r="H292" i="2"/>
  <c r="K292" i="2" s="1"/>
  <c r="H293" i="2"/>
  <c r="K293" i="2" s="1"/>
  <c r="H294" i="2"/>
  <c r="K294" i="2" s="1"/>
  <c r="H295" i="2"/>
  <c r="J295" i="2" s="1"/>
  <c r="H296" i="2"/>
  <c r="J296" i="2" s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K127" i="2"/>
  <c r="K128" i="2"/>
  <c r="J30" i="2"/>
  <c r="J67" i="2"/>
  <c r="J127" i="2"/>
  <c r="J163" i="2"/>
  <c r="J200" i="2"/>
  <c r="J202" i="2"/>
  <c r="J203" i="2"/>
  <c r="J156" i="2" l="1"/>
  <c r="J69" i="2"/>
  <c r="I54" i="2"/>
  <c r="J68" i="2"/>
  <c r="I178" i="2"/>
  <c r="I52" i="2"/>
  <c r="I214" i="2"/>
  <c r="I212" i="2"/>
  <c r="I175" i="2"/>
  <c r="I46" i="2"/>
  <c r="J32" i="2"/>
  <c r="I154" i="2"/>
  <c r="I34" i="2"/>
  <c r="J142" i="2"/>
  <c r="I70" i="2"/>
  <c r="J235" i="2"/>
  <c r="J31" i="2"/>
  <c r="I139" i="2"/>
  <c r="I8" i="2"/>
  <c r="K28" i="2"/>
  <c r="I213" i="2"/>
  <c r="I176" i="2"/>
  <c r="I79" i="2"/>
  <c r="I44" i="2"/>
  <c r="J65" i="2"/>
  <c r="I40" i="2"/>
  <c r="K16" i="2"/>
  <c r="I296" i="2"/>
  <c r="I257" i="2"/>
  <c r="I201" i="2"/>
  <c r="I117" i="2"/>
  <c r="J292" i="2"/>
  <c r="J160" i="2"/>
  <c r="I295" i="2"/>
  <c r="I256" i="2"/>
  <c r="I200" i="2"/>
  <c r="I153" i="2"/>
  <c r="I69" i="2"/>
  <c r="I32" i="2"/>
  <c r="J268" i="2"/>
  <c r="J157" i="2"/>
  <c r="I284" i="2"/>
  <c r="I245" i="2"/>
  <c r="I152" i="2"/>
  <c r="I115" i="2"/>
  <c r="I68" i="2"/>
  <c r="I31" i="2"/>
  <c r="J172" i="2"/>
  <c r="J256" i="2"/>
  <c r="J29" i="2"/>
  <c r="I283" i="2"/>
  <c r="I151" i="2"/>
  <c r="I57" i="2"/>
  <c r="I10" i="2"/>
  <c r="I281" i="2"/>
  <c r="I197" i="2"/>
  <c r="I140" i="2"/>
  <c r="I56" i="2"/>
  <c r="K17" i="2"/>
  <c r="J28" i="2"/>
  <c r="J136" i="2"/>
  <c r="J232" i="2"/>
  <c r="J16" i="2"/>
  <c r="I280" i="2"/>
  <c r="J206" i="2"/>
  <c r="K280" i="2"/>
  <c r="I190" i="2"/>
  <c r="I7" i="2"/>
  <c r="J204" i="2"/>
  <c r="J124" i="2"/>
  <c r="K253" i="2"/>
  <c r="I188" i="2"/>
  <c r="I93" i="2"/>
  <c r="I53" i="2"/>
  <c r="I18" i="2"/>
  <c r="I222" i="2"/>
  <c r="I78" i="2"/>
  <c r="I17" i="2"/>
  <c r="I282" i="2"/>
  <c r="I238" i="2"/>
  <c r="I177" i="2"/>
  <c r="I94" i="2"/>
  <c r="I33" i="2"/>
  <c r="J90" i="2"/>
  <c r="J293" i="2"/>
  <c r="J84" i="2"/>
  <c r="K282" i="2"/>
  <c r="I294" i="2"/>
  <c r="I272" i="2"/>
  <c r="I250" i="2"/>
  <c r="I189" i="2"/>
  <c r="I128" i="2"/>
  <c r="I106" i="2"/>
  <c r="I45" i="2"/>
  <c r="I6" i="2"/>
  <c r="I114" i="2"/>
  <c r="I90" i="2"/>
  <c r="K281" i="2"/>
  <c r="I293" i="2"/>
  <c r="I166" i="2"/>
  <c r="I105" i="2"/>
  <c r="I66" i="2"/>
  <c r="I22" i="2"/>
  <c r="I5" i="2"/>
  <c r="I258" i="2"/>
  <c r="I292" i="2"/>
  <c r="I270" i="2"/>
  <c r="I209" i="2"/>
  <c r="I165" i="2"/>
  <c r="I148" i="2"/>
  <c r="I104" i="2"/>
  <c r="I82" i="2"/>
  <c r="I65" i="2"/>
  <c r="I43" i="2"/>
  <c r="I21" i="2"/>
  <c r="I4" i="2"/>
  <c r="I269" i="2"/>
  <c r="I247" i="2"/>
  <c r="I225" i="2"/>
  <c r="I164" i="2"/>
  <c r="I103" i="2"/>
  <c r="I81" i="2"/>
  <c r="I42" i="2"/>
  <c r="I20" i="2"/>
  <c r="J294" i="2"/>
  <c r="I29" i="2"/>
  <c r="J257" i="2"/>
  <c r="K266" i="2"/>
  <c r="J66" i="2"/>
  <c r="K254" i="2"/>
  <c r="I185" i="2"/>
  <c r="I163" i="2"/>
  <c r="I141" i="2"/>
  <c r="I102" i="2"/>
  <c r="I80" i="2"/>
  <c r="I58" i="2"/>
  <c r="I41" i="2"/>
  <c r="I19" i="2"/>
  <c r="J254" i="2"/>
  <c r="J243" i="2"/>
  <c r="J2" i="2"/>
  <c r="J62" i="2"/>
  <c r="J230" i="2"/>
  <c r="I291" i="2"/>
  <c r="I279" i="2"/>
  <c r="I267" i="2"/>
  <c r="I255" i="2"/>
  <c r="I243" i="2"/>
  <c r="I231" i="2"/>
  <c r="I219" i="2"/>
  <c r="I111" i="2"/>
  <c r="I99" i="2"/>
  <c r="I87" i="2"/>
  <c r="I75" i="2"/>
  <c r="I2" i="2"/>
  <c r="K230" i="2"/>
  <c r="K290" i="2"/>
  <c r="J194" i="2"/>
  <c r="K204" i="2"/>
  <c r="J290" i="2"/>
  <c r="J192" i="2"/>
  <c r="J120" i="2"/>
  <c r="J49" i="2"/>
  <c r="K167" i="2"/>
  <c r="J278" i="2"/>
  <c r="J182" i="2"/>
  <c r="J34" i="2"/>
  <c r="I278" i="2"/>
  <c r="I266" i="2"/>
  <c r="I218" i="2"/>
  <c r="I3" i="2"/>
  <c r="K3" i="2"/>
  <c r="J291" i="2"/>
  <c r="K279" i="2"/>
  <c r="I253" i="2"/>
  <c r="I241" i="2"/>
  <c r="I229" i="2"/>
  <c r="I217" i="2"/>
  <c r="I205" i="2"/>
  <c r="I193" i="2"/>
  <c r="I181" i="2"/>
  <c r="I169" i="2"/>
  <c r="I145" i="2"/>
  <c r="I133" i="2"/>
  <c r="I121" i="2"/>
  <c r="I37" i="2"/>
  <c r="I25" i="2"/>
  <c r="I240" i="2"/>
  <c r="I228" i="2"/>
  <c r="I192" i="2"/>
  <c r="I168" i="2"/>
  <c r="I144" i="2"/>
  <c r="I132" i="2"/>
  <c r="I108" i="2"/>
  <c r="I96" i="2"/>
  <c r="K229" i="2"/>
  <c r="J217" i="2"/>
  <c r="K267" i="2"/>
  <c r="I287" i="2"/>
  <c r="I275" i="2"/>
  <c r="I239" i="2"/>
  <c r="I227" i="2"/>
  <c r="I215" i="2"/>
  <c r="I203" i="2"/>
  <c r="I191" i="2"/>
  <c r="I179" i="2"/>
  <c r="I167" i="2"/>
  <c r="I155" i="2"/>
  <c r="I143" i="2"/>
  <c r="I131" i="2"/>
  <c r="I119" i="2"/>
  <c r="I107" i="2"/>
  <c r="I95" i="2"/>
  <c r="I83" i="2"/>
  <c r="I71" i="2"/>
  <c r="I59" i="2"/>
  <c r="I11" i="2"/>
  <c r="K70" i="2"/>
  <c r="K143" i="2"/>
  <c r="K78" i="2"/>
  <c r="K79" i="2"/>
  <c r="J155" i="2"/>
  <c r="K46" i="2"/>
  <c r="J215" i="2"/>
  <c r="J119" i="2"/>
  <c r="J52" i="2"/>
  <c r="J151" i="2"/>
  <c r="K191" i="2"/>
  <c r="K41" i="2"/>
  <c r="K22" i="2"/>
  <c r="K58" i="2"/>
  <c r="J179" i="2"/>
  <c r="K40" i="2"/>
  <c r="J131" i="2"/>
  <c r="K238" i="2"/>
  <c r="K227" i="2"/>
  <c r="K269" i="2"/>
  <c r="K53" i="2"/>
  <c r="J114" i="2"/>
  <c r="K176" i="2"/>
  <c r="K175" i="2"/>
  <c r="J225" i="2"/>
  <c r="J188" i="2"/>
  <c r="J57" i="2"/>
  <c r="J20" i="2"/>
  <c r="K93" i="2"/>
  <c r="J241" i="2"/>
  <c r="J56" i="2"/>
  <c r="J19" i="2"/>
  <c r="K189" i="2"/>
  <c r="K140" i="2"/>
  <c r="K91" i="2"/>
  <c r="K139" i="2"/>
  <c r="K44" i="2"/>
  <c r="K6" i="2"/>
  <c r="J239" i="2"/>
  <c r="J201" i="2"/>
  <c r="J164" i="2"/>
  <c r="K81" i="2"/>
  <c r="K43" i="2"/>
  <c r="K5" i="2"/>
  <c r="J213" i="2"/>
  <c r="K115" i="2"/>
  <c r="K105" i="2"/>
  <c r="J103" i="2"/>
  <c r="K212" i="2"/>
  <c r="J270" i="2"/>
  <c r="J102" i="2"/>
  <c r="K152" i="2"/>
  <c r="K198" i="2"/>
  <c r="K186" i="2"/>
  <c r="K173" i="2"/>
  <c r="K161" i="2"/>
  <c r="K149" i="2"/>
  <c r="K137" i="2"/>
  <c r="K125" i="2"/>
  <c r="K112" i="2"/>
  <c r="K100" i="2"/>
  <c r="K88" i="2"/>
  <c r="K76" i="2"/>
  <c r="K63" i="2"/>
  <c r="K50" i="2"/>
  <c r="K38" i="2"/>
  <c r="K26" i="2"/>
  <c r="K12" i="2"/>
  <c r="K287" i="2"/>
  <c r="K275" i="2"/>
  <c r="K262" i="2"/>
  <c r="K250" i="2"/>
  <c r="K235" i="2"/>
  <c r="K222" i="2"/>
  <c r="K209" i="2"/>
  <c r="K197" i="2"/>
  <c r="K185" i="2"/>
  <c r="K172" i="2"/>
  <c r="K160" i="2"/>
  <c r="K148" i="2"/>
  <c r="K136" i="2"/>
  <c r="K124" i="2"/>
  <c r="K111" i="2"/>
  <c r="K99" i="2"/>
  <c r="K87" i="2"/>
  <c r="K75" i="2"/>
  <c r="K62" i="2"/>
  <c r="K49" i="2"/>
  <c r="K37" i="2"/>
  <c r="K25" i="2"/>
  <c r="K11" i="2"/>
  <c r="J286" i="2"/>
  <c r="J274" i="2"/>
  <c r="J261" i="2"/>
  <c r="J249" i="2"/>
  <c r="J234" i="2"/>
  <c r="K268" i="2"/>
  <c r="K255" i="2"/>
  <c r="K240" i="2"/>
  <c r="K228" i="2"/>
  <c r="K177" i="2"/>
  <c r="K165" i="2"/>
  <c r="K153" i="2"/>
  <c r="K141" i="2"/>
  <c r="K129" i="2"/>
  <c r="K117" i="2"/>
  <c r="K104" i="2"/>
  <c r="K92" i="2"/>
  <c r="K80" i="2"/>
  <c r="K67" i="2"/>
  <c r="K54" i="2"/>
  <c r="K42" i="2"/>
  <c r="K30" i="2"/>
  <c r="K18" i="2"/>
  <c r="K4" i="2"/>
  <c r="J221" i="2"/>
  <c r="J208" i="2"/>
  <c r="J196" i="2"/>
  <c r="J184" i="2"/>
  <c r="J171" i="2"/>
  <c r="J159" i="2"/>
  <c r="J147" i="2"/>
  <c r="J135" i="2"/>
  <c r="J123" i="2"/>
  <c r="J110" i="2"/>
  <c r="J98" i="2"/>
  <c r="J86" i="2"/>
  <c r="J73" i="2"/>
  <c r="J61" i="2"/>
  <c r="J48" i="2"/>
  <c r="J36" i="2"/>
  <c r="J24" i="2"/>
  <c r="J10" i="2"/>
  <c r="J285" i="2"/>
  <c r="J273" i="2"/>
  <c r="J260" i="2"/>
  <c r="J248" i="2"/>
  <c r="J233" i="2"/>
  <c r="J220" i="2"/>
  <c r="J207" i="2"/>
  <c r="J195" i="2"/>
  <c r="J183" i="2"/>
  <c r="J170" i="2"/>
  <c r="J158" i="2"/>
  <c r="J146" i="2"/>
  <c r="J134" i="2"/>
  <c r="J122" i="2"/>
  <c r="J109" i="2"/>
  <c r="J97" i="2"/>
  <c r="J85" i="2"/>
  <c r="J72" i="2"/>
  <c r="J60" i="2"/>
  <c r="J47" i="2"/>
  <c r="J35" i="2"/>
  <c r="J23" i="2"/>
  <c r="J9" i="2"/>
  <c r="K252" i="2"/>
  <c r="K187" i="2"/>
  <c r="K138" i="2"/>
  <c r="K77" i="2"/>
  <c r="K264" i="2"/>
  <c r="K106" i="2"/>
  <c r="K82" i="2"/>
  <c r="K274" i="2"/>
  <c r="K261" i="2"/>
  <c r="K234" i="2"/>
  <c r="K221" i="2"/>
  <c r="K208" i="2"/>
  <c r="K196" i="2"/>
  <c r="K184" i="2"/>
  <c r="K171" i="2"/>
  <c r="K159" i="2"/>
  <c r="K147" i="2"/>
  <c r="K135" i="2"/>
  <c r="K123" i="2"/>
  <c r="K110" i="2"/>
  <c r="K98" i="2"/>
  <c r="K86" i="2"/>
  <c r="K73" i="2"/>
  <c r="K61" i="2"/>
  <c r="K48" i="2"/>
  <c r="K36" i="2"/>
  <c r="K24" i="2"/>
  <c r="K178" i="2"/>
  <c r="K166" i="2"/>
  <c r="K154" i="2"/>
  <c r="K142" i="2"/>
  <c r="K130" i="2"/>
  <c r="K118" i="2"/>
  <c r="K277" i="2"/>
  <c r="K224" i="2"/>
  <c r="K199" i="2"/>
  <c r="K162" i="2"/>
  <c r="K126" i="2"/>
  <c r="K89" i="2"/>
  <c r="K51" i="2"/>
  <c r="K276" i="2"/>
  <c r="K223" i="2"/>
  <c r="K210" i="2"/>
  <c r="K94" i="2"/>
  <c r="K286" i="2"/>
  <c r="K249" i="2"/>
  <c r="K285" i="2"/>
  <c r="K273" i="2"/>
  <c r="K260" i="2"/>
  <c r="K248" i="2"/>
  <c r="K233" i="2"/>
  <c r="K220" i="2"/>
  <c r="K207" i="2"/>
  <c r="K195" i="2"/>
  <c r="K183" i="2"/>
  <c r="K170" i="2"/>
  <c r="K158" i="2"/>
  <c r="K146" i="2"/>
  <c r="K134" i="2"/>
  <c r="K122" i="2"/>
  <c r="K109" i="2"/>
  <c r="K97" i="2"/>
  <c r="K85" i="2"/>
  <c r="K72" i="2"/>
  <c r="K60" i="2"/>
  <c r="K47" i="2"/>
  <c r="K35" i="2"/>
  <c r="K23" i="2"/>
  <c r="K9" i="2"/>
  <c r="K214" i="2"/>
  <c r="K202" i="2"/>
  <c r="K190" i="2"/>
  <c r="K289" i="2"/>
  <c r="K237" i="2"/>
  <c r="K174" i="2"/>
  <c r="K113" i="2"/>
  <c r="K64" i="2"/>
  <c r="K288" i="2"/>
  <c r="K251" i="2"/>
  <c r="J289" i="2"/>
  <c r="J277" i="2"/>
  <c r="J265" i="2"/>
  <c r="J252" i="2"/>
  <c r="J237" i="2"/>
  <c r="J224" i="2"/>
  <c r="J211" i="2"/>
  <c r="J199" i="2"/>
  <c r="J187" i="2"/>
  <c r="J174" i="2"/>
  <c r="J162" i="2"/>
  <c r="J150" i="2"/>
  <c r="J138" i="2"/>
  <c r="J126" i="2"/>
  <c r="J113" i="2"/>
  <c r="J101" i="2"/>
  <c r="J89" i="2"/>
  <c r="J77" i="2"/>
  <c r="J64" i="2"/>
  <c r="J51" i="2"/>
  <c r="J39" i="2"/>
  <c r="J27" i="2"/>
  <c r="J14" i="2"/>
  <c r="K296" i="2"/>
  <c r="K284" i="2"/>
  <c r="K272" i="2"/>
  <c r="K259" i="2"/>
  <c r="K247" i="2"/>
  <c r="K232" i="2"/>
  <c r="K219" i="2"/>
  <c r="K206" i="2"/>
  <c r="K194" i="2"/>
  <c r="K182" i="2"/>
  <c r="K169" i="2"/>
  <c r="K157" i="2"/>
  <c r="K145" i="2"/>
  <c r="K133" i="2"/>
  <c r="K121" i="2"/>
  <c r="K108" i="2"/>
  <c r="K96" i="2"/>
  <c r="K84" i="2"/>
  <c r="K71" i="2"/>
  <c r="K59" i="2"/>
  <c r="K8" i="2"/>
  <c r="K265" i="2"/>
  <c r="K211" i="2"/>
  <c r="K150" i="2"/>
  <c r="K101" i="2"/>
  <c r="K39" i="2"/>
  <c r="K27" i="2"/>
  <c r="K14" i="2"/>
  <c r="K236" i="2"/>
  <c r="J288" i="2"/>
  <c r="J276" i="2"/>
  <c r="J264" i="2"/>
  <c r="J251" i="2"/>
  <c r="J236" i="2"/>
  <c r="J223" i="2"/>
  <c r="J210" i="2"/>
  <c r="J198" i="2"/>
  <c r="J186" i="2"/>
  <c r="J173" i="2"/>
  <c r="J161" i="2"/>
  <c r="J149" i="2"/>
  <c r="J137" i="2"/>
  <c r="J125" i="2"/>
  <c r="J112" i="2"/>
  <c r="J100" i="2"/>
  <c r="J88" i="2"/>
  <c r="J76" i="2"/>
  <c r="J63" i="2"/>
  <c r="J50" i="2"/>
  <c r="J38" i="2"/>
  <c r="J26" i="2"/>
  <c r="J12" i="2"/>
  <c r="K295" i="2"/>
  <c r="K283" i="2"/>
  <c r="K271" i="2"/>
  <c r="K258" i="2"/>
  <c r="K245" i="2"/>
  <c r="K231" i="2"/>
  <c r="K218" i="2"/>
  <c r="K205" i="2"/>
  <c r="K193" i="2"/>
  <c r="K181" i="2"/>
  <c r="K168" i="2"/>
  <c r="K156" i="2"/>
  <c r="K144" i="2"/>
  <c r="K132" i="2"/>
  <c r="K120" i="2"/>
  <c r="K107" i="2"/>
  <c r="K95" i="2"/>
  <c r="K83" i="2"/>
  <c r="K45" i="2"/>
  <c r="K33" i="2"/>
  <c r="K21" i="2"/>
  <c r="K7" i="2"/>
</calcChain>
</file>

<file path=xl/sharedStrings.xml><?xml version="1.0" encoding="utf-8"?>
<sst xmlns="http://schemas.openxmlformats.org/spreadsheetml/2006/main" count="306" uniqueCount="306">
  <si>
    <t>LEA Code</t>
  </si>
  <si>
    <t>School District</t>
  </si>
  <si>
    <t>FTE Enrollment 2023-24</t>
  </si>
  <si>
    <t>Federal Funding 2023-24</t>
  </si>
  <si>
    <t>Federal Funding Per Student 2023-24</t>
  </si>
  <si>
    <t>State Funding 2023-24</t>
  </si>
  <si>
    <t>State Funding Per Student 2023-24</t>
  </si>
  <si>
    <t>Total Funding 2023-24</t>
  </si>
  <si>
    <t>Total Funding Per Student 2023-24</t>
  </si>
  <si>
    <t>% Federal Funding 2023-24</t>
  </si>
  <si>
    <t>% State Funding 2023-24</t>
  </si>
  <si>
    <t>Aberdeen School District</t>
  </si>
  <si>
    <t>Adna School District</t>
  </si>
  <si>
    <t>Almira School District</t>
  </si>
  <si>
    <t>Anacortes School District</t>
  </si>
  <si>
    <t>Arlington School District</t>
  </si>
  <si>
    <t>Asotin-Anatone School District</t>
  </si>
  <si>
    <t>Auburn School District</t>
  </si>
  <si>
    <t>Bainbridge Island School District</t>
  </si>
  <si>
    <t>Battle Ground School District</t>
  </si>
  <si>
    <t>Bellevue School District</t>
  </si>
  <si>
    <t>Bellingham School District</t>
  </si>
  <si>
    <t>Benge School District</t>
  </si>
  <si>
    <t>Bethel School District</t>
  </si>
  <si>
    <t>Bickleton School District</t>
  </si>
  <si>
    <t>Blaine School District</t>
  </si>
  <si>
    <t>Boistfort School District</t>
  </si>
  <si>
    <t>Bremerton School District</t>
  </si>
  <si>
    <t>Brewster School District</t>
  </si>
  <si>
    <t>Bridgeport School District</t>
  </si>
  <si>
    <t>Brinnon School District</t>
  </si>
  <si>
    <t>Burlington-Edison School District</t>
  </si>
  <si>
    <t>Camas School District</t>
  </si>
  <si>
    <t>Cape Flattery School District</t>
  </si>
  <si>
    <t>Carbonado School District</t>
  </si>
  <si>
    <t>Cascade School District</t>
  </si>
  <si>
    <t>Cashmere School District</t>
  </si>
  <si>
    <t>Castle Rock School District</t>
  </si>
  <si>
    <t>Centerville School District</t>
  </si>
  <si>
    <t>Central Kitsap School District</t>
  </si>
  <si>
    <t>Central Valley School District</t>
  </si>
  <si>
    <t>Centralia School District</t>
  </si>
  <si>
    <t>Chehalis School District</t>
  </si>
  <si>
    <t>Cheney School District</t>
  </si>
  <si>
    <t>Chewelah School District</t>
  </si>
  <si>
    <t>Chimacum School District</t>
  </si>
  <si>
    <t>Clarkston School District</t>
  </si>
  <si>
    <t>Cle Elum-Roslyn School District</t>
  </si>
  <si>
    <t>Clover Park School District</t>
  </si>
  <si>
    <t>Colfax School District</t>
  </si>
  <si>
    <t>College Place School District</t>
  </si>
  <si>
    <t>Colton School District</t>
  </si>
  <si>
    <t>Columbia (Stevens) School District</t>
  </si>
  <si>
    <t>Columbia (Walla Walla) School District</t>
  </si>
  <si>
    <t>Colville School District</t>
  </si>
  <si>
    <t>Concrete School District</t>
  </si>
  <si>
    <t>Conway School District</t>
  </si>
  <si>
    <t>Cosmopolis School District</t>
  </si>
  <si>
    <t>Coulee-Hartline School District</t>
  </si>
  <si>
    <t>Coupeville School District</t>
  </si>
  <si>
    <t>Crescent School District</t>
  </si>
  <si>
    <t>Creston School District</t>
  </si>
  <si>
    <t>Curlew School District</t>
  </si>
  <si>
    <t>Cusick School District</t>
  </si>
  <si>
    <t>Damman School District</t>
  </si>
  <si>
    <t>Darrington School District</t>
  </si>
  <si>
    <t>Davenport School District</t>
  </si>
  <si>
    <t>Dayton School District</t>
  </si>
  <si>
    <t>Deer Park School District</t>
  </si>
  <si>
    <t>Dieringer School District</t>
  </si>
  <si>
    <t>Dixie School District</t>
  </si>
  <si>
    <t>East Valley School District (Spokane)</t>
  </si>
  <si>
    <t>East Valley School District (Yakima)</t>
  </si>
  <si>
    <t>Eastmont School District</t>
  </si>
  <si>
    <t>Easton School District</t>
  </si>
  <si>
    <t>Eatonville School District</t>
  </si>
  <si>
    <t>Edmonds School District</t>
  </si>
  <si>
    <t>Ellensburg School District</t>
  </si>
  <si>
    <t>Elma School District</t>
  </si>
  <si>
    <t>Endicott School District</t>
  </si>
  <si>
    <t>Entiat School District</t>
  </si>
  <si>
    <t>Enumclaw School District</t>
  </si>
  <si>
    <t>Ephrata School District</t>
  </si>
  <si>
    <t>Evaline School District</t>
  </si>
  <si>
    <t>Everett School District</t>
  </si>
  <si>
    <t>Evergreen School District (Clark)</t>
  </si>
  <si>
    <t>Evergreen School District (Stevens)</t>
  </si>
  <si>
    <t>Federal Way School District</t>
  </si>
  <si>
    <t>Ferndale School District</t>
  </si>
  <si>
    <t>Fife School District</t>
  </si>
  <si>
    <t>Finley School District</t>
  </si>
  <si>
    <t>Franklin Pierce School District</t>
  </si>
  <si>
    <t>Freeman School District</t>
  </si>
  <si>
    <t>Garfield School District</t>
  </si>
  <si>
    <t>Glenwood School District</t>
  </si>
  <si>
    <t>Goldendale School District</t>
  </si>
  <si>
    <t>Grand Coulee Dam School District</t>
  </si>
  <si>
    <t>Grandview School District</t>
  </si>
  <si>
    <t>Granger School District</t>
  </si>
  <si>
    <t>Granite Falls School District</t>
  </si>
  <si>
    <t>Grapeview School District</t>
  </si>
  <si>
    <t>Great Northern School District</t>
  </si>
  <si>
    <t>Green Mountain School District</t>
  </si>
  <si>
    <t>Griffin School District</t>
  </si>
  <si>
    <t>Harrington School District</t>
  </si>
  <si>
    <t>Highland School District</t>
  </si>
  <si>
    <t>Highline School District</t>
  </si>
  <si>
    <t>Hockinson School District</t>
  </si>
  <si>
    <t>Hood Canal School District</t>
  </si>
  <si>
    <t>Hoquiam School District</t>
  </si>
  <si>
    <t>Inchelium School District</t>
  </si>
  <si>
    <t>Index School District</t>
  </si>
  <si>
    <t>Issaquah School District</t>
  </si>
  <si>
    <t>Kahlotus School District</t>
  </si>
  <si>
    <t>Kalama School District</t>
  </si>
  <si>
    <t>Keller School District</t>
  </si>
  <si>
    <t>Kelso School District</t>
  </si>
  <si>
    <t>Kennewick School District</t>
  </si>
  <si>
    <t>Kent School District</t>
  </si>
  <si>
    <t>Kettle Falls School District</t>
  </si>
  <si>
    <t>Kiona-Benton City School District</t>
  </si>
  <si>
    <t>Kittitas School District</t>
  </si>
  <si>
    <t>Klickitat School District</t>
  </si>
  <si>
    <t>La Center School District</t>
  </si>
  <si>
    <t>La Conner School District</t>
  </si>
  <si>
    <t>LaCrosse School District</t>
  </si>
  <si>
    <t>Lake Chelan School District</t>
  </si>
  <si>
    <t>Lake Quinault School District</t>
  </si>
  <si>
    <t>Lake Stevens School District</t>
  </si>
  <si>
    <t>Lake Washington School District</t>
  </si>
  <si>
    <t>Lakewood School District</t>
  </si>
  <si>
    <t>Lamont School District</t>
  </si>
  <si>
    <t>Liberty School District</t>
  </si>
  <si>
    <t>Lind School District</t>
  </si>
  <si>
    <t>Longview School District</t>
  </si>
  <si>
    <t>Loon Lake School District</t>
  </si>
  <si>
    <t>Lopez School District</t>
  </si>
  <si>
    <t>Lyle School District</t>
  </si>
  <si>
    <t>Lynden School District</t>
  </si>
  <si>
    <t>Mabton School District</t>
  </si>
  <si>
    <t>Mansfield School District</t>
  </si>
  <si>
    <t>Manson School District</t>
  </si>
  <si>
    <t>Mary M Knight School District</t>
  </si>
  <si>
    <t>Mary Walker School District</t>
  </si>
  <si>
    <t>Marysville School District</t>
  </si>
  <si>
    <t>McCleary School District</t>
  </si>
  <si>
    <t>Mead School District</t>
  </si>
  <si>
    <t>Medical Lake School District</t>
  </si>
  <si>
    <t>Mercer Island School District</t>
  </si>
  <si>
    <t>Meridian School District</t>
  </si>
  <si>
    <t>Methow Valley School District</t>
  </si>
  <si>
    <t>Mill A School District</t>
  </si>
  <si>
    <t>Monroe School District</t>
  </si>
  <si>
    <t>Montesano School District</t>
  </si>
  <si>
    <t>Morton School District</t>
  </si>
  <si>
    <t>Moses Lake School District</t>
  </si>
  <si>
    <t>Mossyrock School District</t>
  </si>
  <si>
    <t>Mount Adams School District</t>
  </si>
  <si>
    <t>Mount Baker School District</t>
  </si>
  <si>
    <t>Mount Pleasant School District</t>
  </si>
  <si>
    <t>Mount Vernon School District</t>
  </si>
  <si>
    <t>Mukilteo School District</t>
  </si>
  <si>
    <t>Naches Valley School District</t>
  </si>
  <si>
    <t>Napavine School District</t>
  </si>
  <si>
    <t>Naselle-Grays River Valley School District</t>
  </si>
  <si>
    <t>Nespelem School District</t>
  </si>
  <si>
    <t>Newport School District</t>
  </si>
  <si>
    <t>Nine Mile Falls School District</t>
  </si>
  <si>
    <t>Nooksack Valley School District</t>
  </si>
  <si>
    <t>North Beach School District</t>
  </si>
  <si>
    <t>North Franklin School District</t>
  </si>
  <si>
    <t>North Kitsap School District</t>
  </si>
  <si>
    <t>North Mason School District</t>
  </si>
  <si>
    <t>North River School District</t>
  </si>
  <si>
    <t>North Thurston Public Schools</t>
  </si>
  <si>
    <t>Northport School District</t>
  </si>
  <si>
    <t>Northshore School District</t>
  </si>
  <si>
    <t>Oak Harbor School District</t>
  </si>
  <si>
    <t>Oakesdale School District</t>
  </si>
  <si>
    <t>Oakville School District</t>
  </si>
  <si>
    <t>Ocean Beach School District</t>
  </si>
  <si>
    <t>Ocosta School District</t>
  </si>
  <si>
    <t>Odessa School District</t>
  </si>
  <si>
    <t>Okanogan School District</t>
  </si>
  <si>
    <t>Olympia School District</t>
  </si>
  <si>
    <t>Omak School District</t>
  </si>
  <si>
    <t>Onalaska School District</t>
  </si>
  <si>
    <t>Onion Creek School District</t>
  </si>
  <si>
    <t>Orcas Island School District</t>
  </si>
  <si>
    <t>Orchard Prairie School District</t>
  </si>
  <si>
    <t>Orient School District</t>
  </si>
  <si>
    <t>Orondo School District</t>
  </si>
  <si>
    <t>Oroville School District</t>
  </si>
  <si>
    <t>Orting School District</t>
  </si>
  <si>
    <t>Othello School District</t>
  </si>
  <si>
    <t>Palisades School District</t>
  </si>
  <si>
    <t>Palouse School District</t>
  </si>
  <si>
    <t>Pasco School District</t>
  </si>
  <si>
    <t>Pateros School District</t>
  </si>
  <si>
    <t>Paterson School District</t>
  </si>
  <si>
    <t>Pe Ell School District</t>
  </si>
  <si>
    <t>Peninsula School District</t>
  </si>
  <si>
    <t>Pioneer School District</t>
  </si>
  <si>
    <t>Pomeroy School District</t>
  </si>
  <si>
    <t>Port Angeles School District</t>
  </si>
  <si>
    <t>Port Townsend School District</t>
  </si>
  <si>
    <t>Prescott School District</t>
  </si>
  <si>
    <t>Prosser School District</t>
  </si>
  <si>
    <t>Pullman School District</t>
  </si>
  <si>
    <t>Puyallup School District</t>
  </si>
  <si>
    <t>Queets-Clearwater School District</t>
  </si>
  <si>
    <t>Quilcene School District</t>
  </si>
  <si>
    <t>Quillayute Valley School District</t>
  </si>
  <si>
    <t>Quincy School District</t>
  </si>
  <si>
    <t>Rainier School District</t>
  </si>
  <si>
    <t>Raymond School District</t>
  </si>
  <si>
    <t>Reardan-Edwall School District</t>
  </si>
  <si>
    <t>Renton School District</t>
  </si>
  <si>
    <t>Republic School District</t>
  </si>
  <si>
    <t>Richland School District</t>
  </si>
  <si>
    <t>Ridgefield School District</t>
  </si>
  <si>
    <t>Ritzville School District</t>
  </si>
  <si>
    <t>Riverside School District</t>
  </si>
  <si>
    <t>Riverview School District</t>
  </si>
  <si>
    <t>Rochester School District</t>
  </si>
  <si>
    <t>Roosevelt School District</t>
  </si>
  <si>
    <t>Rosalia School District</t>
  </si>
  <si>
    <t>Royal School District</t>
  </si>
  <si>
    <t>San Juan Island School District</t>
  </si>
  <si>
    <t>Satsop School District</t>
  </si>
  <si>
    <t>Seattle Public Schools</t>
  </si>
  <si>
    <t>Sedro-Woolley School District</t>
  </si>
  <si>
    <t>Selah School District</t>
  </si>
  <si>
    <t>Selkirk School District</t>
  </si>
  <si>
    <t>Sequim School District</t>
  </si>
  <si>
    <t>Shaw Island School District</t>
  </si>
  <si>
    <t>Shelton School District</t>
  </si>
  <si>
    <t>Shoreline School District</t>
  </si>
  <si>
    <t>Skamania School District</t>
  </si>
  <si>
    <t>Skykomish School District</t>
  </si>
  <si>
    <t>Snohomish School District</t>
  </si>
  <si>
    <t>Snoqualmie Valley School District</t>
  </si>
  <si>
    <t>Soap Lake School District</t>
  </si>
  <si>
    <t>South Bend School District</t>
  </si>
  <si>
    <t>South Kitsap School District</t>
  </si>
  <si>
    <t>South Whidbey School District</t>
  </si>
  <si>
    <t>Southside School District</t>
  </si>
  <si>
    <t>Spokane School District</t>
  </si>
  <si>
    <t>Sprague School District</t>
  </si>
  <si>
    <t>St. John School District</t>
  </si>
  <si>
    <t>Stanwood-Camano School District</t>
  </si>
  <si>
    <t>Star School District No. 054</t>
  </si>
  <si>
    <t>Starbuck School District</t>
  </si>
  <si>
    <t>Stehekin School District</t>
  </si>
  <si>
    <t>Steilacoom Hist. School District</t>
  </si>
  <si>
    <t>Steptoe School District</t>
  </si>
  <si>
    <t>Stevenson-Carson School District</t>
  </si>
  <si>
    <t>Sultan School District</t>
  </si>
  <si>
    <t>Summit Valley School District</t>
  </si>
  <si>
    <t>Sumner-Bonney Lake School District</t>
  </si>
  <si>
    <t>Sunnyside School District</t>
  </si>
  <si>
    <t>Tacoma School District</t>
  </si>
  <si>
    <t>Taholah School District</t>
  </si>
  <si>
    <t>Tahoma School District</t>
  </si>
  <si>
    <t>Tekoa School District</t>
  </si>
  <si>
    <t>Tenino School District</t>
  </si>
  <si>
    <t>Thorp School District</t>
  </si>
  <si>
    <t>Toledo School District</t>
  </si>
  <si>
    <t>Tonasket School District</t>
  </si>
  <si>
    <t>Toppenish School District</t>
  </si>
  <si>
    <t>Touchet School District</t>
  </si>
  <si>
    <t>Toutle Lake School District</t>
  </si>
  <si>
    <t>Trout Lake School District</t>
  </si>
  <si>
    <t>Tukwila School District</t>
  </si>
  <si>
    <t>Tumwater School District</t>
  </si>
  <si>
    <t>Union Gap School District</t>
  </si>
  <si>
    <t>University Place School District</t>
  </si>
  <si>
    <t>Valley School District</t>
  </si>
  <si>
    <t>Vancouver School District</t>
  </si>
  <si>
    <t>Vashon Island School District</t>
  </si>
  <si>
    <t>Wahkiakum School District</t>
  </si>
  <si>
    <t>Wahluke School District</t>
  </si>
  <si>
    <t>Waitsburg School District</t>
  </si>
  <si>
    <t>Walla Walla Public Schools</t>
  </si>
  <si>
    <t>Wapato School District</t>
  </si>
  <si>
    <t>Warden School District</t>
  </si>
  <si>
    <t>Washougal School District</t>
  </si>
  <si>
    <t>Washtucna School District</t>
  </si>
  <si>
    <t>Waterville School District</t>
  </si>
  <si>
    <t>Wellpinit School District</t>
  </si>
  <si>
    <t>Wenatchee School District</t>
  </si>
  <si>
    <t>West Valley School District (Spokane)</t>
  </si>
  <si>
    <t>West Valley School District (Yakima)</t>
  </si>
  <si>
    <t>White Pass School District</t>
  </si>
  <si>
    <t>White River School District</t>
  </si>
  <si>
    <t>White Salmon Valley School District</t>
  </si>
  <si>
    <t>Wilbur School District</t>
  </si>
  <si>
    <t>Willapa Valley School District</t>
  </si>
  <si>
    <t>Wilson Creek School District</t>
  </si>
  <si>
    <t>Winlock School District</t>
  </si>
  <si>
    <t>Wishkah Valley School District</t>
  </si>
  <si>
    <t>Wishram School District</t>
  </si>
  <si>
    <t>Woodland School District</t>
  </si>
  <si>
    <t>Yakima School District</t>
  </si>
  <si>
    <t>Yelm School District</t>
  </si>
  <si>
    <t>Zillah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</si>
</sst>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5">
    <font>
      <sz val="11"/>
      <color theme="1"/>
      <name val="Aptos Narrow"/>
      <family val="2"/>
      <scheme val="minor"/>
    </font>
    <font>
      <b/>
      <sz val="11"/>
      <color rgb="FFF7F5EB"/>
      <name val="Segoe UI"/>
      <family val="2"/>
    </font>
    <font>
      <sz val="11"/>
      <color theme="1"/>
      <name val="Segoe UI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57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0" applyNumberFormat="1" applyFont="1"/>
    <xf numFmtId="10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2" fillId="0" borderId="0" xfId="0" applyFont="1"/>
    <xf numFmtId="1" fontId="0" fillId="0" borderId="0" xfId="0" applyNumberFormat="1" applyAlignment="1">
      <alignment horizontal="left"/>
    </xf>
    <xf numFmtId="1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43" fontId="2" fillId="0" borderId="0" xfId="1" applyFont="1"/>
  </cellXfs>
  <cellStyles count="2">
    <cellStyle name="Comma" xfId="1" builtinId="3"/>
    <cellStyle name="Normal" xfId="0" builtinId="0"/>
  </cellStyles>
  <dxfs count="24"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7F5EB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7F5EB"/>
      <color rgb="FF0D5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6FB989-F795-492A-9FB6-9CF595056C20}" name="Data" displayName="Data" ref="A1:K296" totalsRowShown="0" headerRowDxfId="23" dataDxfId="22">
  <autoFilter ref="A1:K296" xr:uid="{126FB989-F795-492A-9FB6-9CF595056C20}"/>
  <sortState xmlns:xlrd2="http://schemas.microsoft.com/office/spreadsheetml/2017/richdata2" ref="A2:K296">
    <sortCondition ref="B1:B296"/>
  </sortState>
  <tableColumns count="11">
    <tableColumn id="1" xr3:uid="{39A4D8AE-832F-4A19-BBE8-E967D5A4CC5F}" name="LEA Code" dataDxfId="20" totalsRowDxfId="21"/>
    <tableColumn id="2" xr3:uid="{B08B22B6-60FB-44E3-A867-7E4AD33FA0E0}" name="School District" dataDxfId="18" totalsRowDxfId="19"/>
    <tableColumn id="11" xr3:uid="{45090710-A07D-43C7-8EF3-56F8E22B27BD}" name="FTE Enrollment 2023-24" dataDxfId="16" totalsRowDxfId="17" dataCellStyle="Comma"/>
    <tableColumn id="3" xr3:uid="{2E7D2F46-83AC-42BD-AA63-AB408E1E2F95}" name="Federal Funding 2023-24" dataDxfId="14" totalsRowDxfId="15"/>
    <tableColumn id="8" xr3:uid="{10F38E1A-63A1-4BB3-B799-E63F28B0A018}" name="Federal Funding Per Student 2023-24" dataDxfId="12" totalsRowDxfId="13">
      <calculatedColumnFormula>Data[[#This Row],[Federal Funding 2023-24]]/Data[[#This Row],[FTE Enrollment 2023-24]]</calculatedColumnFormula>
    </tableColumn>
    <tableColumn id="4" xr3:uid="{CB9201DA-0CB3-4422-A100-21D7EA4E5C4C}" name="State Funding 2023-24" dataDxfId="10" totalsRowDxfId="11"/>
    <tableColumn id="9" xr3:uid="{169743BA-3F14-4BA4-A22F-5792DCAA0FA7}" name="State Funding Per Student 2023-24" dataDxfId="8" totalsRowDxfId="9">
      <calculatedColumnFormula>Data[[#This Row],[State Funding 2023-24]]/Data[[#This Row],[FTE Enrollment 2023-24]]</calculatedColumnFormula>
    </tableColumn>
    <tableColumn id="5" xr3:uid="{B195D57F-5600-4718-8C05-76315740862E}" name="Total Funding 2023-24" dataDxfId="6" totalsRowDxfId="7">
      <calculatedColumnFormula>Data[[#This Row],[Federal Funding 2023-24]]+Data[[#This Row],[State Funding 2023-24]]</calculatedColumnFormula>
    </tableColumn>
    <tableColumn id="12" xr3:uid="{70D93FD3-D700-4B46-BBC4-BF90F58CC78D}" name="Total Funding Per Student 2023-24" dataDxfId="4" totalsRowDxfId="5">
      <calculatedColumnFormula>Data[[#This Row],[Total Funding 2023-24]]/Data[[#This Row],[FTE Enrollment 2023-24]]</calculatedColumnFormula>
    </tableColumn>
    <tableColumn id="6" xr3:uid="{5A8F8CF2-8510-427A-84F0-14B0FC72B92C}" name="% Federal Funding 2023-24" dataDxfId="2" totalsRowDxfId="3">
      <calculatedColumnFormula>Data[[#This Row],[Federal Funding 2023-24]]/Data[[#This Row],[Total Funding 2023-24]]</calculatedColumnFormula>
    </tableColumn>
    <tableColumn id="7" xr3:uid="{97AF946C-D034-4B9B-ACAC-4C011FADA96D}" name="% State Funding 2023-24" dataDxfId="0" totalsRowDxfId="1">
      <calculatedColumnFormula>Data[[#This Row],[State Funding 2023-24]]/Data[[#This Row],[Total Funding 2023-24]]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347A-1E12-4E2B-9C19-8DE16B7B2A0C}">
  <dimension ref="A1:K296"/>
  <sheetViews>
    <sheetView tabSelected="1" workbookViewId="0">
      <pane ySplit="1" topLeftCell="A2" activePane="bottomLeft" state="frozen"/>
      <selection pane="bottomLeft" activeCell="C294" sqref="C294"/>
    </sheetView>
  </sheetViews>
  <sheetFormatPr defaultRowHeight="15"/>
  <cols>
    <col min="1" max="1" width="8.5703125" style="5" bestFit="1" customWidth="1"/>
    <col min="2" max="2" width="40.85546875" bestFit="1" customWidth="1"/>
    <col min="3" max="3" width="18.85546875" bestFit="1" customWidth="1"/>
    <col min="4" max="4" width="19.85546875" bestFit="1" customWidth="1"/>
    <col min="5" max="5" width="18.28515625" customWidth="1"/>
    <col min="6" max="6" width="17.5703125" bestFit="1" customWidth="1"/>
    <col min="7" max="7" width="16.85546875" customWidth="1"/>
    <col min="8" max="8" width="17.140625" bestFit="1" customWidth="1"/>
    <col min="9" max="9" width="17.140625" customWidth="1"/>
    <col min="10" max="10" width="21.140625" bestFit="1" customWidth="1"/>
    <col min="11" max="11" width="18.42578125" bestFit="1" customWidth="1"/>
  </cols>
  <sheetData>
    <row r="1" spans="1:11" s="9" customFormat="1" ht="51" customHeight="1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16.5">
      <c r="A2" s="3">
        <v>14005</v>
      </c>
      <c r="B2" s="4" t="s">
        <v>11</v>
      </c>
      <c r="C2" s="10">
        <v>3231.72</v>
      </c>
      <c r="D2" s="1">
        <v>2093812.5200000016</v>
      </c>
      <c r="E2" s="1">
        <f>Data[[#This Row],[Federal Funding 2023-24]]/Data[[#This Row],[FTE Enrollment 2023-24]]</f>
        <v>647.89416162291343</v>
      </c>
      <c r="F2" s="1">
        <v>243415.63999999978</v>
      </c>
      <c r="G2" s="1">
        <f>Data[[#This Row],[State Funding 2023-24]]/Data[[#This Row],[FTE Enrollment 2023-24]]</f>
        <v>75.320770363769071</v>
      </c>
      <c r="H2" s="1">
        <f>Data[[#This Row],[Federal Funding 2023-24]]+Data[[#This Row],[State Funding 2023-24]]</f>
        <v>2337228.1600000015</v>
      </c>
      <c r="I2" s="1">
        <f>Data[[#This Row],[Total Funding 2023-24]]/Data[[#This Row],[FTE Enrollment 2023-24]]</f>
        <v>723.21493198668259</v>
      </c>
      <c r="J2" s="2">
        <f>Data[[#This Row],[Federal Funding 2023-24]]/Data[[#This Row],[Total Funding 2023-24]]</f>
        <v>0.89585285503320322</v>
      </c>
      <c r="K2" s="2">
        <f>Data[[#This Row],[State Funding 2023-24]]/Data[[#This Row],[Total Funding 2023-24]]</f>
        <v>0.10414714496679675</v>
      </c>
    </row>
    <row r="3" spans="1:11" ht="16.5">
      <c r="A3" s="3">
        <v>21226</v>
      </c>
      <c r="B3" s="4" t="s">
        <v>12</v>
      </c>
      <c r="C3" s="10">
        <v>634.31999999999994</v>
      </c>
      <c r="D3" s="1">
        <v>121244.2</v>
      </c>
      <c r="E3" s="1">
        <f>Data[[#This Row],[Federal Funding 2023-24]]/Data[[#This Row],[FTE Enrollment 2023-24]]</f>
        <v>191.14043385042251</v>
      </c>
      <c r="F3" s="1">
        <v>6540.2199999999984</v>
      </c>
      <c r="G3" s="1">
        <f>Data[[#This Row],[State Funding 2023-24]]/Data[[#This Row],[FTE Enrollment 2023-24]]</f>
        <v>10.310600327910201</v>
      </c>
      <c r="H3" s="1">
        <f>Data[[#This Row],[Federal Funding 2023-24]]+Data[[#This Row],[State Funding 2023-24]]</f>
        <v>127784.42</v>
      </c>
      <c r="I3" s="1">
        <f>Data[[#This Row],[Total Funding 2023-24]]/Data[[#This Row],[FTE Enrollment 2023-24]]</f>
        <v>201.45103417833272</v>
      </c>
      <c r="J3" s="2">
        <f>Data[[#This Row],[Federal Funding 2023-24]]/Data[[#This Row],[Total Funding 2023-24]]</f>
        <v>0.94881833012193506</v>
      </c>
      <c r="K3" s="2">
        <f>Data[[#This Row],[State Funding 2023-24]]/Data[[#This Row],[Total Funding 2023-24]]</f>
        <v>5.1181669878064932E-2</v>
      </c>
    </row>
    <row r="4" spans="1:11" ht="16.5">
      <c r="A4" s="3">
        <v>22017</v>
      </c>
      <c r="B4" s="4" t="s">
        <v>13</v>
      </c>
      <c r="C4" s="10">
        <v>102.34</v>
      </c>
      <c r="D4" s="1">
        <v>46702.23</v>
      </c>
      <c r="E4" s="1">
        <f>Data[[#This Row],[Federal Funding 2023-24]]/Data[[#This Row],[FTE Enrollment 2023-24]]</f>
        <v>456.34385382059804</v>
      </c>
      <c r="F4" s="1">
        <v>44487.459999999992</v>
      </c>
      <c r="G4" s="1">
        <f>Data[[#This Row],[State Funding 2023-24]]/Data[[#This Row],[FTE Enrollment 2023-24]]</f>
        <v>434.70256009380489</v>
      </c>
      <c r="H4" s="1">
        <f>Data[[#This Row],[Federal Funding 2023-24]]+Data[[#This Row],[State Funding 2023-24]]</f>
        <v>91189.69</v>
      </c>
      <c r="I4" s="1">
        <f>Data[[#This Row],[Total Funding 2023-24]]/Data[[#This Row],[FTE Enrollment 2023-24]]</f>
        <v>891.04641391440293</v>
      </c>
      <c r="J4" s="2">
        <f>Data[[#This Row],[Federal Funding 2023-24]]/Data[[#This Row],[Total Funding 2023-24]]</f>
        <v>0.51214375221584807</v>
      </c>
      <c r="K4" s="2">
        <f>Data[[#This Row],[State Funding 2023-24]]/Data[[#This Row],[Total Funding 2023-24]]</f>
        <v>0.48785624778415182</v>
      </c>
    </row>
    <row r="5" spans="1:11" ht="16.5">
      <c r="A5" s="3">
        <v>29103</v>
      </c>
      <c r="B5" s="4" t="s">
        <v>14</v>
      </c>
      <c r="C5" s="10">
        <v>2583.81</v>
      </c>
      <c r="D5" s="1">
        <v>447029.28000000009</v>
      </c>
      <c r="E5" s="1">
        <f>Data[[#This Row],[Federal Funding 2023-24]]/Data[[#This Row],[FTE Enrollment 2023-24]]</f>
        <v>173.01166881465747</v>
      </c>
      <c r="F5" s="1">
        <v>15510.98</v>
      </c>
      <c r="G5" s="1">
        <f>Data[[#This Row],[State Funding 2023-24]]/Data[[#This Row],[FTE Enrollment 2023-24]]</f>
        <v>6.0031426459375883</v>
      </c>
      <c r="H5" s="1">
        <f>Data[[#This Row],[Federal Funding 2023-24]]+Data[[#This Row],[State Funding 2023-24]]</f>
        <v>462540.26000000007</v>
      </c>
      <c r="I5" s="1">
        <f>Data[[#This Row],[Total Funding 2023-24]]/Data[[#This Row],[FTE Enrollment 2023-24]]</f>
        <v>179.01481146059504</v>
      </c>
      <c r="J5" s="2">
        <f>Data[[#This Row],[Federal Funding 2023-24]]/Data[[#This Row],[Total Funding 2023-24]]</f>
        <v>0.9664656650644855</v>
      </c>
      <c r="K5" s="2">
        <f>Data[[#This Row],[State Funding 2023-24]]/Data[[#This Row],[Total Funding 2023-24]]</f>
        <v>3.3534334935514581E-2</v>
      </c>
    </row>
    <row r="6" spans="1:11" ht="16.5">
      <c r="A6" s="3">
        <v>31016</v>
      </c>
      <c r="B6" s="4" t="s">
        <v>15</v>
      </c>
      <c r="C6" s="10">
        <v>5549.32</v>
      </c>
      <c r="D6" s="1">
        <v>1188892.7400000007</v>
      </c>
      <c r="E6" s="1">
        <f>Data[[#This Row],[Federal Funding 2023-24]]/Data[[#This Row],[FTE Enrollment 2023-24]]</f>
        <v>214.24115747515023</v>
      </c>
      <c r="F6" s="1">
        <v>201271.20000000013</v>
      </c>
      <c r="G6" s="1">
        <f>Data[[#This Row],[State Funding 2023-24]]/Data[[#This Row],[FTE Enrollment 2023-24]]</f>
        <v>36.269524914764354</v>
      </c>
      <c r="H6" s="1">
        <f>Data[[#This Row],[Federal Funding 2023-24]]+Data[[#This Row],[State Funding 2023-24]]</f>
        <v>1390163.9400000009</v>
      </c>
      <c r="I6" s="1">
        <f>Data[[#This Row],[Total Funding 2023-24]]/Data[[#This Row],[FTE Enrollment 2023-24]]</f>
        <v>250.51068238991462</v>
      </c>
      <c r="J6" s="2">
        <f>Data[[#This Row],[Federal Funding 2023-24]]/Data[[#This Row],[Total Funding 2023-24]]</f>
        <v>0.8552176515238914</v>
      </c>
      <c r="K6" s="2">
        <f>Data[[#This Row],[State Funding 2023-24]]/Data[[#This Row],[Total Funding 2023-24]]</f>
        <v>0.14478234847610852</v>
      </c>
    </row>
    <row r="7" spans="1:11" ht="16.5">
      <c r="A7" s="3">
        <v>2420</v>
      </c>
      <c r="B7" s="4" t="s">
        <v>16</v>
      </c>
      <c r="C7" s="10">
        <v>619.74</v>
      </c>
      <c r="D7" s="1">
        <v>135946.07999999999</v>
      </c>
      <c r="E7" s="1">
        <f>Data[[#This Row],[Federal Funding 2023-24]]/Data[[#This Row],[FTE Enrollment 2023-24]]</f>
        <v>219.35986058669764</v>
      </c>
      <c r="F7" s="1">
        <v>6166.13</v>
      </c>
      <c r="G7" s="1">
        <f>Data[[#This Row],[State Funding 2023-24]]/Data[[#This Row],[FTE Enrollment 2023-24]]</f>
        <v>9.9495433568915992</v>
      </c>
      <c r="H7" s="1">
        <f>Data[[#This Row],[Federal Funding 2023-24]]+Data[[#This Row],[State Funding 2023-24]]</f>
        <v>142112.21</v>
      </c>
      <c r="I7" s="1">
        <f>Data[[#This Row],[Total Funding 2023-24]]/Data[[#This Row],[FTE Enrollment 2023-24]]</f>
        <v>229.30940394358922</v>
      </c>
      <c r="J7" s="2">
        <f>Data[[#This Row],[Federal Funding 2023-24]]/Data[[#This Row],[Total Funding 2023-24]]</f>
        <v>0.95661083590213669</v>
      </c>
      <c r="K7" s="2">
        <f>Data[[#This Row],[State Funding 2023-24]]/Data[[#This Row],[Total Funding 2023-24]]</f>
        <v>4.3389164097863232E-2</v>
      </c>
    </row>
    <row r="8" spans="1:11" ht="16.5">
      <c r="A8" s="3">
        <v>17408</v>
      </c>
      <c r="B8" s="4" t="s">
        <v>17</v>
      </c>
      <c r="C8" s="10">
        <v>17727.72</v>
      </c>
      <c r="D8" s="1">
        <v>8801107.4600000028</v>
      </c>
      <c r="E8" s="1">
        <f>Data[[#This Row],[Federal Funding 2023-24]]/Data[[#This Row],[FTE Enrollment 2023-24]]</f>
        <v>496.46020244002062</v>
      </c>
      <c r="F8" s="1">
        <v>3029752.4100000006</v>
      </c>
      <c r="G8" s="1">
        <f>Data[[#This Row],[State Funding 2023-24]]/Data[[#This Row],[FTE Enrollment 2023-24]]</f>
        <v>170.90479824816731</v>
      </c>
      <c r="H8" s="1">
        <f>Data[[#This Row],[Federal Funding 2023-24]]+Data[[#This Row],[State Funding 2023-24]]</f>
        <v>11830859.870000003</v>
      </c>
      <c r="I8" s="1">
        <f>Data[[#This Row],[Total Funding 2023-24]]/Data[[#This Row],[FTE Enrollment 2023-24]]</f>
        <v>667.36500068818793</v>
      </c>
      <c r="J8" s="2">
        <f>Data[[#This Row],[Federal Funding 2023-24]]/Data[[#This Row],[Total Funding 2023-24]]</f>
        <v>0.74391105606088126</v>
      </c>
      <c r="K8" s="2">
        <f>Data[[#This Row],[State Funding 2023-24]]/Data[[#This Row],[Total Funding 2023-24]]</f>
        <v>0.25608894393911874</v>
      </c>
    </row>
    <row r="9" spans="1:11" ht="16.5">
      <c r="A9" s="3">
        <v>18303</v>
      </c>
      <c r="B9" s="4" t="s">
        <v>18</v>
      </c>
      <c r="C9" s="10">
        <v>3501.19</v>
      </c>
      <c r="D9" s="1">
        <v>219674.87999999995</v>
      </c>
      <c r="E9" s="1">
        <f>Data[[#This Row],[Federal Funding 2023-24]]/Data[[#This Row],[FTE Enrollment 2023-24]]</f>
        <v>62.742918836167114</v>
      </c>
      <c r="F9" s="1">
        <v>4823.9400000000023</v>
      </c>
      <c r="G9" s="1">
        <f>Data[[#This Row],[State Funding 2023-24]]/Data[[#This Row],[FTE Enrollment 2023-24]]</f>
        <v>1.3778001193879801</v>
      </c>
      <c r="H9" s="1">
        <f>Data[[#This Row],[Federal Funding 2023-24]]+Data[[#This Row],[State Funding 2023-24]]</f>
        <v>224498.81999999995</v>
      </c>
      <c r="I9" s="1">
        <f>Data[[#This Row],[Total Funding 2023-24]]/Data[[#This Row],[FTE Enrollment 2023-24]]</f>
        <v>64.120718955555091</v>
      </c>
      <c r="J9" s="2">
        <f>Data[[#This Row],[Federal Funding 2023-24]]/Data[[#This Row],[Total Funding 2023-24]]</f>
        <v>0.97851240376230042</v>
      </c>
      <c r="K9" s="2">
        <f>Data[[#This Row],[State Funding 2023-24]]/Data[[#This Row],[Total Funding 2023-24]]</f>
        <v>2.1487596237699618E-2</v>
      </c>
    </row>
    <row r="10" spans="1:11" ht="16.5">
      <c r="A10" s="3">
        <v>6119</v>
      </c>
      <c r="B10" s="4" t="s">
        <v>19</v>
      </c>
      <c r="C10" s="10">
        <v>12489.09</v>
      </c>
      <c r="D10" s="1">
        <v>2226634.3700000029</v>
      </c>
      <c r="E10" s="1">
        <f>Data[[#This Row],[Federal Funding 2023-24]]/Data[[#This Row],[FTE Enrollment 2023-24]]</f>
        <v>178.28635793320433</v>
      </c>
      <c r="F10" s="1">
        <v>445144.52</v>
      </c>
      <c r="G10" s="1">
        <f>Data[[#This Row],[State Funding 2023-24]]/Data[[#This Row],[FTE Enrollment 2023-24]]</f>
        <v>35.642670522832326</v>
      </c>
      <c r="H10" s="1">
        <f>Data[[#This Row],[Federal Funding 2023-24]]+Data[[#This Row],[State Funding 2023-24]]</f>
        <v>2671778.8900000029</v>
      </c>
      <c r="I10" s="1">
        <f>Data[[#This Row],[Total Funding 2023-24]]/Data[[#This Row],[FTE Enrollment 2023-24]]</f>
        <v>213.92902845603666</v>
      </c>
      <c r="J10" s="2">
        <f>Data[[#This Row],[Federal Funding 2023-24]]/Data[[#This Row],[Total Funding 2023-24]]</f>
        <v>0.8333902099211512</v>
      </c>
      <c r="K10" s="2">
        <f>Data[[#This Row],[State Funding 2023-24]]/Data[[#This Row],[Total Funding 2023-24]]</f>
        <v>0.16660979007884874</v>
      </c>
    </row>
    <row r="11" spans="1:11" ht="16.5">
      <c r="A11" s="3">
        <v>17405</v>
      </c>
      <c r="B11" s="4" t="s">
        <v>20</v>
      </c>
      <c r="C11" s="10">
        <v>19350.850000000002</v>
      </c>
      <c r="D11" s="1">
        <v>2605631.9799999977</v>
      </c>
      <c r="E11" s="1">
        <f>Data[[#This Row],[Federal Funding 2023-24]]/Data[[#This Row],[FTE Enrollment 2023-24]]</f>
        <v>134.65206851378608</v>
      </c>
      <c r="F11" s="1">
        <v>302357.56999999919</v>
      </c>
      <c r="G11" s="1">
        <f>Data[[#This Row],[State Funding 2023-24]]/Data[[#This Row],[FTE Enrollment 2023-24]]</f>
        <v>15.625027841154221</v>
      </c>
      <c r="H11" s="1">
        <f>Data[[#This Row],[Federal Funding 2023-24]]+Data[[#This Row],[State Funding 2023-24]]</f>
        <v>2907989.549999997</v>
      </c>
      <c r="I11" s="1">
        <f>Data[[#This Row],[Total Funding 2023-24]]/Data[[#This Row],[FTE Enrollment 2023-24]]</f>
        <v>150.27709635494031</v>
      </c>
      <c r="J11" s="2">
        <f>Data[[#This Row],[Federal Funding 2023-24]]/Data[[#This Row],[Total Funding 2023-24]]</f>
        <v>0.8960252212735772</v>
      </c>
      <c r="K11" s="2">
        <f>Data[[#This Row],[State Funding 2023-24]]/Data[[#This Row],[Total Funding 2023-24]]</f>
        <v>0.10397477872642269</v>
      </c>
    </row>
    <row r="12" spans="1:11" ht="16.5">
      <c r="A12" s="3">
        <v>37501</v>
      </c>
      <c r="B12" s="4" t="s">
        <v>21</v>
      </c>
      <c r="C12" s="10">
        <v>11236.68</v>
      </c>
      <c r="D12" s="1">
        <v>2678545.2899999996</v>
      </c>
      <c r="E12" s="1">
        <f>Data[[#This Row],[Federal Funding 2023-24]]/Data[[#This Row],[FTE Enrollment 2023-24]]</f>
        <v>238.37515084526743</v>
      </c>
      <c r="F12" s="1">
        <v>969921.3900000006</v>
      </c>
      <c r="G12" s="1">
        <f>Data[[#This Row],[State Funding 2023-24]]/Data[[#This Row],[FTE Enrollment 2023-24]]</f>
        <v>86.317434509125519</v>
      </c>
      <c r="H12" s="1">
        <f>Data[[#This Row],[Federal Funding 2023-24]]+Data[[#This Row],[State Funding 2023-24]]</f>
        <v>3648466.68</v>
      </c>
      <c r="I12" s="1">
        <f>Data[[#This Row],[Total Funding 2023-24]]/Data[[#This Row],[FTE Enrollment 2023-24]]</f>
        <v>324.69258535439292</v>
      </c>
      <c r="J12" s="2">
        <f>Data[[#This Row],[Federal Funding 2023-24]]/Data[[#This Row],[Total Funding 2023-24]]</f>
        <v>0.73415643472451819</v>
      </c>
      <c r="K12" s="2">
        <f>Data[[#This Row],[State Funding 2023-24]]/Data[[#This Row],[Total Funding 2023-24]]</f>
        <v>0.26584356527548186</v>
      </c>
    </row>
    <row r="13" spans="1:11" ht="16.5">
      <c r="A13" s="3">
        <v>1122</v>
      </c>
      <c r="B13" s="4" t="s">
        <v>22</v>
      </c>
      <c r="C13" s="10">
        <v>11</v>
      </c>
      <c r="D13" s="1">
        <v>0</v>
      </c>
      <c r="E13" s="1">
        <f>Data[[#This Row],[Federal Funding 2023-24]]/Data[[#This Row],[FTE Enrollment 2023-24]]</f>
        <v>0</v>
      </c>
      <c r="F13" s="1">
        <v>0</v>
      </c>
      <c r="G13" s="1">
        <f>Data[[#This Row],[State Funding 2023-24]]/Data[[#This Row],[FTE Enrollment 2023-24]]</f>
        <v>0</v>
      </c>
      <c r="H13" s="1">
        <f>Data[[#This Row],[Federal Funding 2023-24]]+Data[[#This Row],[State Funding 2023-24]]</f>
        <v>0</v>
      </c>
      <c r="I13" s="1">
        <f>Data[[#This Row],[Total Funding 2023-24]]/Data[[#This Row],[FTE Enrollment 2023-24]]</f>
        <v>0</v>
      </c>
      <c r="J13" s="2">
        <v>0</v>
      </c>
      <c r="K13" s="2">
        <v>0</v>
      </c>
    </row>
    <row r="14" spans="1:11" ht="16.5">
      <c r="A14" s="3">
        <v>27403</v>
      </c>
      <c r="B14" s="4" t="s">
        <v>23</v>
      </c>
      <c r="C14" s="10">
        <v>21096.639999999999</v>
      </c>
      <c r="D14" s="1">
        <v>7639922.0699999984</v>
      </c>
      <c r="E14" s="1">
        <f>Data[[#This Row],[Federal Funding 2023-24]]/Data[[#This Row],[FTE Enrollment 2023-24]]</f>
        <v>362.13928236913551</v>
      </c>
      <c r="F14" s="1">
        <v>3417634.1799999964</v>
      </c>
      <c r="G14" s="1">
        <f>Data[[#This Row],[State Funding 2023-24]]/Data[[#This Row],[FTE Enrollment 2023-24]]</f>
        <v>161.99898088036753</v>
      </c>
      <c r="H14" s="1">
        <f>Data[[#This Row],[Federal Funding 2023-24]]+Data[[#This Row],[State Funding 2023-24]]</f>
        <v>11057556.249999994</v>
      </c>
      <c r="I14" s="1">
        <f>Data[[#This Row],[Total Funding 2023-24]]/Data[[#This Row],[FTE Enrollment 2023-24]]</f>
        <v>524.13826324950298</v>
      </c>
      <c r="J14" s="2">
        <f>Data[[#This Row],[Federal Funding 2023-24]]/Data[[#This Row],[Total Funding 2023-24]]</f>
        <v>0.6909231929071129</v>
      </c>
      <c r="K14" s="2">
        <f>Data[[#This Row],[State Funding 2023-24]]/Data[[#This Row],[Total Funding 2023-24]]</f>
        <v>0.3090768070928871</v>
      </c>
    </row>
    <row r="15" spans="1:11" ht="16.5">
      <c r="A15" s="3">
        <v>20203</v>
      </c>
      <c r="B15" s="4" t="s">
        <v>24</v>
      </c>
      <c r="C15" s="10">
        <v>99.07</v>
      </c>
      <c r="D15" s="1">
        <v>0</v>
      </c>
      <c r="E15" s="1">
        <f>Data[[#This Row],[Federal Funding 2023-24]]/Data[[#This Row],[FTE Enrollment 2023-24]]</f>
        <v>0</v>
      </c>
      <c r="F15" s="1">
        <v>0</v>
      </c>
      <c r="G15" s="1">
        <f>Data[[#This Row],[State Funding 2023-24]]/Data[[#This Row],[FTE Enrollment 2023-24]]</f>
        <v>0</v>
      </c>
      <c r="H15" s="1">
        <f>Data[[#This Row],[Federal Funding 2023-24]]+Data[[#This Row],[State Funding 2023-24]]</f>
        <v>0</v>
      </c>
      <c r="I15" s="1">
        <f>Data[[#This Row],[Total Funding 2023-24]]/Data[[#This Row],[FTE Enrollment 2023-24]]</f>
        <v>0</v>
      </c>
      <c r="J15" s="2">
        <v>0</v>
      </c>
      <c r="K15" s="2">
        <v>0</v>
      </c>
    </row>
    <row r="16" spans="1:11" ht="16.5">
      <c r="A16" s="3">
        <v>37503</v>
      </c>
      <c r="B16" s="4" t="s">
        <v>25</v>
      </c>
      <c r="C16" s="10">
        <v>2040.14</v>
      </c>
      <c r="D16" s="1">
        <v>481587.58000000013</v>
      </c>
      <c r="E16" s="1">
        <f>Data[[#This Row],[Federal Funding 2023-24]]/Data[[#This Row],[FTE Enrollment 2023-24]]</f>
        <v>236.05614320585846</v>
      </c>
      <c r="F16" s="1">
        <v>226345.23000000019</v>
      </c>
      <c r="G16" s="1">
        <f>Data[[#This Row],[State Funding 2023-24]]/Data[[#This Row],[FTE Enrollment 2023-24]]</f>
        <v>110.94593018126216</v>
      </c>
      <c r="H16" s="1">
        <f>Data[[#This Row],[Federal Funding 2023-24]]+Data[[#This Row],[State Funding 2023-24]]</f>
        <v>707932.81000000029</v>
      </c>
      <c r="I16" s="1">
        <f>Data[[#This Row],[Total Funding 2023-24]]/Data[[#This Row],[FTE Enrollment 2023-24]]</f>
        <v>347.00207338712062</v>
      </c>
      <c r="J16" s="2">
        <f>Data[[#This Row],[Federal Funding 2023-24]]/Data[[#This Row],[Total Funding 2023-24]]</f>
        <v>0.68027300500452847</v>
      </c>
      <c r="K16" s="2">
        <f>Data[[#This Row],[State Funding 2023-24]]/Data[[#This Row],[Total Funding 2023-24]]</f>
        <v>0.31972699499547153</v>
      </c>
    </row>
    <row r="17" spans="1:11" ht="16.5">
      <c r="A17" s="3">
        <v>21234</v>
      </c>
      <c r="B17" s="4" t="s">
        <v>26</v>
      </c>
      <c r="C17" s="10">
        <v>330.87</v>
      </c>
      <c r="D17" s="1">
        <v>29343.840000000004</v>
      </c>
      <c r="E17" s="1">
        <f>Data[[#This Row],[Federal Funding 2023-24]]/Data[[#This Row],[FTE Enrollment 2023-24]]</f>
        <v>88.686916311542305</v>
      </c>
      <c r="F17" s="1">
        <v>40986.579999999994</v>
      </c>
      <c r="G17" s="1">
        <f>Data[[#This Row],[State Funding 2023-24]]/Data[[#This Row],[FTE Enrollment 2023-24]]</f>
        <v>123.87517756218452</v>
      </c>
      <c r="H17" s="1">
        <f>Data[[#This Row],[Federal Funding 2023-24]]+Data[[#This Row],[State Funding 2023-24]]</f>
        <v>70330.42</v>
      </c>
      <c r="I17" s="1">
        <f>Data[[#This Row],[Total Funding 2023-24]]/Data[[#This Row],[FTE Enrollment 2023-24]]</f>
        <v>212.56209387372684</v>
      </c>
      <c r="J17" s="2">
        <f>Data[[#This Row],[Federal Funding 2023-24]]/Data[[#This Row],[Total Funding 2023-24]]</f>
        <v>0.41722827760732845</v>
      </c>
      <c r="K17" s="2">
        <f>Data[[#This Row],[State Funding 2023-24]]/Data[[#This Row],[Total Funding 2023-24]]</f>
        <v>0.58277172239267161</v>
      </c>
    </row>
    <row r="18" spans="1:11" ht="16.5">
      <c r="A18" s="3">
        <v>18100</v>
      </c>
      <c r="B18" s="4" t="s">
        <v>27</v>
      </c>
      <c r="C18" s="10">
        <v>4546.9399999999996</v>
      </c>
      <c r="D18" s="1">
        <v>2959013.4700000007</v>
      </c>
      <c r="E18" s="1">
        <f>Data[[#This Row],[Federal Funding 2023-24]]/Data[[#This Row],[FTE Enrollment 2023-24]]</f>
        <v>650.77029166868283</v>
      </c>
      <c r="F18" s="1">
        <v>164885.88999999996</v>
      </c>
      <c r="G18" s="1">
        <f>Data[[#This Row],[State Funding 2023-24]]/Data[[#This Row],[FTE Enrollment 2023-24]]</f>
        <v>36.263045036881941</v>
      </c>
      <c r="H18" s="1">
        <f>Data[[#This Row],[Federal Funding 2023-24]]+Data[[#This Row],[State Funding 2023-24]]</f>
        <v>3123899.3600000008</v>
      </c>
      <c r="I18" s="1">
        <f>Data[[#This Row],[Total Funding 2023-24]]/Data[[#This Row],[FTE Enrollment 2023-24]]</f>
        <v>687.03333670556481</v>
      </c>
      <c r="J18" s="2">
        <f>Data[[#This Row],[Federal Funding 2023-24]]/Data[[#This Row],[Total Funding 2023-24]]</f>
        <v>0.94721792509986613</v>
      </c>
      <c r="K18" s="2">
        <f>Data[[#This Row],[State Funding 2023-24]]/Data[[#This Row],[Total Funding 2023-24]]</f>
        <v>5.2782074900133757E-2</v>
      </c>
    </row>
    <row r="19" spans="1:11" ht="16.5">
      <c r="A19" s="3">
        <v>24111</v>
      </c>
      <c r="B19" s="4" t="s">
        <v>28</v>
      </c>
      <c r="C19" s="10">
        <v>1016.53</v>
      </c>
      <c r="D19" s="1">
        <v>675192.84999999963</v>
      </c>
      <c r="E19" s="1">
        <f>Data[[#This Row],[Federal Funding 2023-24]]/Data[[#This Row],[FTE Enrollment 2023-24]]</f>
        <v>664.21340245737917</v>
      </c>
      <c r="F19" s="1">
        <v>96817.27999999997</v>
      </c>
      <c r="G19" s="1">
        <f>Data[[#This Row],[State Funding 2023-24]]/Data[[#This Row],[FTE Enrollment 2023-24]]</f>
        <v>95.242914621309723</v>
      </c>
      <c r="H19" s="1">
        <f>Data[[#This Row],[Federal Funding 2023-24]]+Data[[#This Row],[State Funding 2023-24]]</f>
        <v>772010.12999999966</v>
      </c>
      <c r="I19" s="1">
        <f>Data[[#This Row],[Total Funding 2023-24]]/Data[[#This Row],[FTE Enrollment 2023-24]]</f>
        <v>759.45631707868893</v>
      </c>
      <c r="J19" s="2">
        <f>Data[[#This Row],[Federal Funding 2023-24]]/Data[[#This Row],[Total Funding 2023-24]]</f>
        <v>0.87459066113549566</v>
      </c>
      <c r="K19" s="2">
        <f>Data[[#This Row],[State Funding 2023-24]]/Data[[#This Row],[Total Funding 2023-24]]</f>
        <v>0.12540933886450428</v>
      </c>
    </row>
    <row r="20" spans="1:11" ht="16.5">
      <c r="A20" s="3">
        <v>9075</v>
      </c>
      <c r="B20" s="4" t="s">
        <v>29</v>
      </c>
      <c r="C20" s="10">
        <v>742.19</v>
      </c>
      <c r="D20" s="1">
        <v>498149.11999999988</v>
      </c>
      <c r="E20" s="1">
        <f>Data[[#This Row],[Federal Funding 2023-24]]/Data[[#This Row],[FTE Enrollment 2023-24]]</f>
        <v>671.18813241892212</v>
      </c>
      <c r="F20" s="1">
        <v>101242.72000000002</v>
      </c>
      <c r="G20" s="1">
        <f>Data[[#This Row],[State Funding 2023-24]]/Data[[#This Row],[FTE Enrollment 2023-24]]</f>
        <v>136.41078430051604</v>
      </c>
      <c r="H20" s="1">
        <f>Data[[#This Row],[Federal Funding 2023-24]]+Data[[#This Row],[State Funding 2023-24]]</f>
        <v>599391.83999999985</v>
      </c>
      <c r="I20" s="1">
        <f>Data[[#This Row],[Total Funding 2023-24]]/Data[[#This Row],[FTE Enrollment 2023-24]]</f>
        <v>807.59891671943819</v>
      </c>
      <c r="J20" s="2">
        <f>Data[[#This Row],[Federal Funding 2023-24]]/Data[[#This Row],[Total Funding 2023-24]]</f>
        <v>0.83109092709703891</v>
      </c>
      <c r="K20" s="2">
        <f>Data[[#This Row],[State Funding 2023-24]]/Data[[#This Row],[Total Funding 2023-24]]</f>
        <v>0.16890907290296117</v>
      </c>
    </row>
    <row r="21" spans="1:11" ht="16.5">
      <c r="A21" s="3">
        <v>16046</v>
      </c>
      <c r="B21" s="4" t="s">
        <v>30</v>
      </c>
      <c r="C21" s="10">
        <v>76.23</v>
      </c>
      <c r="D21" s="1">
        <v>58453.239999999983</v>
      </c>
      <c r="E21" s="1">
        <f>Data[[#This Row],[Federal Funding 2023-24]]/Data[[#This Row],[FTE Enrollment 2023-24]]</f>
        <v>766.80099698281492</v>
      </c>
      <c r="F21" s="1">
        <v>11744.729999999998</v>
      </c>
      <c r="G21" s="1">
        <f>Data[[#This Row],[State Funding 2023-24]]/Data[[#This Row],[FTE Enrollment 2023-24]]</f>
        <v>154.06965761511213</v>
      </c>
      <c r="H21" s="1">
        <f>Data[[#This Row],[Federal Funding 2023-24]]+Data[[#This Row],[State Funding 2023-24]]</f>
        <v>70197.969999999987</v>
      </c>
      <c r="I21" s="1">
        <f>Data[[#This Row],[Total Funding 2023-24]]/Data[[#This Row],[FTE Enrollment 2023-24]]</f>
        <v>920.87065459792711</v>
      </c>
      <c r="J21" s="2">
        <f>Data[[#This Row],[Federal Funding 2023-24]]/Data[[#This Row],[Total Funding 2023-24]]</f>
        <v>0.83269131571753419</v>
      </c>
      <c r="K21" s="2">
        <f>Data[[#This Row],[State Funding 2023-24]]/Data[[#This Row],[Total Funding 2023-24]]</f>
        <v>0.16730868428246573</v>
      </c>
    </row>
    <row r="22" spans="1:11" ht="16.5">
      <c r="A22" s="3">
        <v>29100</v>
      </c>
      <c r="B22" s="4" t="s">
        <v>31</v>
      </c>
      <c r="C22" s="10">
        <v>3316.45</v>
      </c>
      <c r="D22" s="1">
        <v>1926513.550000001</v>
      </c>
      <c r="E22" s="1">
        <f>Data[[#This Row],[Federal Funding 2023-24]]/Data[[#This Row],[FTE Enrollment 2023-24]]</f>
        <v>580.89630478372987</v>
      </c>
      <c r="F22" s="1">
        <v>704456.04000000015</v>
      </c>
      <c r="G22" s="1">
        <f>Data[[#This Row],[State Funding 2023-24]]/Data[[#This Row],[FTE Enrollment 2023-24]]</f>
        <v>212.41268223552299</v>
      </c>
      <c r="H22" s="1">
        <f>Data[[#This Row],[Federal Funding 2023-24]]+Data[[#This Row],[State Funding 2023-24]]</f>
        <v>2630969.5900000012</v>
      </c>
      <c r="I22" s="1">
        <f>Data[[#This Row],[Total Funding 2023-24]]/Data[[#This Row],[FTE Enrollment 2023-24]]</f>
        <v>793.30898701925298</v>
      </c>
      <c r="J22" s="2">
        <f>Data[[#This Row],[Federal Funding 2023-24]]/Data[[#This Row],[Total Funding 2023-24]]</f>
        <v>0.73224470450834822</v>
      </c>
      <c r="K22" s="2">
        <f>Data[[#This Row],[State Funding 2023-24]]/Data[[#This Row],[Total Funding 2023-24]]</f>
        <v>0.26775529549165172</v>
      </c>
    </row>
    <row r="23" spans="1:11" ht="16.5">
      <c r="A23" s="3">
        <v>6117</v>
      </c>
      <c r="B23" s="4" t="s">
        <v>32</v>
      </c>
      <c r="C23" s="10">
        <v>7186.3200000000006</v>
      </c>
      <c r="D23" s="1">
        <v>793775.64999999944</v>
      </c>
      <c r="E23" s="1">
        <f>Data[[#This Row],[Federal Funding 2023-24]]/Data[[#This Row],[FTE Enrollment 2023-24]]</f>
        <v>110.45648537777323</v>
      </c>
      <c r="F23" s="1">
        <v>23131.139999999992</v>
      </c>
      <c r="G23" s="1">
        <f>Data[[#This Row],[State Funding 2023-24]]/Data[[#This Row],[FTE Enrollment 2023-24]]</f>
        <v>3.2187740039408195</v>
      </c>
      <c r="H23" s="1">
        <f>Data[[#This Row],[Federal Funding 2023-24]]+Data[[#This Row],[State Funding 2023-24]]</f>
        <v>816906.78999999946</v>
      </c>
      <c r="I23" s="1">
        <f>Data[[#This Row],[Total Funding 2023-24]]/Data[[#This Row],[FTE Enrollment 2023-24]]</f>
        <v>113.67525938171406</v>
      </c>
      <c r="J23" s="2">
        <f>Data[[#This Row],[Federal Funding 2023-24]]/Data[[#This Row],[Total Funding 2023-24]]</f>
        <v>0.97168448067373758</v>
      </c>
      <c r="K23" s="2">
        <f>Data[[#This Row],[State Funding 2023-24]]/Data[[#This Row],[Total Funding 2023-24]]</f>
        <v>2.8315519326262435E-2</v>
      </c>
    </row>
    <row r="24" spans="1:11" ht="16.5">
      <c r="A24" s="3">
        <v>5401</v>
      </c>
      <c r="B24" s="4" t="s">
        <v>33</v>
      </c>
      <c r="C24" s="10">
        <v>491.07</v>
      </c>
      <c r="D24" s="1">
        <v>260354.36999999997</v>
      </c>
      <c r="E24" s="1">
        <f>Data[[#This Row],[Federal Funding 2023-24]]/Data[[#This Row],[FTE Enrollment 2023-24]]</f>
        <v>530.17771397153149</v>
      </c>
      <c r="F24" s="1">
        <v>75753.939999999988</v>
      </c>
      <c r="G24" s="1">
        <f>Data[[#This Row],[State Funding 2023-24]]/Data[[#This Row],[FTE Enrollment 2023-24]]</f>
        <v>154.26301749241449</v>
      </c>
      <c r="H24" s="1">
        <f>Data[[#This Row],[Federal Funding 2023-24]]+Data[[#This Row],[State Funding 2023-24]]</f>
        <v>336108.30999999994</v>
      </c>
      <c r="I24" s="1">
        <f>Data[[#This Row],[Total Funding 2023-24]]/Data[[#This Row],[FTE Enrollment 2023-24]]</f>
        <v>684.44073146394601</v>
      </c>
      <c r="J24" s="2">
        <f>Data[[#This Row],[Federal Funding 2023-24]]/Data[[#This Row],[Total Funding 2023-24]]</f>
        <v>0.7746144985228125</v>
      </c>
      <c r="K24" s="2">
        <f>Data[[#This Row],[State Funding 2023-24]]/Data[[#This Row],[Total Funding 2023-24]]</f>
        <v>0.22538550147718753</v>
      </c>
    </row>
    <row r="25" spans="1:11" ht="16.5">
      <c r="A25" s="3">
        <v>27019</v>
      </c>
      <c r="B25" s="4" t="s">
        <v>34</v>
      </c>
      <c r="C25" s="10">
        <v>177.04</v>
      </c>
      <c r="D25" s="1">
        <v>35640.29</v>
      </c>
      <c r="E25" s="1">
        <f>Data[[#This Row],[Federal Funding 2023-24]]/Data[[#This Row],[FTE Enrollment 2023-24]]</f>
        <v>201.31207636692275</v>
      </c>
      <c r="F25" s="1">
        <v>1155.17</v>
      </c>
      <c r="G25" s="1">
        <f>Data[[#This Row],[State Funding 2023-24]]/Data[[#This Row],[FTE Enrollment 2023-24]]</f>
        <v>6.5249096249435166</v>
      </c>
      <c r="H25" s="1">
        <f>Data[[#This Row],[Federal Funding 2023-24]]+Data[[#This Row],[State Funding 2023-24]]</f>
        <v>36795.46</v>
      </c>
      <c r="I25" s="1">
        <f>Data[[#This Row],[Total Funding 2023-24]]/Data[[#This Row],[FTE Enrollment 2023-24]]</f>
        <v>207.83698599186624</v>
      </c>
      <c r="J25" s="2">
        <f>Data[[#This Row],[Federal Funding 2023-24]]/Data[[#This Row],[Total Funding 2023-24]]</f>
        <v>0.96860563776074549</v>
      </c>
      <c r="K25" s="2">
        <f>Data[[#This Row],[State Funding 2023-24]]/Data[[#This Row],[Total Funding 2023-24]]</f>
        <v>3.1394362239254521E-2</v>
      </c>
    </row>
    <row r="26" spans="1:11" ht="16.5">
      <c r="A26" s="3">
        <v>4228</v>
      </c>
      <c r="B26" s="4" t="s">
        <v>35</v>
      </c>
      <c r="C26" s="10">
        <v>1238.06</v>
      </c>
      <c r="D26" s="1">
        <v>235494.54000000007</v>
      </c>
      <c r="E26" s="1">
        <f>Data[[#This Row],[Federal Funding 2023-24]]/Data[[#This Row],[FTE Enrollment 2023-24]]</f>
        <v>190.21254220312431</v>
      </c>
      <c r="F26" s="1">
        <v>30859.890000000003</v>
      </c>
      <c r="G26" s="1">
        <f>Data[[#This Row],[State Funding 2023-24]]/Data[[#This Row],[FTE Enrollment 2023-24]]</f>
        <v>24.926005201686515</v>
      </c>
      <c r="H26" s="1">
        <f>Data[[#This Row],[Federal Funding 2023-24]]+Data[[#This Row],[State Funding 2023-24]]</f>
        <v>266354.43000000005</v>
      </c>
      <c r="I26" s="1">
        <f>Data[[#This Row],[Total Funding 2023-24]]/Data[[#This Row],[FTE Enrollment 2023-24]]</f>
        <v>215.13854740481079</v>
      </c>
      <c r="J26" s="2">
        <f>Data[[#This Row],[Federal Funding 2023-24]]/Data[[#This Row],[Total Funding 2023-24]]</f>
        <v>0.88413975318525784</v>
      </c>
      <c r="K26" s="2">
        <f>Data[[#This Row],[State Funding 2023-24]]/Data[[#This Row],[Total Funding 2023-24]]</f>
        <v>0.11586024681474229</v>
      </c>
    </row>
    <row r="27" spans="1:11" ht="16.5">
      <c r="A27" s="3">
        <v>4222</v>
      </c>
      <c r="B27" s="4" t="s">
        <v>36</v>
      </c>
      <c r="C27" s="10">
        <v>1621.48</v>
      </c>
      <c r="D27" s="1">
        <v>329617.14999999997</v>
      </c>
      <c r="E27" s="1">
        <f>Data[[#This Row],[Federal Funding 2023-24]]/Data[[#This Row],[FTE Enrollment 2023-24]]</f>
        <v>203.28166243185237</v>
      </c>
      <c r="F27" s="1">
        <v>129529.65999999999</v>
      </c>
      <c r="G27" s="1">
        <f>Data[[#This Row],[State Funding 2023-24]]/Data[[#This Row],[FTE Enrollment 2023-24]]</f>
        <v>79.883600167747971</v>
      </c>
      <c r="H27" s="1">
        <f>Data[[#This Row],[Federal Funding 2023-24]]+Data[[#This Row],[State Funding 2023-24]]</f>
        <v>459146.80999999994</v>
      </c>
      <c r="I27" s="1">
        <f>Data[[#This Row],[Total Funding 2023-24]]/Data[[#This Row],[FTE Enrollment 2023-24]]</f>
        <v>283.16526259960034</v>
      </c>
      <c r="J27" s="2">
        <f>Data[[#This Row],[Federal Funding 2023-24]]/Data[[#This Row],[Total Funding 2023-24]]</f>
        <v>0.71789053701581851</v>
      </c>
      <c r="K27" s="2">
        <f>Data[[#This Row],[State Funding 2023-24]]/Data[[#This Row],[Total Funding 2023-24]]</f>
        <v>0.28210946298418149</v>
      </c>
    </row>
    <row r="28" spans="1:11" ht="16.5">
      <c r="A28" s="3">
        <v>8401</v>
      </c>
      <c r="B28" s="4" t="s">
        <v>37</v>
      </c>
      <c r="C28" s="10">
        <v>1419.7</v>
      </c>
      <c r="D28" s="1">
        <v>634787.94000000018</v>
      </c>
      <c r="E28" s="1">
        <f>Data[[#This Row],[Federal Funding 2023-24]]/Data[[#This Row],[FTE Enrollment 2023-24]]</f>
        <v>447.1282242727338</v>
      </c>
      <c r="F28" s="1">
        <v>280466.79000000004</v>
      </c>
      <c r="G28" s="1">
        <f>Data[[#This Row],[State Funding 2023-24]]/Data[[#This Row],[FTE Enrollment 2023-24]]</f>
        <v>197.55356061139679</v>
      </c>
      <c r="H28" s="1">
        <f>Data[[#This Row],[Federal Funding 2023-24]]+Data[[#This Row],[State Funding 2023-24]]</f>
        <v>915254.73000000021</v>
      </c>
      <c r="I28" s="1">
        <f>Data[[#This Row],[Total Funding 2023-24]]/Data[[#This Row],[FTE Enrollment 2023-24]]</f>
        <v>644.68178488413059</v>
      </c>
      <c r="J28" s="2">
        <f>Data[[#This Row],[Federal Funding 2023-24]]/Data[[#This Row],[Total Funding 2023-24]]</f>
        <v>0.69356422774236859</v>
      </c>
      <c r="K28" s="2">
        <f>Data[[#This Row],[State Funding 2023-24]]/Data[[#This Row],[Total Funding 2023-24]]</f>
        <v>0.30643577225763147</v>
      </c>
    </row>
    <row r="29" spans="1:11" ht="16.5">
      <c r="A29" s="3">
        <v>20215</v>
      </c>
      <c r="B29" s="4" t="s">
        <v>38</v>
      </c>
      <c r="C29" s="10">
        <v>90.3</v>
      </c>
      <c r="D29" s="1">
        <v>13737.770000000004</v>
      </c>
      <c r="E29" s="1">
        <f>Data[[#This Row],[Federal Funding 2023-24]]/Data[[#This Row],[FTE Enrollment 2023-24]]</f>
        <v>152.13477297895906</v>
      </c>
      <c r="F29" s="1">
        <v>770.50000000000011</v>
      </c>
      <c r="G29" s="1">
        <f>Data[[#This Row],[State Funding 2023-24]]/Data[[#This Row],[FTE Enrollment 2023-24]]</f>
        <v>8.5326688815060923</v>
      </c>
      <c r="H29" s="1">
        <f>Data[[#This Row],[Federal Funding 2023-24]]+Data[[#This Row],[State Funding 2023-24]]</f>
        <v>14508.270000000004</v>
      </c>
      <c r="I29" s="1">
        <f>Data[[#This Row],[Total Funding 2023-24]]/Data[[#This Row],[FTE Enrollment 2023-24]]</f>
        <v>160.66744186046517</v>
      </c>
      <c r="J29" s="2">
        <f>Data[[#This Row],[Federal Funding 2023-24]]/Data[[#This Row],[Total Funding 2023-24]]</f>
        <v>0.94689235863407561</v>
      </c>
      <c r="K29" s="2">
        <f>Data[[#This Row],[State Funding 2023-24]]/Data[[#This Row],[Total Funding 2023-24]]</f>
        <v>5.3107641365924392E-2</v>
      </c>
    </row>
    <row r="30" spans="1:11" ht="16.5">
      <c r="A30" s="3">
        <v>18401</v>
      </c>
      <c r="B30" s="4" t="s">
        <v>39</v>
      </c>
      <c r="C30" s="10">
        <v>11028.35</v>
      </c>
      <c r="D30" s="1">
        <v>2318834.9200000009</v>
      </c>
      <c r="E30" s="1">
        <f>Data[[#This Row],[Federal Funding 2023-24]]/Data[[#This Row],[FTE Enrollment 2023-24]]</f>
        <v>210.26127389863404</v>
      </c>
      <c r="F30" s="1">
        <v>596014.43999999936</v>
      </c>
      <c r="G30" s="1">
        <f>Data[[#This Row],[State Funding 2023-24]]/Data[[#This Row],[FTE Enrollment 2023-24]]</f>
        <v>54.043845180829351</v>
      </c>
      <c r="H30" s="1">
        <f>Data[[#This Row],[Federal Funding 2023-24]]+Data[[#This Row],[State Funding 2023-24]]</f>
        <v>2914849.3600000003</v>
      </c>
      <c r="I30" s="1">
        <f>Data[[#This Row],[Total Funding 2023-24]]/Data[[#This Row],[FTE Enrollment 2023-24]]</f>
        <v>264.3051190794634</v>
      </c>
      <c r="J30" s="2">
        <f>Data[[#This Row],[Federal Funding 2023-24]]/Data[[#This Row],[Total Funding 2023-24]]</f>
        <v>0.79552478828614337</v>
      </c>
      <c r="K30" s="2">
        <f>Data[[#This Row],[State Funding 2023-24]]/Data[[#This Row],[Total Funding 2023-24]]</f>
        <v>0.20447521171385655</v>
      </c>
    </row>
    <row r="31" spans="1:11" ht="16.5">
      <c r="A31" s="3">
        <v>32356</v>
      </c>
      <c r="B31" s="4" t="s">
        <v>40</v>
      </c>
      <c r="C31" s="10">
        <v>14415.83</v>
      </c>
      <c r="D31" s="1">
        <v>4031182.1799999978</v>
      </c>
      <c r="E31" s="1">
        <f>Data[[#This Row],[Federal Funding 2023-24]]/Data[[#This Row],[FTE Enrollment 2023-24]]</f>
        <v>279.63580175404383</v>
      </c>
      <c r="F31" s="1">
        <v>1075496.5400000014</v>
      </c>
      <c r="G31" s="1">
        <f>Data[[#This Row],[State Funding 2023-24]]/Data[[#This Row],[FTE Enrollment 2023-24]]</f>
        <v>74.60524576108358</v>
      </c>
      <c r="H31" s="1">
        <f>Data[[#This Row],[Federal Funding 2023-24]]+Data[[#This Row],[State Funding 2023-24]]</f>
        <v>5106678.7199999988</v>
      </c>
      <c r="I31" s="1">
        <f>Data[[#This Row],[Total Funding 2023-24]]/Data[[#This Row],[FTE Enrollment 2023-24]]</f>
        <v>354.24104751512738</v>
      </c>
      <c r="J31" s="2">
        <f>Data[[#This Row],[Federal Funding 2023-24]]/Data[[#This Row],[Total Funding 2023-24]]</f>
        <v>0.78939412503318762</v>
      </c>
      <c r="K31" s="2">
        <f>Data[[#This Row],[State Funding 2023-24]]/Data[[#This Row],[Total Funding 2023-24]]</f>
        <v>0.21060587496681241</v>
      </c>
    </row>
    <row r="32" spans="1:11" ht="16.5">
      <c r="A32" s="3">
        <v>21401</v>
      </c>
      <c r="B32" s="4" t="s">
        <v>41</v>
      </c>
      <c r="C32" s="10">
        <v>3388.69</v>
      </c>
      <c r="D32" s="1">
        <v>2070422.6500000008</v>
      </c>
      <c r="E32" s="1">
        <f>Data[[#This Row],[Federal Funding 2023-24]]/Data[[#This Row],[FTE Enrollment 2023-24]]</f>
        <v>610.98024605378498</v>
      </c>
      <c r="F32" s="1">
        <v>93664.949999999968</v>
      </c>
      <c r="G32" s="1">
        <f>Data[[#This Row],[State Funding 2023-24]]/Data[[#This Row],[FTE Enrollment 2023-24]]</f>
        <v>27.640459882727534</v>
      </c>
      <c r="H32" s="1">
        <f>Data[[#This Row],[Federal Funding 2023-24]]+Data[[#This Row],[State Funding 2023-24]]</f>
        <v>2164087.600000001</v>
      </c>
      <c r="I32" s="1">
        <f>Data[[#This Row],[Total Funding 2023-24]]/Data[[#This Row],[FTE Enrollment 2023-24]]</f>
        <v>638.62070593651265</v>
      </c>
      <c r="J32" s="2">
        <f>Data[[#This Row],[Federal Funding 2023-24]]/Data[[#This Row],[Total Funding 2023-24]]</f>
        <v>0.9567185034469029</v>
      </c>
      <c r="K32" s="2">
        <f>Data[[#This Row],[State Funding 2023-24]]/Data[[#This Row],[Total Funding 2023-24]]</f>
        <v>4.3281496553096981E-2</v>
      </c>
    </row>
    <row r="33" spans="1:11" ht="16.5">
      <c r="A33" s="3">
        <v>21302</v>
      </c>
      <c r="B33" s="4" t="s">
        <v>42</v>
      </c>
      <c r="C33" s="10">
        <v>3105.39</v>
      </c>
      <c r="D33" s="1">
        <v>928678.83</v>
      </c>
      <c r="E33" s="1">
        <f>Data[[#This Row],[Federal Funding 2023-24]]/Data[[#This Row],[FTE Enrollment 2023-24]]</f>
        <v>299.05384830890807</v>
      </c>
      <c r="F33" s="1">
        <v>352681.01000000007</v>
      </c>
      <c r="G33" s="1">
        <f>Data[[#This Row],[State Funding 2023-24]]/Data[[#This Row],[FTE Enrollment 2023-24]]</f>
        <v>113.57060143814468</v>
      </c>
      <c r="H33" s="1">
        <f>Data[[#This Row],[Federal Funding 2023-24]]+Data[[#This Row],[State Funding 2023-24]]</f>
        <v>1281359.8400000001</v>
      </c>
      <c r="I33" s="1">
        <f>Data[[#This Row],[Total Funding 2023-24]]/Data[[#This Row],[FTE Enrollment 2023-24]]</f>
        <v>412.62444974705272</v>
      </c>
      <c r="J33" s="2">
        <f>Data[[#This Row],[Federal Funding 2023-24]]/Data[[#This Row],[Total Funding 2023-24]]</f>
        <v>0.72476036864086513</v>
      </c>
      <c r="K33" s="2">
        <f>Data[[#This Row],[State Funding 2023-24]]/Data[[#This Row],[Total Funding 2023-24]]</f>
        <v>0.27523963135913487</v>
      </c>
    </row>
    <row r="34" spans="1:11" ht="16.5">
      <c r="A34" s="3">
        <v>32360</v>
      </c>
      <c r="B34" s="4" t="s">
        <v>43</v>
      </c>
      <c r="C34" s="10">
        <v>5486.62</v>
      </c>
      <c r="D34" s="1">
        <v>1977088.9099999997</v>
      </c>
      <c r="E34" s="1">
        <f>Data[[#This Row],[Federal Funding 2023-24]]/Data[[#This Row],[FTE Enrollment 2023-24]]</f>
        <v>360.34733770518091</v>
      </c>
      <c r="F34" s="1">
        <v>747475.67000000051</v>
      </c>
      <c r="G34" s="1">
        <f>Data[[#This Row],[State Funding 2023-24]]/Data[[#This Row],[FTE Enrollment 2023-24]]</f>
        <v>136.23609253055625</v>
      </c>
      <c r="H34" s="1">
        <f>Data[[#This Row],[Federal Funding 2023-24]]+Data[[#This Row],[State Funding 2023-24]]</f>
        <v>2724564.58</v>
      </c>
      <c r="I34" s="1">
        <f>Data[[#This Row],[Total Funding 2023-24]]/Data[[#This Row],[FTE Enrollment 2023-24]]</f>
        <v>496.58343023573713</v>
      </c>
      <c r="J34" s="2">
        <f>Data[[#This Row],[Federal Funding 2023-24]]/Data[[#This Row],[Total Funding 2023-24]]</f>
        <v>0.72565316473430763</v>
      </c>
      <c r="K34" s="2">
        <f>Data[[#This Row],[State Funding 2023-24]]/Data[[#This Row],[Total Funding 2023-24]]</f>
        <v>0.27434683526569242</v>
      </c>
    </row>
    <row r="35" spans="1:11" ht="16.5">
      <c r="A35" s="3">
        <v>33036</v>
      </c>
      <c r="B35" s="4" t="s">
        <v>44</v>
      </c>
      <c r="C35" s="10">
        <v>832.59</v>
      </c>
      <c r="D35" s="1">
        <v>328010.68000000005</v>
      </c>
      <c r="E35" s="1">
        <f>Data[[#This Row],[Federal Funding 2023-24]]/Data[[#This Row],[FTE Enrollment 2023-24]]</f>
        <v>393.96423209502882</v>
      </c>
      <c r="F35" s="1">
        <v>75248.579999999973</v>
      </c>
      <c r="G35" s="1">
        <f>Data[[#This Row],[State Funding 2023-24]]/Data[[#This Row],[FTE Enrollment 2023-24]]</f>
        <v>90.378913991280186</v>
      </c>
      <c r="H35" s="1">
        <f>Data[[#This Row],[Federal Funding 2023-24]]+Data[[#This Row],[State Funding 2023-24]]</f>
        <v>403259.26</v>
      </c>
      <c r="I35" s="1">
        <f>Data[[#This Row],[Total Funding 2023-24]]/Data[[#This Row],[FTE Enrollment 2023-24]]</f>
        <v>484.34314608630899</v>
      </c>
      <c r="J35" s="2">
        <f>Data[[#This Row],[Federal Funding 2023-24]]/Data[[#This Row],[Total Funding 2023-24]]</f>
        <v>0.81339900291440315</v>
      </c>
      <c r="K35" s="2">
        <f>Data[[#This Row],[State Funding 2023-24]]/Data[[#This Row],[Total Funding 2023-24]]</f>
        <v>0.18660099708559691</v>
      </c>
    </row>
    <row r="36" spans="1:11" ht="16.5">
      <c r="A36" s="3">
        <v>16049</v>
      </c>
      <c r="B36" s="4" t="s">
        <v>45</v>
      </c>
      <c r="C36" s="10">
        <v>702.75</v>
      </c>
      <c r="D36" s="1">
        <v>241845.48999999996</v>
      </c>
      <c r="E36" s="1">
        <f>Data[[#This Row],[Federal Funding 2023-24]]/Data[[#This Row],[FTE Enrollment 2023-24]]</f>
        <v>344.14157239416573</v>
      </c>
      <c r="F36" s="1">
        <v>81317.150000000009</v>
      </c>
      <c r="G36" s="1">
        <f>Data[[#This Row],[State Funding 2023-24]]/Data[[#This Row],[FTE Enrollment 2023-24]]</f>
        <v>115.71277125578088</v>
      </c>
      <c r="H36" s="1">
        <f>Data[[#This Row],[Federal Funding 2023-24]]+Data[[#This Row],[State Funding 2023-24]]</f>
        <v>323162.63999999996</v>
      </c>
      <c r="I36" s="1">
        <f>Data[[#This Row],[Total Funding 2023-24]]/Data[[#This Row],[FTE Enrollment 2023-24]]</f>
        <v>459.8543436499466</v>
      </c>
      <c r="J36" s="2">
        <f>Data[[#This Row],[Federal Funding 2023-24]]/Data[[#This Row],[Total Funding 2023-24]]</f>
        <v>0.7483708203398759</v>
      </c>
      <c r="K36" s="2">
        <f>Data[[#This Row],[State Funding 2023-24]]/Data[[#This Row],[Total Funding 2023-24]]</f>
        <v>0.25162917966012416</v>
      </c>
    </row>
    <row r="37" spans="1:11" ht="16.5">
      <c r="A37" s="3">
        <v>2250</v>
      </c>
      <c r="B37" s="4" t="s">
        <v>46</v>
      </c>
      <c r="C37" s="10">
        <v>2506.27</v>
      </c>
      <c r="D37" s="1">
        <v>1086392.1300000001</v>
      </c>
      <c r="E37" s="1">
        <f>Data[[#This Row],[Federal Funding 2023-24]]/Data[[#This Row],[FTE Enrollment 2023-24]]</f>
        <v>433.4697099674018</v>
      </c>
      <c r="F37" s="1">
        <v>423774.36999999976</v>
      </c>
      <c r="G37" s="1">
        <f>Data[[#This Row],[State Funding 2023-24]]/Data[[#This Row],[FTE Enrollment 2023-24]]</f>
        <v>169.08568111177158</v>
      </c>
      <c r="H37" s="1">
        <f>Data[[#This Row],[Federal Funding 2023-24]]+Data[[#This Row],[State Funding 2023-24]]</f>
        <v>1510166.5</v>
      </c>
      <c r="I37" s="1">
        <f>Data[[#This Row],[Total Funding 2023-24]]/Data[[#This Row],[FTE Enrollment 2023-24]]</f>
        <v>602.55539107917343</v>
      </c>
      <c r="J37" s="2">
        <f>Data[[#This Row],[Federal Funding 2023-24]]/Data[[#This Row],[Total Funding 2023-24]]</f>
        <v>0.71938566376621393</v>
      </c>
      <c r="K37" s="2">
        <f>Data[[#This Row],[State Funding 2023-24]]/Data[[#This Row],[Total Funding 2023-24]]</f>
        <v>0.28061433623378601</v>
      </c>
    </row>
    <row r="38" spans="1:11" ht="16.5">
      <c r="A38" s="3">
        <v>19404</v>
      </c>
      <c r="B38" s="4" t="s">
        <v>47</v>
      </c>
      <c r="C38" s="10">
        <v>956.81999999999994</v>
      </c>
      <c r="D38" s="1">
        <v>168603.16999999995</v>
      </c>
      <c r="E38" s="1">
        <f>Data[[#This Row],[Federal Funding 2023-24]]/Data[[#This Row],[FTE Enrollment 2023-24]]</f>
        <v>176.21200434773516</v>
      </c>
      <c r="F38" s="1">
        <v>5025.4299999999976</v>
      </c>
      <c r="G38" s="1">
        <f>Data[[#This Row],[State Funding 2023-24]]/Data[[#This Row],[FTE Enrollment 2023-24]]</f>
        <v>5.25222089839259</v>
      </c>
      <c r="H38" s="1">
        <f>Data[[#This Row],[Federal Funding 2023-24]]+Data[[#This Row],[State Funding 2023-24]]</f>
        <v>173628.59999999995</v>
      </c>
      <c r="I38" s="1">
        <f>Data[[#This Row],[Total Funding 2023-24]]/Data[[#This Row],[FTE Enrollment 2023-24]]</f>
        <v>181.46422524612777</v>
      </c>
      <c r="J38" s="2">
        <f>Data[[#This Row],[Federal Funding 2023-24]]/Data[[#This Row],[Total Funding 2023-24]]</f>
        <v>0.97105643885857518</v>
      </c>
      <c r="K38" s="2">
        <f>Data[[#This Row],[State Funding 2023-24]]/Data[[#This Row],[Total Funding 2023-24]]</f>
        <v>2.8943561141424851E-2</v>
      </c>
    </row>
    <row r="39" spans="1:11" ht="16.5">
      <c r="A39" s="3">
        <v>27400</v>
      </c>
      <c r="B39" s="4" t="s">
        <v>48</v>
      </c>
      <c r="C39" s="10">
        <v>12029.14</v>
      </c>
      <c r="D39" s="1">
        <v>5856931.2500000037</v>
      </c>
      <c r="E39" s="1">
        <f>Data[[#This Row],[Federal Funding 2023-24]]/Data[[#This Row],[FTE Enrollment 2023-24]]</f>
        <v>486.89526017653833</v>
      </c>
      <c r="F39" s="1">
        <v>2574207.0599999996</v>
      </c>
      <c r="G39" s="1">
        <f>Data[[#This Row],[State Funding 2023-24]]/Data[[#This Row],[FTE Enrollment 2023-24]]</f>
        <v>213.99759750073568</v>
      </c>
      <c r="H39" s="1">
        <f>Data[[#This Row],[Federal Funding 2023-24]]+Data[[#This Row],[State Funding 2023-24]]</f>
        <v>8431138.3100000024</v>
      </c>
      <c r="I39" s="1">
        <f>Data[[#This Row],[Total Funding 2023-24]]/Data[[#This Row],[FTE Enrollment 2023-24]]</f>
        <v>700.89285767727392</v>
      </c>
      <c r="J39" s="2">
        <f>Data[[#This Row],[Federal Funding 2023-24]]/Data[[#This Row],[Total Funding 2023-24]]</f>
        <v>0.69467858723812137</v>
      </c>
      <c r="K39" s="2">
        <f>Data[[#This Row],[State Funding 2023-24]]/Data[[#This Row],[Total Funding 2023-24]]</f>
        <v>0.30532141276187874</v>
      </c>
    </row>
    <row r="40" spans="1:11" ht="16.5">
      <c r="A40" s="3">
        <v>38300</v>
      </c>
      <c r="B40" s="4" t="s">
        <v>49</v>
      </c>
      <c r="C40" s="10">
        <v>531.03000000000009</v>
      </c>
      <c r="D40" s="1">
        <v>100790.31</v>
      </c>
      <c r="E40" s="1">
        <f>Data[[#This Row],[Federal Funding 2023-24]]/Data[[#This Row],[FTE Enrollment 2023-24]]</f>
        <v>189.8015366363482</v>
      </c>
      <c r="F40" s="1">
        <v>3320.4199999999996</v>
      </c>
      <c r="G40" s="1">
        <f>Data[[#This Row],[State Funding 2023-24]]/Data[[#This Row],[FTE Enrollment 2023-24]]</f>
        <v>6.2527917443458918</v>
      </c>
      <c r="H40" s="1">
        <f>Data[[#This Row],[Federal Funding 2023-24]]+Data[[#This Row],[State Funding 2023-24]]</f>
        <v>104110.73</v>
      </c>
      <c r="I40" s="1">
        <f>Data[[#This Row],[Total Funding 2023-24]]/Data[[#This Row],[FTE Enrollment 2023-24]]</f>
        <v>196.05432838069407</v>
      </c>
      <c r="J40" s="2">
        <f>Data[[#This Row],[Federal Funding 2023-24]]/Data[[#This Row],[Total Funding 2023-24]]</f>
        <v>0.9681068416291001</v>
      </c>
      <c r="K40" s="2">
        <f>Data[[#This Row],[State Funding 2023-24]]/Data[[#This Row],[Total Funding 2023-24]]</f>
        <v>3.1893158370899906E-2</v>
      </c>
    </row>
    <row r="41" spans="1:11" ht="16.5">
      <c r="A41" s="3">
        <v>36250</v>
      </c>
      <c r="B41" s="4" t="s">
        <v>50</v>
      </c>
      <c r="C41" s="10">
        <v>1517.81</v>
      </c>
      <c r="D41" s="1">
        <v>616526.39</v>
      </c>
      <c r="E41" s="1">
        <f>Data[[#This Row],[Federal Funding 2023-24]]/Data[[#This Row],[FTE Enrollment 2023-24]]</f>
        <v>406.19470816505361</v>
      </c>
      <c r="F41" s="1">
        <v>232497.78999999992</v>
      </c>
      <c r="G41" s="1">
        <f>Data[[#This Row],[State Funding 2023-24]]/Data[[#This Row],[FTE Enrollment 2023-24]]</f>
        <v>153.1797721717474</v>
      </c>
      <c r="H41" s="1">
        <f>Data[[#This Row],[Federal Funding 2023-24]]+Data[[#This Row],[State Funding 2023-24]]</f>
        <v>849024.17999999993</v>
      </c>
      <c r="I41" s="1">
        <f>Data[[#This Row],[Total Funding 2023-24]]/Data[[#This Row],[FTE Enrollment 2023-24]]</f>
        <v>559.37448033680107</v>
      </c>
      <c r="J41" s="2">
        <f>Data[[#This Row],[Federal Funding 2023-24]]/Data[[#This Row],[Total Funding 2023-24]]</f>
        <v>0.72615881210827238</v>
      </c>
      <c r="K41" s="2">
        <f>Data[[#This Row],[State Funding 2023-24]]/Data[[#This Row],[Total Funding 2023-24]]</f>
        <v>0.27384118789172757</v>
      </c>
    </row>
    <row r="42" spans="1:11" ht="16.5">
      <c r="A42" s="3">
        <v>38306</v>
      </c>
      <c r="B42" s="4" t="s">
        <v>51</v>
      </c>
      <c r="C42" s="10">
        <v>145.03</v>
      </c>
      <c r="D42" s="1">
        <v>26055.950000000004</v>
      </c>
      <c r="E42" s="1">
        <f>Data[[#This Row],[Federal Funding 2023-24]]/Data[[#This Row],[FTE Enrollment 2023-24]]</f>
        <v>179.65903606150454</v>
      </c>
      <c r="F42" s="1">
        <v>1119.8399999999999</v>
      </c>
      <c r="G42" s="1">
        <f>Data[[#This Row],[State Funding 2023-24]]/Data[[#This Row],[FTE Enrollment 2023-24]]</f>
        <v>7.7214369440805344</v>
      </c>
      <c r="H42" s="1">
        <f>Data[[#This Row],[Federal Funding 2023-24]]+Data[[#This Row],[State Funding 2023-24]]</f>
        <v>27175.790000000005</v>
      </c>
      <c r="I42" s="1">
        <f>Data[[#This Row],[Total Funding 2023-24]]/Data[[#This Row],[FTE Enrollment 2023-24]]</f>
        <v>187.38047300558509</v>
      </c>
      <c r="J42" s="2">
        <f>Data[[#This Row],[Federal Funding 2023-24]]/Data[[#This Row],[Total Funding 2023-24]]</f>
        <v>0.95879273426825862</v>
      </c>
      <c r="K42" s="2">
        <f>Data[[#This Row],[State Funding 2023-24]]/Data[[#This Row],[Total Funding 2023-24]]</f>
        <v>4.1207265731741369E-2</v>
      </c>
    </row>
    <row r="43" spans="1:11" ht="16.5">
      <c r="A43" s="3">
        <v>33206</v>
      </c>
      <c r="B43" s="4" t="s">
        <v>52</v>
      </c>
      <c r="C43" s="10">
        <v>112.36</v>
      </c>
      <c r="D43" s="1">
        <v>78984.56</v>
      </c>
      <c r="E43" s="1">
        <f>Data[[#This Row],[Federal Funding 2023-24]]/Data[[#This Row],[FTE Enrollment 2023-24]]</f>
        <v>702.95977216091137</v>
      </c>
      <c r="F43" s="1">
        <v>9789.5900000000056</v>
      </c>
      <c r="G43" s="1">
        <f>Data[[#This Row],[State Funding 2023-24]]/Data[[#This Row],[FTE Enrollment 2023-24]]</f>
        <v>87.127002491990083</v>
      </c>
      <c r="H43" s="1">
        <f>Data[[#This Row],[Federal Funding 2023-24]]+Data[[#This Row],[State Funding 2023-24]]</f>
        <v>88774.150000000009</v>
      </c>
      <c r="I43" s="1">
        <f>Data[[#This Row],[Total Funding 2023-24]]/Data[[#This Row],[FTE Enrollment 2023-24]]</f>
        <v>790.08677465290145</v>
      </c>
      <c r="J43" s="2">
        <f>Data[[#This Row],[Federal Funding 2023-24]]/Data[[#This Row],[Total Funding 2023-24]]</f>
        <v>0.88972476785190269</v>
      </c>
      <c r="K43" s="2">
        <f>Data[[#This Row],[State Funding 2023-24]]/Data[[#This Row],[Total Funding 2023-24]]</f>
        <v>0.11027523214809722</v>
      </c>
    </row>
    <row r="44" spans="1:11" ht="16.5">
      <c r="A44" s="3">
        <v>36400</v>
      </c>
      <c r="B44" s="4" t="s">
        <v>53</v>
      </c>
      <c r="C44" s="10">
        <v>786.7299999999999</v>
      </c>
      <c r="D44" s="1">
        <v>323744.46000000014</v>
      </c>
      <c r="E44" s="1">
        <f>Data[[#This Row],[Federal Funding 2023-24]]/Data[[#This Row],[FTE Enrollment 2023-24]]</f>
        <v>411.50643804100542</v>
      </c>
      <c r="F44" s="1">
        <v>135812.65</v>
      </c>
      <c r="G44" s="1">
        <f>Data[[#This Row],[State Funding 2023-24]]/Data[[#This Row],[FTE Enrollment 2023-24]]</f>
        <v>172.62930103084923</v>
      </c>
      <c r="H44" s="1">
        <f>Data[[#This Row],[Federal Funding 2023-24]]+Data[[#This Row],[State Funding 2023-24]]</f>
        <v>459557.1100000001</v>
      </c>
      <c r="I44" s="1">
        <f>Data[[#This Row],[Total Funding 2023-24]]/Data[[#This Row],[FTE Enrollment 2023-24]]</f>
        <v>584.13573907185457</v>
      </c>
      <c r="J44" s="2">
        <f>Data[[#This Row],[Federal Funding 2023-24]]/Data[[#This Row],[Total Funding 2023-24]]</f>
        <v>0.70447057167715255</v>
      </c>
      <c r="K44" s="2">
        <f>Data[[#This Row],[State Funding 2023-24]]/Data[[#This Row],[Total Funding 2023-24]]</f>
        <v>0.29552942832284756</v>
      </c>
    </row>
    <row r="45" spans="1:11" ht="16.5">
      <c r="A45" s="3">
        <v>33115</v>
      </c>
      <c r="B45" s="4" t="s">
        <v>54</v>
      </c>
      <c r="C45" s="10">
        <v>1725.26</v>
      </c>
      <c r="D45" s="1">
        <v>667071.89999999967</v>
      </c>
      <c r="E45" s="1">
        <f>Data[[#This Row],[Federal Funding 2023-24]]/Data[[#This Row],[FTE Enrollment 2023-24]]</f>
        <v>386.65007013435638</v>
      </c>
      <c r="F45" s="1">
        <v>252294.46999999997</v>
      </c>
      <c r="G45" s="1">
        <f>Data[[#This Row],[State Funding 2023-24]]/Data[[#This Row],[FTE Enrollment 2023-24]]</f>
        <v>146.23562245690502</v>
      </c>
      <c r="H45" s="1">
        <f>Data[[#This Row],[Federal Funding 2023-24]]+Data[[#This Row],[State Funding 2023-24]]</f>
        <v>919366.36999999965</v>
      </c>
      <c r="I45" s="1">
        <f>Data[[#This Row],[Total Funding 2023-24]]/Data[[#This Row],[FTE Enrollment 2023-24]]</f>
        <v>532.88569259126143</v>
      </c>
      <c r="J45" s="2">
        <f>Data[[#This Row],[Federal Funding 2023-24]]/Data[[#This Row],[Total Funding 2023-24]]</f>
        <v>0.72557787816406638</v>
      </c>
      <c r="K45" s="2">
        <f>Data[[#This Row],[State Funding 2023-24]]/Data[[#This Row],[Total Funding 2023-24]]</f>
        <v>0.27442212183593367</v>
      </c>
    </row>
    <row r="46" spans="1:11" ht="16.5">
      <c r="A46" s="3">
        <v>29011</v>
      </c>
      <c r="B46" s="4" t="s">
        <v>55</v>
      </c>
      <c r="C46" s="10">
        <v>531.5</v>
      </c>
      <c r="D46" s="1">
        <v>317278.90000000002</v>
      </c>
      <c r="E46" s="1">
        <f>Data[[#This Row],[Federal Funding 2023-24]]/Data[[#This Row],[FTE Enrollment 2023-24]]</f>
        <v>596.94995296331138</v>
      </c>
      <c r="F46" s="1">
        <v>114524.22</v>
      </c>
      <c r="G46" s="1">
        <f>Data[[#This Row],[State Funding 2023-24]]/Data[[#This Row],[FTE Enrollment 2023-24]]</f>
        <v>215.47360301034809</v>
      </c>
      <c r="H46" s="1">
        <f>Data[[#This Row],[Federal Funding 2023-24]]+Data[[#This Row],[State Funding 2023-24]]</f>
        <v>431803.12</v>
      </c>
      <c r="I46" s="1">
        <f>Data[[#This Row],[Total Funding 2023-24]]/Data[[#This Row],[FTE Enrollment 2023-24]]</f>
        <v>812.4235559736594</v>
      </c>
      <c r="J46" s="2">
        <f>Data[[#This Row],[Federal Funding 2023-24]]/Data[[#This Row],[Total Funding 2023-24]]</f>
        <v>0.7347767658556984</v>
      </c>
      <c r="K46" s="2">
        <f>Data[[#This Row],[State Funding 2023-24]]/Data[[#This Row],[Total Funding 2023-24]]</f>
        <v>0.26522323414430171</v>
      </c>
    </row>
    <row r="47" spans="1:11" ht="16.5">
      <c r="A47" s="3">
        <v>29317</v>
      </c>
      <c r="B47" s="4" t="s">
        <v>56</v>
      </c>
      <c r="C47" s="10">
        <v>426.64</v>
      </c>
      <c r="D47" s="1">
        <v>72691.34</v>
      </c>
      <c r="E47" s="1">
        <f>Data[[#This Row],[Federal Funding 2023-24]]/Data[[#This Row],[FTE Enrollment 2023-24]]</f>
        <v>170.38097693605849</v>
      </c>
      <c r="F47" s="1">
        <v>2623.9799999999996</v>
      </c>
      <c r="G47" s="1">
        <f>Data[[#This Row],[State Funding 2023-24]]/Data[[#This Row],[FTE Enrollment 2023-24]]</f>
        <v>6.1503375210950679</v>
      </c>
      <c r="H47" s="1">
        <f>Data[[#This Row],[Federal Funding 2023-24]]+Data[[#This Row],[State Funding 2023-24]]</f>
        <v>75315.319999999992</v>
      </c>
      <c r="I47" s="1">
        <f>Data[[#This Row],[Total Funding 2023-24]]/Data[[#This Row],[FTE Enrollment 2023-24]]</f>
        <v>176.53131445715357</v>
      </c>
      <c r="J47" s="2">
        <f>Data[[#This Row],[Federal Funding 2023-24]]/Data[[#This Row],[Total Funding 2023-24]]</f>
        <v>0.96516007632975609</v>
      </c>
      <c r="K47" s="2">
        <f>Data[[#This Row],[State Funding 2023-24]]/Data[[#This Row],[Total Funding 2023-24]]</f>
        <v>3.483992367024398E-2</v>
      </c>
    </row>
    <row r="48" spans="1:11" ht="16.5">
      <c r="A48" s="3">
        <v>14099</v>
      </c>
      <c r="B48" s="4" t="s">
        <v>57</v>
      </c>
      <c r="C48" s="10">
        <v>181.48</v>
      </c>
      <c r="D48" s="1">
        <v>61782.890000000007</v>
      </c>
      <c r="E48" s="1">
        <f>Data[[#This Row],[Federal Funding 2023-24]]/Data[[#This Row],[FTE Enrollment 2023-24]]</f>
        <v>340.43911174785109</v>
      </c>
      <c r="F48" s="1">
        <v>47768.939999999995</v>
      </c>
      <c r="G48" s="1">
        <f>Data[[#This Row],[State Funding 2023-24]]/Data[[#This Row],[FTE Enrollment 2023-24]]</f>
        <v>263.21875688781131</v>
      </c>
      <c r="H48" s="1">
        <f>Data[[#This Row],[Federal Funding 2023-24]]+Data[[#This Row],[State Funding 2023-24]]</f>
        <v>109551.83</v>
      </c>
      <c r="I48" s="1">
        <f>Data[[#This Row],[Total Funding 2023-24]]/Data[[#This Row],[FTE Enrollment 2023-24]]</f>
        <v>603.65786863566234</v>
      </c>
      <c r="J48" s="2">
        <f>Data[[#This Row],[Federal Funding 2023-24]]/Data[[#This Row],[Total Funding 2023-24]]</f>
        <v>0.56396036469678335</v>
      </c>
      <c r="K48" s="2">
        <f>Data[[#This Row],[State Funding 2023-24]]/Data[[#This Row],[Total Funding 2023-24]]</f>
        <v>0.43603963530321671</v>
      </c>
    </row>
    <row r="49" spans="1:11" ht="16.5">
      <c r="A49" s="3">
        <v>13151</v>
      </c>
      <c r="B49" s="4" t="s">
        <v>58</v>
      </c>
      <c r="C49" s="10">
        <v>204.07999999999998</v>
      </c>
      <c r="D49" s="1">
        <v>76638.949999999983</v>
      </c>
      <c r="E49" s="1">
        <f>Data[[#This Row],[Federal Funding 2023-24]]/Data[[#This Row],[FTE Enrollment 2023-24]]</f>
        <v>375.53385927087413</v>
      </c>
      <c r="F49" s="1">
        <v>19526.899999999998</v>
      </c>
      <c r="G49" s="1">
        <f>Data[[#This Row],[State Funding 2023-24]]/Data[[#This Row],[FTE Enrollment 2023-24]]</f>
        <v>95.682575460603687</v>
      </c>
      <c r="H49" s="1">
        <f>Data[[#This Row],[Federal Funding 2023-24]]+Data[[#This Row],[State Funding 2023-24]]</f>
        <v>96165.849999999977</v>
      </c>
      <c r="I49" s="1">
        <f>Data[[#This Row],[Total Funding 2023-24]]/Data[[#This Row],[FTE Enrollment 2023-24]]</f>
        <v>471.21643473147776</v>
      </c>
      <c r="J49" s="2">
        <f>Data[[#This Row],[Federal Funding 2023-24]]/Data[[#This Row],[Total Funding 2023-24]]</f>
        <v>0.79694558931263026</v>
      </c>
      <c r="K49" s="2">
        <f>Data[[#This Row],[State Funding 2023-24]]/Data[[#This Row],[Total Funding 2023-24]]</f>
        <v>0.20305441068736982</v>
      </c>
    </row>
    <row r="50" spans="1:11" ht="16.5">
      <c r="A50" s="3">
        <v>15204</v>
      </c>
      <c r="B50" s="4" t="s">
        <v>59</v>
      </c>
      <c r="C50" s="10">
        <v>1021.31</v>
      </c>
      <c r="D50" s="1">
        <v>255234.78999999992</v>
      </c>
      <c r="E50" s="1">
        <f>Data[[#This Row],[Federal Funding 2023-24]]/Data[[#This Row],[FTE Enrollment 2023-24]]</f>
        <v>249.90922442745097</v>
      </c>
      <c r="F50" s="1">
        <v>162167.33999999997</v>
      </c>
      <c r="G50" s="1">
        <f>Data[[#This Row],[State Funding 2023-24]]/Data[[#This Row],[FTE Enrollment 2023-24]]</f>
        <v>158.78366020111423</v>
      </c>
      <c r="H50" s="1">
        <f>Data[[#This Row],[Federal Funding 2023-24]]+Data[[#This Row],[State Funding 2023-24]]</f>
        <v>417402.12999999989</v>
      </c>
      <c r="I50" s="1">
        <f>Data[[#This Row],[Total Funding 2023-24]]/Data[[#This Row],[FTE Enrollment 2023-24]]</f>
        <v>408.6928846285652</v>
      </c>
      <c r="J50" s="2">
        <f>Data[[#This Row],[Federal Funding 2023-24]]/Data[[#This Row],[Total Funding 2023-24]]</f>
        <v>0.61148415797494848</v>
      </c>
      <c r="K50" s="2">
        <f>Data[[#This Row],[State Funding 2023-24]]/Data[[#This Row],[Total Funding 2023-24]]</f>
        <v>0.38851584202505152</v>
      </c>
    </row>
    <row r="51" spans="1:11" ht="16.5">
      <c r="A51" s="3">
        <v>5313</v>
      </c>
      <c r="B51" s="4" t="s">
        <v>60</v>
      </c>
      <c r="C51" s="10">
        <v>357.24</v>
      </c>
      <c r="D51" s="1">
        <v>66196.289999999994</v>
      </c>
      <c r="E51" s="1">
        <f>Data[[#This Row],[Federal Funding 2023-24]]/Data[[#This Row],[FTE Enrollment 2023-24]]</f>
        <v>185.29921061471276</v>
      </c>
      <c r="F51" s="1">
        <v>51816.89</v>
      </c>
      <c r="G51" s="1">
        <f>Data[[#This Row],[State Funding 2023-24]]/Data[[#This Row],[FTE Enrollment 2023-24]]</f>
        <v>145.0478389877953</v>
      </c>
      <c r="H51" s="1">
        <f>Data[[#This Row],[Federal Funding 2023-24]]+Data[[#This Row],[State Funding 2023-24]]</f>
        <v>118013.18</v>
      </c>
      <c r="I51" s="1">
        <f>Data[[#This Row],[Total Funding 2023-24]]/Data[[#This Row],[FTE Enrollment 2023-24]]</f>
        <v>330.34704960250809</v>
      </c>
      <c r="J51" s="2">
        <f>Data[[#This Row],[Federal Funding 2023-24]]/Data[[#This Row],[Total Funding 2023-24]]</f>
        <v>0.56092285624368399</v>
      </c>
      <c r="K51" s="2">
        <f>Data[[#This Row],[State Funding 2023-24]]/Data[[#This Row],[Total Funding 2023-24]]</f>
        <v>0.43907714375631607</v>
      </c>
    </row>
    <row r="52" spans="1:11" ht="16.5">
      <c r="A52" s="3">
        <v>22073</v>
      </c>
      <c r="B52" s="4" t="s">
        <v>61</v>
      </c>
      <c r="C52" s="10">
        <v>86.6</v>
      </c>
      <c r="D52" s="1">
        <v>37173.890000000007</v>
      </c>
      <c r="E52" s="1">
        <f>Data[[#This Row],[Federal Funding 2023-24]]/Data[[#This Row],[FTE Enrollment 2023-24]]</f>
        <v>429.25969976905321</v>
      </c>
      <c r="F52" s="1">
        <v>5624.41</v>
      </c>
      <c r="G52" s="1">
        <f>Data[[#This Row],[State Funding 2023-24]]/Data[[#This Row],[FTE Enrollment 2023-24]]</f>
        <v>64.946997690531177</v>
      </c>
      <c r="H52" s="1">
        <f>Data[[#This Row],[Federal Funding 2023-24]]+Data[[#This Row],[State Funding 2023-24]]</f>
        <v>42798.3</v>
      </c>
      <c r="I52" s="1">
        <f>Data[[#This Row],[Total Funding 2023-24]]/Data[[#This Row],[FTE Enrollment 2023-24]]</f>
        <v>494.20669745958435</v>
      </c>
      <c r="J52" s="2">
        <f>Data[[#This Row],[Federal Funding 2023-24]]/Data[[#This Row],[Total Funding 2023-24]]</f>
        <v>0.86858333158092738</v>
      </c>
      <c r="K52" s="2">
        <f>Data[[#This Row],[State Funding 2023-24]]/Data[[#This Row],[Total Funding 2023-24]]</f>
        <v>0.13141666841907271</v>
      </c>
    </row>
    <row r="53" spans="1:11" ht="16.5">
      <c r="A53" s="3">
        <v>10050</v>
      </c>
      <c r="B53" s="4" t="s">
        <v>62</v>
      </c>
      <c r="C53" s="10">
        <v>272.89999999999998</v>
      </c>
      <c r="D53" s="1">
        <v>118993.01000000001</v>
      </c>
      <c r="E53" s="1">
        <f>Data[[#This Row],[Federal Funding 2023-24]]/Data[[#This Row],[FTE Enrollment 2023-24]]</f>
        <v>436.03155001832181</v>
      </c>
      <c r="F53" s="1">
        <v>47314.119999999988</v>
      </c>
      <c r="G53" s="1">
        <f>Data[[#This Row],[State Funding 2023-24]]/Data[[#This Row],[FTE Enrollment 2023-24]]</f>
        <v>173.3753023085379</v>
      </c>
      <c r="H53" s="1">
        <f>Data[[#This Row],[Federal Funding 2023-24]]+Data[[#This Row],[State Funding 2023-24]]</f>
        <v>166307.13</v>
      </c>
      <c r="I53" s="1">
        <f>Data[[#This Row],[Total Funding 2023-24]]/Data[[#This Row],[FTE Enrollment 2023-24]]</f>
        <v>609.40685232685973</v>
      </c>
      <c r="J53" s="2">
        <f>Data[[#This Row],[Federal Funding 2023-24]]/Data[[#This Row],[Total Funding 2023-24]]</f>
        <v>0.71550155426288697</v>
      </c>
      <c r="K53" s="2">
        <f>Data[[#This Row],[State Funding 2023-24]]/Data[[#This Row],[Total Funding 2023-24]]</f>
        <v>0.28449844573711291</v>
      </c>
    </row>
    <row r="54" spans="1:11" ht="16.5">
      <c r="A54" s="3">
        <v>26059</v>
      </c>
      <c r="B54" s="4" t="s">
        <v>63</v>
      </c>
      <c r="C54" s="10">
        <v>368.86999999999995</v>
      </c>
      <c r="D54" s="1">
        <v>118674.25000000001</v>
      </c>
      <c r="E54" s="1">
        <f>Data[[#This Row],[Federal Funding 2023-24]]/Data[[#This Row],[FTE Enrollment 2023-24]]</f>
        <v>321.72377802477848</v>
      </c>
      <c r="F54" s="1">
        <v>21702.3</v>
      </c>
      <c r="G54" s="1">
        <f>Data[[#This Row],[State Funding 2023-24]]/Data[[#This Row],[FTE Enrollment 2023-24]]</f>
        <v>58.834548757014673</v>
      </c>
      <c r="H54" s="1">
        <f>Data[[#This Row],[Federal Funding 2023-24]]+Data[[#This Row],[State Funding 2023-24]]</f>
        <v>140376.55000000002</v>
      </c>
      <c r="I54" s="1">
        <f>Data[[#This Row],[Total Funding 2023-24]]/Data[[#This Row],[FTE Enrollment 2023-24]]</f>
        <v>380.55832678179314</v>
      </c>
      <c r="J54" s="2">
        <f>Data[[#This Row],[Federal Funding 2023-24]]/Data[[#This Row],[Total Funding 2023-24]]</f>
        <v>0.84539939184999202</v>
      </c>
      <c r="K54" s="2">
        <f>Data[[#This Row],[State Funding 2023-24]]/Data[[#This Row],[Total Funding 2023-24]]</f>
        <v>0.15460060815000792</v>
      </c>
    </row>
    <row r="55" spans="1:11" ht="16.5">
      <c r="A55" s="3">
        <v>19007</v>
      </c>
      <c r="B55" s="4" t="s">
        <v>64</v>
      </c>
      <c r="C55" s="10">
        <v>44.4</v>
      </c>
      <c r="D55" s="1">
        <v>0</v>
      </c>
      <c r="E55" s="1">
        <f>Data[[#This Row],[Federal Funding 2023-24]]/Data[[#This Row],[FTE Enrollment 2023-24]]</f>
        <v>0</v>
      </c>
      <c r="F55" s="1">
        <v>0</v>
      </c>
      <c r="G55" s="1">
        <f>Data[[#This Row],[State Funding 2023-24]]/Data[[#This Row],[FTE Enrollment 2023-24]]</f>
        <v>0</v>
      </c>
      <c r="H55" s="1">
        <f>Data[[#This Row],[Federal Funding 2023-24]]+Data[[#This Row],[State Funding 2023-24]]</f>
        <v>0</v>
      </c>
      <c r="I55" s="1">
        <f>Data[[#This Row],[Total Funding 2023-24]]/Data[[#This Row],[FTE Enrollment 2023-24]]</f>
        <v>0</v>
      </c>
      <c r="J55" s="2">
        <v>0</v>
      </c>
      <c r="K55" s="2">
        <v>0</v>
      </c>
    </row>
    <row r="56" spans="1:11" ht="16.5">
      <c r="A56" s="3">
        <v>31330</v>
      </c>
      <c r="B56" s="4" t="s">
        <v>65</v>
      </c>
      <c r="C56" s="10">
        <v>441.27000000000004</v>
      </c>
      <c r="D56" s="1">
        <v>337195.67000000004</v>
      </c>
      <c r="E56" s="1">
        <f>Data[[#This Row],[Federal Funding 2023-24]]/Data[[#This Row],[FTE Enrollment 2023-24]]</f>
        <v>764.14818591791879</v>
      </c>
      <c r="F56" s="1">
        <v>111752.87999999999</v>
      </c>
      <c r="G56" s="1">
        <f>Data[[#This Row],[State Funding 2023-24]]/Data[[#This Row],[FTE Enrollment 2023-24]]</f>
        <v>253.25283839825951</v>
      </c>
      <c r="H56" s="1">
        <f>Data[[#This Row],[Federal Funding 2023-24]]+Data[[#This Row],[State Funding 2023-24]]</f>
        <v>448948.55000000005</v>
      </c>
      <c r="I56" s="1">
        <f>Data[[#This Row],[Total Funding 2023-24]]/Data[[#This Row],[FTE Enrollment 2023-24]]</f>
        <v>1017.4010243161783</v>
      </c>
      <c r="J56" s="2">
        <f>Data[[#This Row],[Federal Funding 2023-24]]/Data[[#This Row],[Total Funding 2023-24]]</f>
        <v>0.75107864809898595</v>
      </c>
      <c r="K56" s="2">
        <f>Data[[#This Row],[State Funding 2023-24]]/Data[[#This Row],[Total Funding 2023-24]]</f>
        <v>0.248921351901014</v>
      </c>
    </row>
    <row r="57" spans="1:11" ht="16.5">
      <c r="A57" s="3">
        <v>22207</v>
      </c>
      <c r="B57" s="4" t="s">
        <v>66</v>
      </c>
      <c r="C57" s="10">
        <v>642.07000000000005</v>
      </c>
      <c r="D57" s="1">
        <v>204863.83</v>
      </c>
      <c r="E57" s="1">
        <f>Data[[#This Row],[Federal Funding 2023-24]]/Data[[#This Row],[FTE Enrollment 2023-24]]</f>
        <v>319.06774962231526</v>
      </c>
      <c r="F57" s="1">
        <v>92414.240000000049</v>
      </c>
      <c r="G57" s="1">
        <f>Data[[#This Row],[State Funding 2023-24]]/Data[[#This Row],[FTE Enrollment 2023-24]]</f>
        <v>143.93172084040688</v>
      </c>
      <c r="H57" s="1">
        <f>Data[[#This Row],[Federal Funding 2023-24]]+Data[[#This Row],[State Funding 2023-24]]</f>
        <v>297278.07000000007</v>
      </c>
      <c r="I57" s="1">
        <f>Data[[#This Row],[Total Funding 2023-24]]/Data[[#This Row],[FTE Enrollment 2023-24]]</f>
        <v>462.99947046272217</v>
      </c>
      <c r="J57" s="2">
        <f>Data[[#This Row],[Federal Funding 2023-24]]/Data[[#This Row],[Total Funding 2023-24]]</f>
        <v>0.68913199685398907</v>
      </c>
      <c r="K57" s="2">
        <f>Data[[#This Row],[State Funding 2023-24]]/Data[[#This Row],[Total Funding 2023-24]]</f>
        <v>0.31086800314601082</v>
      </c>
    </row>
    <row r="58" spans="1:11" ht="16.5">
      <c r="A58" s="3">
        <v>7002</v>
      </c>
      <c r="B58" s="4" t="s">
        <v>67</v>
      </c>
      <c r="C58" s="10">
        <v>345.03</v>
      </c>
      <c r="D58" s="1">
        <v>143402.28000000003</v>
      </c>
      <c r="E58" s="1">
        <f>Data[[#This Row],[Federal Funding 2023-24]]/Data[[#This Row],[FTE Enrollment 2023-24]]</f>
        <v>415.62264150943406</v>
      </c>
      <c r="F58" s="1">
        <v>66474.369999999981</v>
      </c>
      <c r="G58" s="1">
        <f>Data[[#This Row],[State Funding 2023-24]]/Data[[#This Row],[FTE Enrollment 2023-24]]</f>
        <v>192.66258006550152</v>
      </c>
      <c r="H58" s="1">
        <f>Data[[#This Row],[Federal Funding 2023-24]]+Data[[#This Row],[State Funding 2023-24]]</f>
        <v>209876.65000000002</v>
      </c>
      <c r="I58" s="1">
        <f>Data[[#This Row],[Total Funding 2023-24]]/Data[[#This Row],[FTE Enrollment 2023-24]]</f>
        <v>608.28522157493558</v>
      </c>
      <c r="J58" s="2">
        <f>Data[[#This Row],[Federal Funding 2023-24]]/Data[[#This Row],[Total Funding 2023-24]]</f>
        <v>0.68326933939530676</v>
      </c>
      <c r="K58" s="2">
        <f>Data[[#This Row],[State Funding 2023-24]]/Data[[#This Row],[Total Funding 2023-24]]</f>
        <v>0.31673066060469318</v>
      </c>
    </row>
    <row r="59" spans="1:11" ht="16.5">
      <c r="A59" s="3">
        <v>32414</v>
      </c>
      <c r="B59" s="4" t="s">
        <v>68</v>
      </c>
      <c r="C59" s="10">
        <v>2680.62</v>
      </c>
      <c r="D59" s="1">
        <v>869021.52999999933</v>
      </c>
      <c r="E59" s="1">
        <f>Data[[#This Row],[Federal Funding 2023-24]]/Data[[#This Row],[FTE Enrollment 2023-24]]</f>
        <v>324.18676649431825</v>
      </c>
      <c r="F59" s="1">
        <v>333090.74999999983</v>
      </c>
      <c r="G59" s="1">
        <f>Data[[#This Row],[State Funding 2023-24]]/Data[[#This Row],[FTE Enrollment 2023-24]]</f>
        <v>124.25884683394135</v>
      </c>
      <c r="H59" s="1">
        <f>Data[[#This Row],[Federal Funding 2023-24]]+Data[[#This Row],[State Funding 2023-24]]</f>
        <v>1202112.2799999991</v>
      </c>
      <c r="I59" s="1">
        <f>Data[[#This Row],[Total Funding 2023-24]]/Data[[#This Row],[FTE Enrollment 2023-24]]</f>
        <v>448.44561332825958</v>
      </c>
      <c r="J59" s="2">
        <f>Data[[#This Row],[Federal Funding 2023-24]]/Data[[#This Row],[Total Funding 2023-24]]</f>
        <v>0.7229121143326146</v>
      </c>
      <c r="K59" s="2">
        <f>Data[[#This Row],[State Funding 2023-24]]/Data[[#This Row],[Total Funding 2023-24]]</f>
        <v>0.27708788566738546</v>
      </c>
    </row>
    <row r="60" spans="1:11" ht="16.5">
      <c r="A60" s="3">
        <v>27343</v>
      </c>
      <c r="B60" s="4" t="s">
        <v>69</v>
      </c>
      <c r="C60" s="10">
        <v>1426.6999999999998</v>
      </c>
      <c r="D60" s="1">
        <v>179709.40000000005</v>
      </c>
      <c r="E60" s="1">
        <f>Data[[#This Row],[Federal Funding 2023-24]]/Data[[#This Row],[FTE Enrollment 2023-24]]</f>
        <v>125.9615896824841</v>
      </c>
      <c r="F60" s="1">
        <v>5865.0399999999991</v>
      </c>
      <c r="G60" s="1">
        <f>Data[[#This Row],[State Funding 2023-24]]/Data[[#This Row],[FTE Enrollment 2023-24]]</f>
        <v>4.1109132964183077</v>
      </c>
      <c r="H60" s="1">
        <f>Data[[#This Row],[Federal Funding 2023-24]]+Data[[#This Row],[State Funding 2023-24]]</f>
        <v>185574.44000000006</v>
      </c>
      <c r="I60" s="1">
        <f>Data[[#This Row],[Total Funding 2023-24]]/Data[[#This Row],[FTE Enrollment 2023-24]]</f>
        <v>130.07250297890243</v>
      </c>
      <c r="J60" s="2">
        <f>Data[[#This Row],[Federal Funding 2023-24]]/Data[[#This Row],[Total Funding 2023-24]]</f>
        <v>0.96839521649640969</v>
      </c>
      <c r="K60" s="2">
        <f>Data[[#This Row],[State Funding 2023-24]]/Data[[#This Row],[Total Funding 2023-24]]</f>
        <v>3.1604783503590243E-2</v>
      </c>
    </row>
    <row r="61" spans="1:11" ht="16.5">
      <c r="A61" s="3">
        <v>36101</v>
      </c>
      <c r="B61" s="4" t="s">
        <v>70</v>
      </c>
      <c r="C61" s="10">
        <v>19</v>
      </c>
      <c r="D61" s="1">
        <v>9573.42</v>
      </c>
      <c r="E61" s="1">
        <f>Data[[#This Row],[Federal Funding 2023-24]]/Data[[#This Row],[FTE Enrollment 2023-24]]</f>
        <v>503.86421052631579</v>
      </c>
      <c r="F61" s="1">
        <v>1412.0200000000004</v>
      </c>
      <c r="G61" s="1">
        <f>Data[[#This Row],[State Funding 2023-24]]/Data[[#This Row],[FTE Enrollment 2023-24]]</f>
        <v>74.316842105263177</v>
      </c>
      <c r="H61" s="1">
        <f>Data[[#This Row],[Federal Funding 2023-24]]+Data[[#This Row],[State Funding 2023-24]]</f>
        <v>10985.44</v>
      </c>
      <c r="I61" s="1">
        <f>Data[[#This Row],[Total Funding 2023-24]]/Data[[#This Row],[FTE Enrollment 2023-24]]</f>
        <v>578.18105263157895</v>
      </c>
      <c r="J61" s="2">
        <f>Data[[#This Row],[Federal Funding 2023-24]]/Data[[#This Row],[Total Funding 2023-24]]</f>
        <v>0.87146441107502293</v>
      </c>
      <c r="K61" s="2">
        <f>Data[[#This Row],[State Funding 2023-24]]/Data[[#This Row],[Total Funding 2023-24]]</f>
        <v>0.1285355889249771</v>
      </c>
    </row>
    <row r="62" spans="1:11" ht="16.5">
      <c r="A62" s="3">
        <v>32361</v>
      </c>
      <c r="B62" s="4" t="s">
        <v>71</v>
      </c>
      <c r="C62" s="10">
        <v>3496.8999999999996</v>
      </c>
      <c r="D62" s="1">
        <v>1999533.4799999997</v>
      </c>
      <c r="E62" s="1">
        <f>Data[[#This Row],[Federal Funding 2023-24]]/Data[[#This Row],[FTE Enrollment 2023-24]]</f>
        <v>571.80173296348198</v>
      </c>
      <c r="F62" s="1">
        <v>493299.97000000003</v>
      </c>
      <c r="G62" s="1">
        <f>Data[[#This Row],[State Funding 2023-24]]/Data[[#This Row],[FTE Enrollment 2023-24]]</f>
        <v>141.06779433212276</v>
      </c>
      <c r="H62" s="1">
        <f>Data[[#This Row],[Federal Funding 2023-24]]+Data[[#This Row],[State Funding 2023-24]]</f>
        <v>2492833.4499999997</v>
      </c>
      <c r="I62" s="1">
        <f>Data[[#This Row],[Total Funding 2023-24]]/Data[[#This Row],[FTE Enrollment 2023-24]]</f>
        <v>712.86952729560471</v>
      </c>
      <c r="J62" s="2">
        <f>Data[[#This Row],[Federal Funding 2023-24]]/Data[[#This Row],[Total Funding 2023-24]]</f>
        <v>0.80211274443545355</v>
      </c>
      <c r="K62" s="2">
        <f>Data[[#This Row],[State Funding 2023-24]]/Data[[#This Row],[Total Funding 2023-24]]</f>
        <v>0.19788725556454648</v>
      </c>
    </row>
    <row r="63" spans="1:11" ht="16.5">
      <c r="A63" s="3">
        <v>39090</v>
      </c>
      <c r="B63" s="4" t="s">
        <v>72</v>
      </c>
      <c r="C63" s="10">
        <v>3437.82</v>
      </c>
      <c r="D63" s="1">
        <v>1553481.0399999991</v>
      </c>
      <c r="E63" s="1">
        <f>Data[[#This Row],[Federal Funding 2023-24]]/Data[[#This Row],[FTE Enrollment 2023-24]]</f>
        <v>451.87969119965533</v>
      </c>
      <c r="F63" s="1">
        <v>489394.88999999996</v>
      </c>
      <c r="G63" s="1">
        <f>Data[[#This Row],[State Funding 2023-24]]/Data[[#This Row],[FTE Enrollment 2023-24]]</f>
        <v>142.35617048012983</v>
      </c>
      <c r="H63" s="1">
        <f>Data[[#This Row],[Federal Funding 2023-24]]+Data[[#This Row],[State Funding 2023-24]]</f>
        <v>2042875.929999999</v>
      </c>
      <c r="I63" s="1">
        <f>Data[[#This Row],[Total Funding 2023-24]]/Data[[#This Row],[FTE Enrollment 2023-24]]</f>
        <v>594.2358616797851</v>
      </c>
      <c r="J63" s="2">
        <f>Data[[#This Row],[Federal Funding 2023-24]]/Data[[#This Row],[Total Funding 2023-24]]</f>
        <v>0.76043827096244654</v>
      </c>
      <c r="K63" s="2">
        <f>Data[[#This Row],[State Funding 2023-24]]/Data[[#This Row],[Total Funding 2023-24]]</f>
        <v>0.23956172903755354</v>
      </c>
    </row>
    <row r="64" spans="1:11" ht="16.5">
      <c r="A64" s="3">
        <v>9206</v>
      </c>
      <c r="B64" s="4" t="s">
        <v>73</v>
      </c>
      <c r="C64" s="10">
        <v>5994.16</v>
      </c>
      <c r="D64" s="1">
        <v>2495670.0399999996</v>
      </c>
      <c r="E64" s="1">
        <f>Data[[#This Row],[Federal Funding 2023-24]]/Data[[#This Row],[FTE Enrollment 2023-24]]</f>
        <v>416.35025424746749</v>
      </c>
      <c r="F64" s="1">
        <v>905499.06</v>
      </c>
      <c r="G64" s="1">
        <f>Data[[#This Row],[State Funding 2023-24]]/Data[[#This Row],[FTE Enrollment 2023-24]]</f>
        <v>151.06354518397907</v>
      </c>
      <c r="H64" s="1">
        <f>Data[[#This Row],[Federal Funding 2023-24]]+Data[[#This Row],[State Funding 2023-24]]</f>
        <v>3401169.0999999996</v>
      </c>
      <c r="I64" s="1">
        <f>Data[[#This Row],[Total Funding 2023-24]]/Data[[#This Row],[FTE Enrollment 2023-24]]</f>
        <v>567.41379943144659</v>
      </c>
      <c r="J64" s="2">
        <f>Data[[#This Row],[Federal Funding 2023-24]]/Data[[#This Row],[Total Funding 2023-24]]</f>
        <v>0.73376829161478618</v>
      </c>
      <c r="K64" s="2">
        <f>Data[[#This Row],[State Funding 2023-24]]/Data[[#This Row],[Total Funding 2023-24]]</f>
        <v>0.26623170838521382</v>
      </c>
    </row>
    <row r="65" spans="1:11" ht="16.5">
      <c r="A65" s="3">
        <v>19028</v>
      </c>
      <c r="B65" s="4" t="s">
        <v>74</v>
      </c>
      <c r="C65" s="10">
        <v>86.35</v>
      </c>
      <c r="D65" s="1">
        <v>37169.529999999992</v>
      </c>
      <c r="E65" s="1">
        <f>Data[[#This Row],[Federal Funding 2023-24]]/Data[[#This Row],[FTE Enrollment 2023-24]]</f>
        <v>430.45199768384475</v>
      </c>
      <c r="F65" s="1">
        <v>30184.980000000014</v>
      </c>
      <c r="G65" s="1">
        <f>Data[[#This Row],[State Funding 2023-24]]/Data[[#This Row],[FTE Enrollment 2023-24]]</f>
        <v>349.56548928778244</v>
      </c>
      <c r="H65" s="1">
        <f>Data[[#This Row],[Federal Funding 2023-24]]+Data[[#This Row],[State Funding 2023-24]]</f>
        <v>67354.510000000009</v>
      </c>
      <c r="I65" s="1">
        <f>Data[[#This Row],[Total Funding 2023-24]]/Data[[#This Row],[FTE Enrollment 2023-24]]</f>
        <v>780.01748697162725</v>
      </c>
      <c r="J65" s="2">
        <f>Data[[#This Row],[Federal Funding 2023-24]]/Data[[#This Row],[Total Funding 2023-24]]</f>
        <v>0.55184916347843649</v>
      </c>
      <c r="K65" s="2">
        <f>Data[[#This Row],[State Funding 2023-24]]/Data[[#This Row],[Total Funding 2023-24]]</f>
        <v>0.44815083652156346</v>
      </c>
    </row>
    <row r="66" spans="1:11" ht="16.5">
      <c r="A66" s="3">
        <v>27404</v>
      </c>
      <c r="B66" s="4" t="s">
        <v>75</v>
      </c>
      <c r="C66" s="10">
        <v>1981.3899999999999</v>
      </c>
      <c r="D66" s="1">
        <v>513295.29999999993</v>
      </c>
      <c r="E66" s="1">
        <f>Data[[#This Row],[Federal Funding 2023-24]]/Data[[#This Row],[FTE Enrollment 2023-24]]</f>
        <v>259.05818642468165</v>
      </c>
      <c r="F66" s="1">
        <v>60110.309999999961</v>
      </c>
      <c r="G66" s="1">
        <f>Data[[#This Row],[State Funding 2023-24]]/Data[[#This Row],[FTE Enrollment 2023-24]]</f>
        <v>30.337444925027363</v>
      </c>
      <c r="H66" s="1">
        <f>Data[[#This Row],[Federal Funding 2023-24]]+Data[[#This Row],[State Funding 2023-24]]</f>
        <v>573405.60999999987</v>
      </c>
      <c r="I66" s="1">
        <f>Data[[#This Row],[Total Funding 2023-24]]/Data[[#This Row],[FTE Enrollment 2023-24]]</f>
        <v>289.39563134970899</v>
      </c>
      <c r="J66" s="2">
        <f>Data[[#This Row],[Federal Funding 2023-24]]/Data[[#This Row],[Total Funding 2023-24]]</f>
        <v>0.89516965137470494</v>
      </c>
      <c r="K66" s="2">
        <f>Data[[#This Row],[State Funding 2023-24]]/Data[[#This Row],[Total Funding 2023-24]]</f>
        <v>0.10483034862529506</v>
      </c>
    </row>
    <row r="67" spans="1:11" ht="16.5">
      <c r="A67" s="3">
        <v>31015</v>
      </c>
      <c r="B67" s="4" t="s">
        <v>76</v>
      </c>
      <c r="C67" s="10">
        <v>20442.95</v>
      </c>
      <c r="D67" s="1">
        <v>4531444.7799999975</v>
      </c>
      <c r="E67" s="1">
        <f>Data[[#This Row],[Federal Funding 2023-24]]/Data[[#This Row],[FTE Enrollment 2023-24]]</f>
        <v>221.66295862387753</v>
      </c>
      <c r="F67" s="1">
        <v>1123257.6699999988</v>
      </c>
      <c r="G67" s="1">
        <f>Data[[#This Row],[State Funding 2023-24]]/Data[[#This Row],[FTE Enrollment 2023-24]]</f>
        <v>54.94596768078965</v>
      </c>
      <c r="H67" s="1">
        <f>Data[[#This Row],[Federal Funding 2023-24]]+Data[[#This Row],[State Funding 2023-24]]</f>
        <v>5654702.4499999965</v>
      </c>
      <c r="I67" s="1">
        <f>Data[[#This Row],[Total Funding 2023-24]]/Data[[#This Row],[FTE Enrollment 2023-24]]</f>
        <v>276.60892630466719</v>
      </c>
      <c r="J67" s="2">
        <f>Data[[#This Row],[Federal Funding 2023-24]]/Data[[#This Row],[Total Funding 2023-24]]</f>
        <v>0.80135866034825587</v>
      </c>
      <c r="K67" s="2">
        <f>Data[[#This Row],[State Funding 2023-24]]/Data[[#This Row],[Total Funding 2023-24]]</f>
        <v>0.1986413396517441</v>
      </c>
    </row>
    <row r="68" spans="1:11" ht="16.5">
      <c r="A68" s="3">
        <v>19401</v>
      </c>
      <c r="B68" s="4" t="s">
        <v>77</v>
      </c>
      <c r="C68" s="10">
        <v>3307.82</v>
      </c>
      <c r="D68" s="1">
        <v>1028221.72</v>
      </c>
      <c r="E68" s="1">
        <f>Data[[#This Row],[Federal Funding 2023-24]]/Data[[#This Row],[FTE Enrollment 2023-24]]</f>
        <v>310.84572921138391</v>
      </c>
      <c r="F68" s="1">
        <v>253560.64999999988</v>
      </c>
      <c r="G68" s="1">
        <f>Data[[#This Row],[State Funding 2023-24]]/Data[[#This Row],[FTE Enrollment 2023-24]]</f>
        <v>76.654911694106659</v>
      </c>
      <c r="H68" s="1">
        <f>Data[[#This Row],[Federal Funding 2023-24]]+Data[[#This Row],[State Funding 2023-24]]</f>
        <v>1281782.3699999999</v>
      </c>
      <c r="I68" s="1">
        <f>Data[[#This Row],[Total Funding 2023-24]]/Data[[#This Row],[FTE Enrollment 2023-24]]</f>
        <v>387.50064090549057</v>
      </c>
      <c r="J68" s="2">
        <f>Data[[#This Row],[Federal Funding 2023-24]]/Data[[#This Row],[Total Funding 2023-24]]</f>
        <v>0.80218120022980188</v>
      </c>
      <c r="K68" s="2">
        <f>Data[[#This Row],[State Funding 2023-24]]/Data[[#This Row],[Total Funding 2023-24]]</f>
        <v>0.19781879977019803</v>
      </c>
    </row>
    <row r="69" spans="1:11" ht="16.5">
      <c r="A69" s="3">
        <v>14068</v>
      </c>
      <c r="B69" s="4" t="s">
        <v>78</v>
      </c>
      <c r="C69" s="10">
        <v>1698.6200000000001</v>
      </c>
      <c r="D69" s="1">
        <v>638453.34</v>
      </c>
      <c r="E69" s="1">
        <f>Data[[#This Row],[Federal Funding 2023-24]]/Data[[#This Row],[FTE Enrollment 2023-24]]</f>
        <v>375.86590290942053</v>
      </c>
      <c r="F69" s="1">
        <v>282723.51000000007</v>
      </c>
      <c r="G69" s="1">
        <f>Data[[#This Row],[State Funding 2023-24]]/Data[[#This Row],[FTE Enrollment 2023-24]]</f>
        <v>166.44305966019476</v>
      </c>
      <c r="H69" s="1">
        <f>Data[[#This Row],[Federal Funding 2023-24]]+Data[[#This Row],[State Funding 2023-24]]</f>
        <v>921176.85000000009</v>
      </c>
      <c r="I69" s="1">
        <f>Data[[#This Row],[Total Funding 2023-24]]/Data[[#This Row],[FTE Enrollment 2023-24]]</f>
        <v>542.30896256961535</v>
      </c>
      <c r="J69" s="2">
        <f>Data[[#This Row],[Federal Funding 2023-24]]/Data[[#This Row],[Total Funding 2023-24]]</f>
        <v>0.69308443867211811</v>
      </c>
      <c r="K69" s="2">
        <f>Data[[#This Row],[State Funding 2023-24]]/Data[[#This Row],[Total Funding 2023-24]]</f>
        <v>0.30691556132788189</v>
      </c>
    </row>
    <row r="70" spans="1:11" ht="16.5">
      <c r="A70" s="3">
        <v>38308</v>
      </c>
      <c r="B70" s="4" t="s">
        <v>79</v>
      </c>
      <c r="C70" s="10">
        <v>77.47</v>
      </c>
      <c r="D70" s="1">
        <v>55498.049999999988</v>
      </c>
      <c r="E70" s="1">
        <f>Data[[#This Row],[Federal Funding 2023-24]]/Data[[#This Row],[FTE Enrollment 2023-24]]</f>
        <v>716.38117981153982</v>
      </c>
      <c r="F70" s="1">
        <v>16596.340000000004</v>
      </c>
      <c r="G70" s="1">
        <f>Data[[#This Row],[State Funding 2023-24]]/Data[[#This Row],[FTE Enrollment 2023-24]]</f>
        <v>214.22925003227061</v>
      </c>
      <c r="H70" s="1">
        <f>Data[[#This Row],[Federal Funding 2023-24]]+Data[[#This Row],[State Funding 2023-24]]</f>
        <v>72094.389999999985</v>
      </c>
      <c r="I70" s="1">
        <f>Data[[#This Row],[Total Funding 2023-24]]/Data[[#This Row],[FTE Enrollment 2023-24]]</f>
        <v>930.61042984381038</v>
      </c>
      <c r="J70" s="2">
        <f>Data[[#This Row],[Federal Funding 2023-24]]/Data[[#This Row],[Total Funding 2023-24]]</f>
        <v>0.76979706742785392</v>
      </c>
      <c r="K70" s="2">
        <f>Data[[#This Row],[State Funding 2023-24]]/Data[[#This Row],[Total Funding 2023-24]]</f>
        <v>0.23020293257214614</v>
      </c>
    </row>
    <row r="71" spans="1:11" ht="16.5">
      <c r="A71" s="3">
        <v>4127</v>
      </c>
      <c r="B71" s="4" t="s">
        <v>80</v>
      </c>
      <c r="C71" s="10">
        <v>386.31</v>
      </c>
      <c r="D71" s="1">
        <v>226377.48999999996</v>
      </c>
      <c r="E71" s="1">
        <f>Data[[#This Row],[Federal Funding 2023-24]]/Data[[#This Row],[FTE Enrollment 2023-24]]</f>
        <v>585.9995599389091</v>
      </c>
      <c r="F71" s="1">
        <v>48116.179999999993</v>
      </c>
      <c r="G71" s="1">
        <f>Data[[#This Row],[State Funding 2023-24]]/Data[[#This Row],[FTE Enrollment 2023-24]]</f>
        <v>124.55328622091065</v>
      </c>
      <c r="H71" s="1">
        <f>Data[[#This Row],[Federal Funding 2023-24]]+Data[[#This Row],[State Funding 2023-24]]</f>
        <v>274493.66999999993</v>
      </c>
      <c r="I71" s="1">
        <f>Data[[#This Row],[Total Funding 2023-24]]/Data[[#This Row],[FTE Enrollment 2023-24]]</f>
        <v>710.55284615981964</v>
      </c>
      <c r="J71" s="2">
        <f>Data[[#This Row],[Federal Funding 2023-24]]/Data[[#This Row],[Total Funding 2023-24]]</f>
        <v>0.82470932754114157</v>
      </c>
      <c r="K71" s="2">
        <f>Data[[#This Row],[State Funding 2023-24]]/Data[[#This Row],[Total Funding 2023-24]]</f>
        <v>0.17529067245885854</v>
      </c>
    </row>
    <row r="72" spans="1:11" ht="16.5">
      <c r="A72" s="3">
        <v>17216</v>
      </c>
      <c r="B72" s="4" t="s">
        <v>81</v>
      </c>
      <c r="C72" s="10">
        <v>4450.18</v>
      </c>
      <c r="D72" s="1">
        <v>787688.50999999989</v>
      </c>
      <c r="E72" s="1">
        <f>Data[[#This Row],[Federal Funding 2023-24]]/Data[[#This Row],[FTE Enrollment 2023-24]]</f>
        <v>177.00149432157798</v>
      </c>
      <c r="F72" s="1">
        <v>32100.649999999951</v>
      </c>
      <c r="G72" s="1">
        <f>Data[[#This Row],[State Funding 2023-24]]/Data[[#This Row],[FTE Enrollment 2023-24]]</f>
        <v>7.213337438036203</v>
      </c>
      <c r="H72" s="1">
        <f>Data[[#This Row],[Federal Funding 2023-24]]+Data[[#This Row],[State Funding 2023-24]]</f>
        <v>819789.1599999998</v>
      </c>
      <c r="I72" s="1">
        <f>Data[[#This Row],[Total Funding 2023-24]]/Data[[#This Row],[FTE Enrollment 2023-24]]</f>
        <v>184.21483175961416</v>
      </c>
      <c r="J72" s="2">
        <f>Data[[#This Row],[Federal Funding 2023-24]]/Data[[#This Row],[Total Funding 2023-24]]</f>
        <v>0.96084279767739311</v>
      </c>
      <c r="K72" s="2">
        <f>Data[[#This Row],[State Funding 2023-24]]/Data[[#This Row],[Total Funding 2023-24]]</f>
        <v>3.9157202322606902E-2</v>
      </c>
    </row>
    <row r="73" spans="1:11" ht="16.5">
      <c r="A73" s="3">
        <v>13165</v>
      </c>
      <c r="B73" s="4" t="s">
        <v>82</v>
      </c>
      <c r="C73" s="10">
        <v>2733.4999999999995</v>
      </c>
      <c r="D73" s="1">
        <v>1304335.1099999992</v>
      </c>
      <c r="E73" s="1">
        <f>Data[[#This Row],[Federal Funding 2023-24]]/Data[[#This Row],[FTE Enrollment 2023-24]]</f>
        <v>477.16667642216913</v>
      </c>
      <c r="F73" s="1">
        <v>491482.89999999979</v>
      </c>
      <c r="G73" s="1">
        <f>Data[[#This Row],[State Funding 2023-24]]/Data[[#This Row],[FTE Enrollment 2023-24]]</f>
        <v>179.79985366745925</v>
      </c>
      <c r="H73" s="1">
        <f>Data[[#This Row],[Federal Funding 2023-24]]+Data[[#This Row],[State Funding 2023-24]]</f>
        <v>1795818.0099999988</v>
      </c>
      <c r="I73" s="1">
        <f>Data[[#This Row],[Total Funding 2023-24]]/Data[[#This Row],[FTE Enrollment 2023-24]]</f>
        <v>656.96653008962835</v>
      </c>
      <c r="J73" s="2">
        <f>Data[[#This Row],[Federal Funding 2023-24]]/Data[[#This Row],[Total Funding 2023-24]]</f>
        <v>0.72631809166453343</v>
      </c>
      <c r="K73" s="2">
        <f>Data[[#This Row],[State Funding 2023-24]]/Data[[#This Row],[Total Funding 2023-24]]</f>
        <v>0.27368190833546663</v>
      </c>
    </row>
    <row r="74" spans="1:11" ht="16.5">
      <c r="A74" s="3">
        <v>21036</v>
      </c>
      <c r="B74" s="4" t="s">
        <v>83</v>
      </c>
      <c r="C74" s="10">
        <v>58.9</v>
      </c>
      <c r="D74" s="1">
        <v>0</v>
      </c>
      <c r="E74" s="1">
        <f>Data[[#This Row],[Federal Funding 2023-24]]/Data[[#This Row],[FTE Enrollment 2023-24]]</f>
        <v>0</v>
      </c>
      <c r="F74" s="1">
        <v>0</v>
      </c>
      <c r="G74" s="1">
        <f>Data[[#This Row],[State Funding 2023-24]]/Data[[#This Row],[FTE Enrollment 2023-24]]</f>
        <v>0</v>
      </c>
      <c r="H74" s="1">
        <f>Data[[#This Row],[Federal Funding 2023-24]]+Data[[#This Row],[State Funding 2023-24]]</f>
        <v>0</v>
      </c>
      <c r="I74" s="1">
        <f>Data[[#This Row],[Total Funding 2023-24]]/Data[[#This Row],[FTE Enrollment 2023-24]]</f>
        <v>0</v>
      </c>
      <c r="J74" s="2">
        <v>0</v>
      </c>
      <c r="K74" s="2">
        <v>0</v>
      </c>
    </row>
    <row r="75" spans="1:11" ht="16.5">
      <c r="A75" s="3">
        <v>31002</v>
      </c>
      <c r="B75" s="4" t="s">
        <v>84</v>
      </c>
      <c r="C75" s="10">
        <v>20038.21</v>
      </c>
      <c r="D75" s="1">
        <v>6422430.6700000018</v>
      </c>
      <c r="E75" s="1">
        <f>Data[[#This Row],[Federal Funding 2023-24]]/Data[[#This Row],[FTE Enrollment 2023-24]]</f>
        <v>320.50920067211604</v>
      </c>
      <c r="F75" s="1">
        <v>2340627.5999999964</v>
      </c>
      <c r="G75" s="1">
        <f>Data[[#This Row],[State Funding 2023-24]]/Data[[#This Row],[FTE Enrollment 2023-24]]</f>
        <v>116.80821789970244</v>
      </c>
      <c r="H75" s="1">
        <f>Data[[#This Row],[Federal Funding 2023-24]]+Data[[#This Row],[State Funding 2023-24]]</f>
        <v>8763058.2699999977</v>
      </c>
      <c r="I75" s="1">
        <f>Data[[#This Row],[Total Funding 2023-24]]/Data[[#This Row],[FTE Enrollment 2023-24]]</f>
        <v>437.31741857181845</v>
      </c>
      <c r="J75" s="2">
        <f>Data[[#This Row],[Federal Funding 2023-24]]/Data[[#This Row],[Total Funding 2023-24]]</f>
        <v>0.73289831838582575</v>
      </c>
      <c r="K75" s="2">
        <f>Data[[#This Row],[State Funding 2023-24]]/Data[[#This Row],[Total Funding 2023-24]]</f>
        <v>0.2671016816141743</v>
      </c>
    </row>
    <row r="76" spans="1:11" ht="16.5">
      <c r="A76" s="3">
        <v>6114</v>
      </c>
      <c r="B76" s="4" t="s">
        <v>85</v>
      </c>
      <c r="C76" s="10">
        <v>22730.92</v>
      </c>
      <c r="D76" s="1">
        <v>7921329.1199999964</v>
      </c>
      <c r="E76" s="1">
        <f>Data[[#This Row],[Federal Funding 2023-24]]/Data[[#This Row],[FTE Enrollment 2023-24]]</f>
        <v>348.48255679928474</v>
      </c>
      <c r="F76" s="1">
        <v>3380043.36</v>
      </c>
      <c r="G76" s="1">
        <f>Data[[#This Row],[State Funding 2023-24]]/Data[[#This Row],[FTE Enrollment 2023-24]]</f>
        <v>148.69804477777407</v>
      </c>
      <c r="H76" s="1">
        <f>Data[[#This Row],[Federal Funding 2023-24]]+Data[[#This Row],[State Funding 2023-24]]</f>
        <v>11301372.479999997</v>
      </c>
      <c r="I76" s="1">
        <f>Data[[#This Row],[Total Funding 2023-24]]/Data[[#This Row],[FTE Enrollment 2023-24]]</f>
        <v>497.18060157705878</v>
      </c>
      <c r="J76" s="2">
        <f>Data[[#This Row],[Federal Funding 2023-24]]/Data[[#This Row],[Total Funding 2023-24]]</f>
        <v>0.70091744467482575</v>
      </c>
      <c r="K76" s="2">
        <f>Data[[#This Row],[State Funding 2023-24]]/Data[[#This Row],[Total Funding 2023-24]]</f>
        <v>0.29908255532517419</v>
      </c>
    </row>
    <row r="77" spans="1:11" ht="16.5">
      <c r="A77" s="3">
        <v>33205</v>
      </c>
      <c r="B77" s="4" t="s">
        <v>86</v>
      </c>
      <c r="C77" s="10">
        <v>34.799999999999997</v>
      </c>
      <c r="D77" s="1">
        <v>15975.1</v>
      </c>
      <c r="E77" s="1">
        <f>Data[[#This Row],[Federal Funding 2023-24]]/Data[[#This Row],[FTE Enrollment 2023-24]]</f>
        <v>459.05459770114948</v>
      </c>
      <c r="F77" s="1">
        <v>11576.369999999997</v>
      </c>
      <c r="G77" s="1">
        <f>Data[[#This Row],[State Funding 2023-24]]/Data[[#This Row],[FTE Enrollment 2023-24]]</f>
        <v>332.65431034482754</v>
      </c>
      <c r="H77" s="1">
        <f>Data[[#This Row],[Federal Funding 2023-24]]+Data[[#This Row],[State Funding 2023-24]]</f>
        <v>27551.469999999998</v>
      </c>
      <c r="I77" s="1">
        <f>Data[[#This Row],[Total Funding 2023-24]]/Data[[#This Row],[FTE Enrollment 2023-24]]</f>
        <v>791.70890804597695</v>
      </c>
      <c r="J77" s="2">
        <f>Data[[#This Row],[Federal Funding 2023-24]]/Data[[#This Row],[Total Funding 2023-24]]</f>
        <v>0.57982750103714986</v>
      </c>
      <c r="K77" s="2">
        <f>Data[[#This Row],[State Funding 2023-24]]/Data[[#This Row],[Total Funding 2023-24]]</f>
        <v>0.42017249896285019</v>
      </c>
    </row>
    <row r="78" spans="1:11" ht="16.5">
      <c r="A78" s="3">
        <v>17210</v>
      </c>
      <c r="B78" s="4" t="s">
        <v>87</v>
      </c>
      <c r="C78" s="10">
        <v>21261.39</v>
      </c>
      <c r="D78" s="1">
        <v>9434323.0199999977</v>
      </c>
      <c r="E78" s="1">
        <f>Data[[#This Row],[Federal Funding 2023-24]]/Data[[#This Row],[FTE Enrollment 2023-24]]</f>
        <v>443.73030267541293</v>
      </c>
      <c r="F78" s="1">
        <v>2578342.5999999926</v>
      </c>
      <c r="G78" s="1">
        <f>Data[[#This Row],[State Funding 2023-24]]/Data[[#This Row],[FTE Enrollment 2023-24]]</f>
        <v>121.26876935139202</v>
      </c>
      <c r="H78" s="1">
        <f>Data[[#This Row],[Federal Funding 2023-24]]+Data[[#This Row],[State Funding 2023-24]]</f>
        <v>12012665.61999999</v>
      </c>
      <c r="I78" s="1">
        <f>Data[[#This Row],[Total Funding 2023-24]]/Data[[#This Row],[FTE Enrollment 2023-24]]</f>
        <v>564.99907202680492</v>
      </c>
      <c r="J78" s="2">
        <f>Data[[#This Row],[Federal Funding 2023-24]]/Data[[#This Row],[Total Funding 2023-24]]</f>
        <v>0.78536465747391759</v>
      </c>
      <c r="K78" s="2">
        <f>Data[[#This Row],[State Funding 2023-24]]/Data[[#This Row],[Total Funding 2023-24]]</f>
        <v>0.21463534252608246</v>
      </c>
    </row>
    <row r="79" spans="1:11" ht="16.5">
      <c r="A79" s="3">
        <v>37502</v>
      </c>
      <c r="B79" s="4" t="s">
        <v>88</v>
      </c>
      <c r="C79" s="10">
        <v>4670.9999999999991</v>
      </c>
      <c r="D79" s="1">
        <v>1426015.7199999988</v>
      </c>
      <c r="E79" s="1">
        <f>Data[[#This Row],[Federal Funding 2023-24]]/Data[[#This Row],[FTE Enrollment 2023-24]]</f>
        <v>305.29131235281505</v>
      </c>
      <c r="F79" s="1">
        <v>587931.37999999977</v>
      </c>
      <c r="G79" s="1">
        <f>Data[[#This Row],[State Funding 2023-24]]/Data[[#This Row],[FTE Enrollment 2023-24]]</f>
        <v>125.86841789766643</v>
      </c>
      <c r="H79" s="1">
        <f>Data[[#This Row],[Federal Funding 2023-24]]+Data[[#This Row],[State Funding 2023-24]]</f>
        <v>2013947.0999999987</v>
      </c>
      <c r="I79" s="1">
        <f>Data[[#This Row],[Total Funding 2023-24]]/Data[[#This Row],[FTE Enrollment 2023-24]]</f>
        <v>431.15973025048152</v>
      </c>
      <c r="J79" s="2">
        <f>Data[[#This Row],[Federal Funding 2023-24]]/Data[[#This Row],[Total Funding 2023-24]]</f>
        <v>0.70807009776969798</v>
      </c>
      <c r="K79" s="2">
        <f>Data[[#This Row],[State Funding 2023-24]]/Data[[#This Row],[Total Funding 2023-24]]</f>
        <v>0.29192990223030196</v>
      </c>
    </row>
    <row r="80" spans="1:11" ht="16.5">
      <c r="A80" s="3">
        <v>27417</v>
      </c>
      <c r="B80" s="4" t="s">
        <v>89</v>
      </c>
      <c r="C80" s="10">
        <v>3920.62</v>
      </c>
      <c r="D80" s="1">
        <v>1236446.8599999996</v>
      </c>
      <c r="E80" s="1">
        <f>Data[[#This Row],[Federal Funding 2023-24]]/Data[[#This Row],[FTE Enrollment 2023-24]]</f>
        <v>315.37023736041738</v>
      </c>
      <c r="F80" s="1">
        <v>368117.31000000011</v>
      </c>
      <c r="G80" s="1">
        <f>Data[[#This Row],[State Funding 2023-24]]/Data[[#This Row],[FTE Enrollment 2023-24]]</f>
        <v>93.89262667639305</v>
      </c>
      <c r="H80" s="1">
        <f>Data[[#This Row],[Federal Funding 2023-24]]+Data[[#This Row],[State Funding 2023-24]]</f>
        <v>1604564.1699999997</v>
      </c>
      <c r="I80" s="1">
        <f>Data[[#This Row],[Total Funding 2023-24]]/Data[[#This Row],[FTE Enrollment 2023-24]]</f>
        <v>409.26286403681041</v>
      </c>
      <c r="J80" s="2">
        <f>Data[[#This Row],[Federal Funding 2023-24]]/Data[[#This Row],[Total Funding 2023-24]]</f>
        <v>0.77058112297247661</v>
      </c>
      <c r="K80" s="2">
        <f>Data[[#This Row],[State Funding 2023-24]]/Data[[#This Row],[Total Funding 2023-24]]</f>
        <v>0.22941887702752342</v>
      </c>
    </row>
    <row r="81" spans="1:11" ht="16.5">
      <c r="A81" s="3">
        <v>3053</v>
      </c>
      <c r="B81" s="4" t="s">
        <v>90</v>
      </c>
      <c r="C81" s="10">
        <v>867.05</v>
      </c>
      <c r="D81" s="1">
        <v>558512.63000000012</v>
      </c>
      <c r="E81" s="1">
        <f>Data[[#This Row],[Federal Funding 2023-24]]/Data[[#This Row],[FTE Enrollment 2023-24]]</f>
        <v>644.15273628971818</v>
      </c>
      <c r="F81" s="1">
        <v>208143.07</v>
      </c>
      <c r="G81" s="1">
        <f>Data[[#This Row],[State Funding 2023-24]]/Data[[#This Row],[FTE Enrollment 2023-24]]</f>
        <v>240.05890087076872</v>
      </c>
      <c r="H81" s="1">
        <f>Data[[#This Row],[Federal Funding 2023-24]]+Data[[#This Row],[State Funding 2023-24]]</f>
        <v>766655.70000000019</v>
      </c>
      <c r="I81" s="1">
        <f>Data[[#This Row],[Total Funding 2023-24]]/Data[[#This Row],[FTE Enrollment 2023-24]]</f>
        <v>884.21163716048693</v>
      </c>
      <c r="J81" s="2">
        <f>Data[[#This Row],[Federal Funding 2023-24]]/Data[[#This Row],[Total Funding 2023-24]]</f>
        <v>0.72850515557374707</v>
      </c>
      <c r="K81" s="2">
        <f>Data[[#This Row],[State Funding 2023-24]]/Data[[#This Row],[Total Funding 2023-24]]</f>
        <v>0.27149484442625282</v>
      </c>
    </row>
    <row r="82" spans="1:11" ht="16.5">
      <c r="A82" s="3">
        <v>27402</v>
      </c>
      <c r="B82" s="4" t="s">
        <v>91</v>
      </c>
      <c r="C82" s="10">
        <v>7177.86</v>
      </c>
      <c r="D82" s="1">
        <v>4502749.95</v>
      </c>
      <c r="E82" s="1">
        <f>Data[[#This Row],[Federal Funding 2023-24]]/Data[[#This Row],[FTE Enrollment 2023-24]]</f>
        <v>627.31091857461695</v>
      </c>
      <c r="F82" s="1">
        <v>844910.58999999939</v>
      </c>
      <c r="G82" s="1">
        <f>Data[[#This Row],[State Funding 2023-24]]/Data[[#This Row],[FTE Enrollment 2023-24]]</f>
        <v>117.71065331449755</v>
      </c>
      <c r="H82" s="1">
        <f>Data[[#This Row],[Federal Funding 2023-24]]+Data[[#This Row],[State Funding 2023-24]]</f>
        <v>5347660.5399999991</v>
      </c>
      <c r="I82" s="1">
        <f>Data[[#This Row],[Total Funding 2023-24]]/Data[[#This Row],[FTE Enrollment 2023-24]]</f>
        <v>745.02157188911451</v>
      </c>
      <c r="J82" s="2">
        <f>Data[[#This Row],[Federal Funding 2023-24]]/Data[[#This Row],[Total Funding 2023-24]]</f>
        <v>0.84200369793853835</v>
      </c>
      <c r="K82" s="2">
        <f>Data[[#This Row],[State Funding 2023-24]]/Data[[#This Row],[Total Funding 2023-24]]</f>
        <v>0.15799630206146173</v>
      </c>
    </row>
    <row r="83" spans="1:11" ht="16.5">
      <c r="A83" s="3">
        <v>32358</v>
      </c>
      <c r="B83" s="4" t="s">
        <v>92</v>
      </c>
      <c r="C83" s="10">
        <v>875.43999999999994</v>
      </c>
      <c r="D83" s="1">
        <v>126840.34999999999</v>
      </c>
      <c r="E83" s="1">
        <f>Data[[#This Row],[Federal Funding 2023-24]]/Data[[#This Row],[FTE Enrollment 2023-24]]</f>
        <v>144.8875422644613</v>
      </c>
      <c r="F83" s="1">
        <v>5720.9400000000032</v>
      </c>
      <c r="G83" s="1">
        <f>Data[[#This Row],[State Funding 2023-24]]/Data[[#This Row],[FTE Enrollment 2023-24]]</f>
        <v>6.5349310061226396</v>
      </c>
      <c r="H83" s="1">
        <f>Data[[#This Row],[Federal Funding 2023-24]]+Data[[#This Row],[State Funding 2023-24]]</f>
        <v>132561.29</v>
      </c>
      <c r="I83" s="1">
        <f>Data[[#This Row],[Total Funding 2023-24]]/Data[[#This Row],[FTE Enrollment 2023-24]]</f>
        <v>151.42247327058396</v>
      </c>
      <c r="J83" s="2">
        <f>Data[[#This Row],[Federal Funding 2023-24]]/Data[[#This Row],[Total Funding 2023-24]]</f>
        <v>0.95684305727561936</v>
      </c>
      <c r="K83" s="2">
        <f>Data[[#This Row],[State Funding 2023-24]]/Data[[#This Row],[Total Funding 2023-24]]</f>
        <v>4.3156942724380573E-2</v>
      </c>
    </row>
    <row r="84" spans="1:11" ht="16.5">
      <c r="A84" s="3">
        <v>38302</v>
      </c>
      <c r="B84" s="4" t="s">
        <v>93</v>
      </c>
      <c r="C84" s="10">
        <v>111.51</v>
      </c>
      <c r="D84" s="1">
        <v>59983.500000000015</v>
      </c>
      <c r="E84" s="1">
        <f>Data[[#This Row],[Federal Funding 2023-24]]/Data[[#This Row],[FTE Enrollment 2023-24]]</f>
        <v>537.92036588646772</v>
      </c>
      <c r="F84" s="1">
        <v>2773.7299999999996</v>
      </c>
      <c r="G84" s="1">
        <f>Data[[#This Row],[State Funding 2023-24]]/Data[[#This Row],[FTE Enrollment 2023-24]]</f>
        <v>24.874271365796783</v>
      </c>
      <c r="H84" s="1">
        <f>Data[[#This Row],[Federal Funding 2023-24]]+Data[[#This Row],[State Funding 2023-24]]</f>
        <v>62757.23000000001</v>
      </c>
      <c r="I84" s="1">
        <f>Data[[#This Row],[Total Funding 2023-24]]/Data[[#This Row],[FTE Enrollment 2023-24]]</f>
        <v>562.79463725226447</v>
      </c>
      <c r="J84" s="2">
        <f>Data[[#This Row],[Federal Funding 2023-24]]/Data[[#This Row],[Total Funding 2023-24]]</f>
        <v>0.95580222390312641</v>
      </c>
      <c r="K84" s="2">
        <f>Data[[#This Row],[State Funding 2023-24]]/Data[[#This Row],[Total Funding 2023-24]]</f>
        <v>4.4197776096873607E-2</v>
      </c>
    </row>
    <row r="85" spans="1:11" ht="16.5">
      <c r="A85" s="3">
        <v>20401</v>
      </c>
      <c r="B85" s="4" t="s">
        <v>94</v>
      </c>
      <c r="C85" s="10">
        <v>61.6</v>
      </c>
      <c r="D85" s="1">
        <v>42896.839999999989</v>
      </c>
      <c r="E85" s="1">
        <f>Data[[#This Row],[Federal Funding 2023-24]]/Data[[#This Row],[FTE Enrollment 2023-24]]</f>
        <v>696.3772727272725</v>
      </c>
      <c r="F85" s="1">
        <v>13938.6</v>
      </c>
      <c r="G85" s="1">
        <f>Data[[#This Row],[State Funding 2023-24]]/Data[[#This Row],[FTE Enrollment 2023-24]]</f>
        <v>226.27597402597402</v>
      </c>
      <c r="H85" s="1">
        <f>Data[[#This Row],[Federal Funding 2023-24]]+Data[[#This Row],[State Funding 2023-24]]</f>
        <v>56835.439999999988</v>
      </c>
      <c r="I85" s="1">
        <f>Data[[#This Row],[Total Funding 2023-24]]/Data[[#This Row],[FTE Enrollment 2023-24]]</f>
        <v>922.65324675324655</v>
      </c>
      <c r="J85" s="2">
        <f>Data[[#This Row],[Federal Funding 2023-24]]/Data[[#This Row],[Total Funding 2023-24]]</f>
        <v>0.75475513165728991</v>
      </c>
      <c r="K85" s="2">
        <f>Data[[#This Row],[State Funding 2023-24]]/Data[[#This Row],[Total Funding 2023-24]]</f>
        <v>0.24524486834271017</v>
      </c>
    </row>
    <row r="86" spans="1:11" ht="16.5">
      <c r="A86" s="3">
        <v>20404</v>
      </c>
      <c r="B86" s="4" t="s">
        <v>95</v>
      </c>
      <c r="C86" s="10">
        <v>2934.26</v>
      </c>
      <c r="D86" s="1">
        <v>374175.01999999984</v>
      </c>
      <c r="E86" s="1">
        <f>Data[[#This Row],[Federal Funding 2023-24]]/Data[[#This Row],[FTE Enrollment 2023-24]]</f>
        <v>127.51938137724667</v>
      </c>
      <c r="F86" s="1">
        <v>131167.13999999996</v>
      </c>
      <c r="G86" s="1">
        <f>Data[[#This Row],[State Funding 2023-24]]/Data[[#This Row],[FTE Enrollment 2023-24]]</f>
        <v>44.701948702568941</v>
      </c>
      <c r="H86" s="1">
        <f>Data[[#This Row],[Federal Funding 2023-24]]+Data[[#This Row],[State Funding 2023-24]]</f>
        <v>505342.1599999998</v>
      </c>
      <c r="I86" s="1">
        <f>Data[[#This Row],[Total Funding 2023-24]]/Data[[#This Row],[FTE Enrollment 2023-24]]</f>
        <v>172.2213300798156</v>
      </c>
      <c r="J86" s="2">
        <f>Data[[#This Row],[Federal Funding 2023-24]]/Data[[#This Row],[Total Funding 2023-24]]</f>
        <v>0.74043895328266296</v>
      </c>
      <c r="K86" s="2">
        <f>Data[[#This Row],[State Funding 2023-24]]/Data[[#This Row],[Total Funding 2023-24]]</f>
        <v>0.25956104671733704</v>
      </c>
    </row>
    <row r="87" spans="1:11" ht="16.5">
      <c r="A87" s="3">
        <v>13301</v>
      </c>
      <c r="B87" s="4" t="s">
        <v>96</v>
      </c>
      <c r="C87" s="10">
        <v>705.15</v>
      </c>
      <c r="D87" s="1">
        <v>399487.56999999989</v>
      </c>
      <c r="E87" s="1">
        <f>Data[[#This Row],[Federal Funding 2023-24]]/Data[[#This Row],[FTE Enrollment 2023-24]]</f>
        <v>566.52849748280494</v>
      </c>
      <c r="F87" s="1">
        <v>15042.09</v>
      </c>
      <c r="G87" s="1">
        <f>Data[[#This Row],[State Funding 2023-24]]/Data[[#This Row],[FTE Enrollment 2023-24]]</f>
        <v>21.331759200170179</v>
      </c>
      <c r="H87" s="1">
        <f>Data[[#This Row],[Federal Funding 2023-24]]+Data[[#This Row],[State Funding 2023-24]]</f>
        <v>414529.65999999992</v>
      </c>
      <c r="I87" s="1">
        <f>Data[[#This Row],[Total Funding 2023-24]]/Data[[#This Row],[FTE Enrollment 2023-24]]</f>
        <v>587.8602566829752</v>
      </c>
      <c r="J87" s="2">
        <f>Data[[#This Row],[Federal Funding 2023-24]]/Data[[#This Row],[Total Funding 2023-24]]</f>
        <v>0.96371287400761618</v>
      </c>
      <c r="K87" s="2">
        <f>Data[[#This Row],[State Funding 2023-24]]/Data[[#This Row],[Total Funding 2023-24]]</f>
        <v>3.6287125992383762E-2</v>
      </c>
    </row>
    <row r="88" spans="1:11" ht="16.5">
      <c r="A88" s="3">
        <v>39200</v>
      </c>
      <c r="B88" s="4" t="s">
        <v>97</v>
      </c>
      <c r="C88" s="10">
        <v>3606.91</v>
      </c>
      <c r="D88" s="1">
        <v>2580386.129999998</v>
      </c>
      <c r="E88" s="1">
        <f>Data[[#This Row],[Federal Funding 2023-24]]/Data[[#This Row],[FTE Enrollment 2023-24]]</f>
        <v>715.40075299910393</v>
      </c>
      <c r="F88" s="1">
        <v>150973.88999999996</v>
      </c>
      <c r="G88" s="1">
        <f>Data[[#This Row],[State Funding 2023-24]]/Data[[#This Row],[FTE Enrollment 2023-24]]</f>
        <v>41.856849768915765</v>
      </c>
      <c r="H88" s="1">
        <f>Data[[#This Row],[Federal Funding 2023-24]]+Data[[#This Row],[State Funding 2023-24]]</f>
        <v>2731360.0199999982</v>
      </c>
      <c r="I88" s="1">
        <f>Data[[#This Row],[Total Funding 2023-24]]/Data[[#This Row],[FTE Enrollment 2023-24]]</f>
        <v>757.25760276801975</v>
      </c>
      <c r="J88" s="2">
        <f>Data[[#This Row],[Federal Funding 2023-24]]/Data[[#This Row],[Total Funding 2023-24]]</f>
        <v>0.94472574508870488</v>
      </c>
      <c r="K88" s="2">
        <f>Data[[#This Row],[State Funding 2023-24]]/Data[[#This Row],[Total Funding 2023-24]]</f>
        <v>5.527425491129509E-2</v>
      </c>
    </row>
    <row r="89" spans="1:11" ht="16.5">
      <c r="A89" s="3">
        <v>39204</v>
      </c>
      <c r="B89" s="4" t="s">
        <v>98</v>
      </c>
      <c r="C89" s="10">
        <v>1380.97</v>
      </c>
      <c r="D89" s="1">
        <v>1033973.85</v>
      </c>
      <c r="E89" s="1">
        <f>Data[[#This Row],[Federal Funding 2023-24]]/Data[[#This Row],[FTE Enrollment 2023-24]]</f>
        <v>748.73013171900902</v>
      </c>
      <c r="F89" s="1">
        <v>22474.82</v>
      </c>
      <c r="G89" s="1">
        <f>Data[[#This Row],[State Funding 2023-24]]/Data[[#This Row],[FTE Enrollment 2023-24]]</f>
        <v>16.274662012932939</v>
      </c>
      <c r="H89" s="1">
        <f>Data[[#This Row],[Federal Funding 2023-24]]+Data[[#This Row],[State Funding 2023-24]]</f>
        <v>1056448.67</v>
      </c>
      <c r="I89" s="1">
        <f>Data[[#This Row],[Total Funding 2023-24]]/Data[[#This Row],[FTE Enrollment 2023-24]]</f>
        <v>765.00479373194196</v>
      </c>
      <c r="J89" s="2">
        <f>Data[[#This Row],[Federal Funding 2023-24]]/Data[[#This Row],[Total Funding 2023-24]]</f>
        <v>0.97872606531844097</v>
      </c>
      <c r="K89" s="2">
        <f>Data[[#This Row],[State Funding 2023-24]]/Data[[#This Row],[Total Funding 2023-24]]</f>
        <v>2.1273934681559116E-2</v>
      </c>
    </row>
    <row r="90" spans="1:11" ht="16.5">
      <c r="A90" s="3">
        <v>31332</v>
      </c>
      <c r="B90" s="4" t="s">
        <v>99</v>
      </c>
      <c r="C90" s="10">
        <v>2304.5300000000002</v>
      </c>
      <c r="D90" s="1">
        <v>620398.75999999989</v>
      </c>
      <c r="E90" s="1">
        <f>Data[[#This Row],[Federal Funding 2023-24]]/Data[[#This Row],[FTE Enrollment 2023-24]]</f>
        <v>269.20836786676671</v>
      </c>
      <c r="F90" s="1">
        <v>182810.61000000013</v>
      </c>
      <c r="G90" s="1">
        <f>Data[[#This Row],[State Funding 2023-24]]/Data[[#This Row],[FTE Enrollment 2023-24]]</f>
        <v>79.326634932068629</v>
      </c>
      <c r="H90" s="1">
        <f>Data[[#This Row],[Federal Funding 2023-24]]+Data[[#This Row],[State Funding 2023-24]]</f>
        <v>803209.37</v>
      </c>
      <c r="I90" s="1">
        <f>Data[[#This Row],[Total Funding 2023-24]]/Data[[#This Row],[FTE Enrollment 2023-24]]</f>
        <v>348.53500279883531</v>
      </c>
      <c r="J90" s="2">
        <f>Data[[#This Row],[Federal Funding 2023-24]]/Data[[#This Row],[Total Funding 2023-24]]</f>
        <v>0.77239980405109054</v>
      </c>
      <c r="K90" s="2">
        <f>Data[[#This Row],[State Funding 2023-24]]/Data[[#This Row],[Total Funding 2023-24]]</f>
        <v>0.22760019594890948</v>
      </c>
    </row>
    <row r="91" spans="1:11" ht="16.5">
      <c r="A91" s="3">
        <v>23054</v>
      </c>
      <c r="B91" s="4" t="s">
        <v>100</v>
      </c>
      <c r="C91" s="10">
        <v>233.2</v>
      </c>
      <c r="D91" s="1">
        <v>72611.170000000027</v>
      </c>
      <c r="E91" s="1">
        <f>Data[[#This Row],[Federal Funding 2023-24]]/Data[[#This Row],[FTE Enrollment 2023-24]]</f>
        <v>311.36865351629518</v>
      </c>
      <c r="F91" s="1">
        <v>2802.2599999999998</v>
      </c>
      <c r="G91" s="1">
        <f>Data[[#This Row],[State Funding 2023-24]]/Data[[#This Row],[FTE Enrollment 2023-24]]</f>
        <v>12.016552315608919</v>
      </c>
      <c r="H91" s="1">
        <f>Data[[#This Row],[Federal Funding 2023-24]]+Data[[#This Row],[State Funding 2023-24]]</f>
        <v>75413.430000000022</v>
      </c>
      <c r="I91" s="1">
        <f>Data[[#This Row],[Total Funding 2023-24]]/Data[[#This Row],[FTE Enrollment 2023-24]]</f>
        <v>323.38520583190405</v>
      </c>
      <c r="J91" s="2">
        <f>Data[[#This Row],[Federal Funding 2023-24]]/Data[[#This Row],[Total Funding 2023-24]]</f>
        <v>0.96284136658417485</v>
      </c>
      <c r="K91" s="2">
        <f>Data[[#This Row],[State Funding 2023-24]]/Data[[#This Row],[Total Funding 2023-24]]</f>
        <v>3.715863341582526E-2</v>
      </c>
    </row>
    <row r="92" spans="1:11" ht="16.5">
      <c r="A92" s="3">
        <v>32312</v>
      </c>
      <c r="B92" s="4" t="s">
        <v>101</v>
      </c>
      <c r="C92" s="10">
        <v>37.6</v>
      </c>
      <c r="D92" s="1">
        <v>11803.570000000002</v>
      </c>
      <c r="E92" s="1">
        <f>Data[[#This Row],[Federal Funding 2023-24]]/Data[[#This Row],[FTE Enrollment 2023-24]]</f>
        <v>313.92473404255321</v>
      </c>
      <c r="F92" s="1">
        <v>8400.1999999999989</v>
      </c>
      <c r="G92" s="1">
        <f>Data[[#This Row],[State Funding 2023-24]]/Data[[#This Row],[FTE Enrollment 2023-24]]</f>
        <v>223.40957446808508</v>
      </c>
      <c r="H92" s="1">
        <f>Data[[#This Row],[Federal Funding 2023-24]]+Data[[#This Row],[State Funding 2023-24]]</f>
        <v>20203.77</v>
      </c>
      <c r="I92" s="1">
        <f>Data[[#This Row],[Total Funding 2023-24]]/Data[[#This Row],[FTE Enrollment 2023-24]]</f>
        <v>537.33430851063827</v>
      </c>
      <c r="J92" s="2">
        <f>Data[[#This Row],[Federal Funding 2023-24]]/Data[[#This Row],[Total Funding 2023-24]]</f>
        <v>0.58422611225528709</v>
      </c>
      <c r="K92" s="2">
        <f>Data[[#This Row],[State Funding 2023-24]]/Data[[#This Row],[Total Funding 2023-24]]</f>
        <v>0.41577388774471291</v>
      </c>
    </row>
    <row r="93" spans="1:11" ht="16.5">
      <c r="A93" s="3">
        <v>6103</v>
      </c>
      <c r="B93" s="4" t="s">
        <v>102</v>
      </c>
      <c r="C93" s="10">
        <v>167.7</v>
      </c>
      <c r="D93" s="1">
        <v>28061</v>
      </c>
      <c r="E93" s="1">
        <f>Data[[#This Row],[Federal Funding 2023-24]]/Data[[#This Row],[FTE Enrollment 2023-24]]</f>
        <v>167.32856290995826</v>
      </c>
      <c r="F93" s="1">
        <v>1266.75</v>
      </c>
      <c r="G93" s="1">
        <f>Data[[#This Row],[State Funding 2023-24]]/Data[[#This Row],[FTE Enrollment 2023-24]]</f>
        <v>7.5536672629695891</v>
      </c>
      <c r="H93" s="1">
        <f>Data[[#This Row],[Federal Funding 2023-24]]+Data[[#This Row],[State Funding 2023-24]]</f>
        <v>29327.75</v>
      </c>
      <c r="I93" s="1">
        <f>Data[[#This Row],[Total Funding 2023-24]]/Data[[#This Row],[FTE Enrollment 2023-24]]</f>
        <v>174.88223017292785</v>
      </c>
      <c r="J93" s="2">
        <f>Data[[#This Row],[Federal Funding 2023-24]]/Data[[#This Row],[Total Funding 2023-24]]</f>
        <v>0.9568071195369573</v>
      </c>
      <c r="K93" s="2">
        <f>Data[[#This Row],[State Funding 2023-24]]/Data[[#This Row],[Total Funding 2023-24]]</f>
        <v>4.3192880463042684E-2</v>
      </c>
    </row>
    <row r="94" spans="1:11" ht="16.5">
      <c r="A94" s="3">
        <v>34324</v>
      </c>
      <c r="B94" s="4" t="s">
        <v>103</v>
      </c>
      <c r="C94" s="10">
        <v>573.44000000000005</v>
      </c>
      <c r="D94" s="1">
        <v>83875.099999999977</v>
      </c>
      <c r="E94" s="1">
        <f>Data[[#This Row],[Federal Funding 2023-24]]/Data[[#This Row],[FTE Enrollment 2023-24]]</f>
        <v>146.2665666852678</v>
      </c>
      <c r="F94" s="1">
        <v>3435.73</v>
      </c>
      <c r="G94" s="1">
        <f>Data[[#This Row],[State Funding 2023-24]]/Data[[#This Row],[FTE Enrollment 2023-24]]</f>
        <v>5.9914376395089279</v>
      </c>
      <c r="H94" s="1">
        <f>Data[[#This Row],[Federal Funding 2023-24]]+Data[[#This Row],[State Funding 2023-24]]</f>
        <v>87310.829999999973</v>
      </c>
      <c r="I94" s="1">
        <f>Data[[#This Row],[Total Funding 2023-24]]/Data[[#This Row],[FTE Enrollment 2023-24]]</f>
        <v>152.25800432477672</v>
      </c>
      <c r="J94" s="2">
        <f>Data[[#This Row],[Federal Funding 2023-24]]/Data[[#This Row],[Total Funding 2023-24]]</f>
        <v>0.96064944062494884</v>
      </c>
      <c r="K94" s="2">
        <f>Data[[#This Row],[State Funding 2023-24]]/Data[[#This Row],[Total Funding 2023-24]]</f>
        <v>3.9350559375051192E-2</v>
      </c>
    </row>
    <row r="95" spans="1:11" ht="16.5">
      <c r="A95" s="3">
        <v>22204</v>
      </c>
      <c r="B95" s="4" t="s">
        <v>104</v>
      </c>
      <c r="C95" s="10">
        <v>114.06</v>
      </c>
      <c r="D95" s="1">
        <v>72769.899999999965</v>
      </c>
      <c r="E95" s="1">
        <f>Data[[#This Row],[Federal Funding 2023-24]]/Data[[#This Row],[FTE Enrollment 2023-24]]</f>
        <v>637.99666842012948</v>
      </c>
      <c r="F95" s="1">
        <v>19471.260000000006</v>
      </c>
      <c r="G95" s="1">
        <f>Data[[#This Row],[State Funding 2023-24]]/Data[[#This Row],[FTE Enrollment 2023-24]]</f>
        <v>170.71067859021574</v>
      </c>
      <c r="H95" s="1">
        <f>Data[[#This Row],[Federal Funding 2023-24]]+Data[[#This Row],[State Funding 2023-24]]</f>
        <v>92241.159999999974</v>
      </c>
      <c r="I95" s="1">
        <f>Data[[#This Row],[Total Funding 2023-24]]/Data[[#This Row],[FTE Enrollment 2023-24]]</f>
        <v>808.70734701034519</v>
      </c>
      <c r="J95" s="2">
        <f>Data[[#This Row],[Federal Funding 2023-24]]/Data[[#This Row],[Total Funding 2023-24]]</f>
        <v>0.78890920278973053</v>
      </c>
      <c r="K95" s="2">
        <f>Data[[#This Row],[State Funding 2023-24]]/Data[[#This Row],[Total Funding 2023-24]]</f>
        <v>0.21109079721026938</v>
      </c>
    </row>
    <row r="96" spans="1:11" ht="16.5">
      <c r="A96" s="3">
        <v>39203</v>
      </c>
      <c r="B96" s="4" t="s">
        <v>105</v>
      </c>
      <c r="C96" s="10">
        <v>1095.6499999999999</v>
      </c>
      <c r="D96" s="1">
        <v>671330.02000000014</v>
      </c>
      <c r="E96" s="1">
        <f>Data[[#This Row],[Federal Funding 2023-24]]/Data[[#This Row],[FTE Enrollment 2023-24]]</f>
        <v>612.7230593711497</v>
      </c>
      <c r="F96" s="1">
        <v>90549.39999999998</v>
      </c>
      <c r="G96" s="1">
        <f>Data[[#This Row],[State Funding 2023-24]]/Data[[#This Row],[FTE Enrollment 2023-24]]</f>
        <v>82.644457627892109</v>
      </c>
      <c r="H96" s="1">
        <f>Data[[#This Row],[Federal Funding 2023-24]]+Data[[#This Row],[State Funding 2023-24]]</f>
        <v>761879.42000000016</v>
      </c>
      <c r="I96" s="1">
        <f>Data[[#This Row],[Total Funding 2023-24]]/Data[[#This Row],[FTE Enrollment 2023-24]]</f>
        <v>695.36751699904187</v>
      </c>
      <c r="J96" s="2">
        <f>Data[[#This Row],[Federal Funding 2023-24]]/Data[[#This Row],[Total Funding 2023-24]]</f>
        <v>0.88114995939908702</v>
      </c>
      <c r="K96" s="2">
        <f>Data[[#This Row],[State Funding 2023-24]]/Data[[#This Row],[Total Funding 2023-24]]</f>
        <v>0.11885004060091288</v>
      </c>
    </row>
    <row r="97" spans="1:11" ht="16.5">
      <c r="A97" s="3">
        <v>17401</v>
      </c>
      <c r="B97" s="4" t="s">
        <v>106</v>
      </c>
      <c r="C97" s="10">
        <v>17863.32</v>
      </c>
      <c r="D97" s="1">
        <v>8314120.6400000006</v>
      </c>
      <c r="E97" s="1">
        <f>Data[[#This Row],[Federal Funding 2023-24]]/Data[[#This Row],[FTE Enrollment 2023-24]]</f>
        <v>465.42975437936514</v>
      </c>
      <c r="F97" s="1">
        <v>1541898.1999999981</v>
      </c>
      <c r="G97" s="1">
        <f>Data[[#This Row],[State Funding 2023-24]]/Data[[#This Row],[FTE Enrollment 2023-24]]</f>
        <v>86.316440616861712</v>
      </c>
      <c r="H97" s="1">
        <f>Data[[#This Row],[Federal Funding 2023-24]]+Data[[#This Row],[State Funding 2023-24]]</f>
        <v>9856018.839999998</v>
      </c>
      <c r="I97" s="1">
        <f>Data[[#This Row],[Total Funding 2023-24]]/Data[[#This Row],[FTE Enrollment 2023-24]]</f>
        <v>551.74619499622679</v>
      </c>
      <c r="J97" s="2">
        <f>Data[[#This Row],[Federal Funding 2023-24]]/Data[[#This Row],[Total Funding 2023-24]]</f>
        <v>0.8435577056993534</v>
      </c>
      <c r="K97" s="2">
        <f>Data[[#This Row],[State Funding 2023-24]]/Data[[#This Row],[Total Funding 2023-24]]</f>
        <v>0.15644229430064668</v>
      </c>
    </row>
    <row r="98" spans="1:11" ht="16.5">
      <c r="A98" s="3">
        <v>6098</v>
      </c>
      <c r="B98" s="4" t="s">
        <v>107</v>
      </c>
      <c r="C98" s="10">
        <v>2056.17</v>
      </c>
      <c r="D98" s="1">
        <v>293534.73000000016</v>
      </c>
      <c r="E98" s="1">
        <f>Data[[#This Row],[Federal Funding 2023-24]]/Data[[#This Row],[FTE Enrollment 2023-24]]</f>
        <v>142.75800639052227</v>
      </c>
      <c r="F98" s="1">
        <v>10263.700000000001</v>
      </c>
      <c r="G98" s="1">
        <f>Data[[#This Row],[State Funding 2023-24]]/Data[[#This Row],[FTE Enrollment 2023-24]]</f>
        <v>4.9916592499647408</v>
      </c>
      <c r="H98" s="1">
        <f>Data[[#This Row],[Federal Funding 2023-24]]+Data[[#This Row],[State Funding 2023-24]]</f>
        <v>303798.43000000017</v>
      </c>
      <c r="I98" s="1">
        <f>Data[[#This Row],[Total Funding 2023-24]]/Data[[#This Row],[FTE Enrollment 2023-24]]</f>
        <v>147.749665640487</v>
      </c>
      <c r="J98" s="2">
        <f>Data[[#This Row],[Federal Funding 2023-24]]/Data[[#This Row],[Total Funding 2023-24]]</f>
        <v>0.96621542777558134</v>
      </c>
      <c r="K98" s="2">
        <f>Data[[#This Row],[State Funding 2023-24]]/Data[[#This Row],[Total Funding 2023-24]]</f>
        <v>3.3784572224418656E-2</v>
      </c>
    </row>
    <row r="99" spans="1:11" ht="16.5">
      <c r="A99" s="3">
        <v>23404</v>
      </c>
      <c r="B99" s="4" t="s">
        <v>108</v>
      </c>
      <c r="C99" s="10">
        <v>328.46000000000004</v>
      </c>
      <c r="D99" s="1">
        <v>288315.41000000003</v>
      </c>
      <c r="E99" s="1">
        <f>Data[[#This Row],[Federal Funding 2023-24]]/Data[[#This Row],[FTE Enrollment 2023-24]]</f>
        <v>877.77936430615603</v>
      </c>
      <c r="F99" s="1">
        <v>9212.82</v>
      </c>
      <c r="G99" s="1">
        <f>Data[[#This Row],[State Funding 2023-24]]/Data[[#This Row],[FTE Enrollment 2023-24]]</f>
        <v>28.048529501309137</v>
      </c>
      <c r="H99" s="1">
        <f>Data[[#This Row],[Federal Funding 2023-24]]+Data[[#This Row],[State Funding 2023-24]]</f>
        <v>297528.23000000004</v>
      </c>
      <c r="I99" s="1">
        <f>Data[[#This Row],[Total Funding 2023-24]]/Data[[#This Row],[FTE Enrollment 2023-24]]</f>
        <v>905.82789380746522</v>
      </c>
      <c r="J99" s="2">
        <f>Data[[#This Row],[Federal Funding 2023-24]]/Data[[#This Row],[Total Funding 2023-24]]</f>
        <v>0.96903547606222107</v>
      </c>
      <c r="K99" s="2">
        <f>Data[[#This Row],[State Funding 2023-24]]/Data[[#This Row],[Total Funding 2023-24]]</f>
        <v>3.0964523937778942E-2</v>
      </c>
    </row>
    <row r="100" spans="1:11" ht="16.5">
      <c r="A100" s="3">
        <v>14028</v>
      </c>
      <c r="B100" s="4" t="s">
        <v>109</v>
      </c>
      <c r="C100" s="10">
        <v>1605.23</v>
      </c>
      <c r="D100" s="1">
        <v>1033887.9799999999</v>
      </c>
      <c r="E100" s="1">
        <f>Data[[#This Row],[Federal Funding 2023-24]]/Data[[#This Row],[FTE Enrollment 2023-24]]</f>
        <v>644.07466842757731</v>
      </c>
      <c r="F100" s="1">
        <v>188703.76000000004</v>
      </c>
      <c r="G100" s="1">
        <f>Data[[#This Row],[State Funding 2023-24]]/Data[[#This Row],[FTE Enrollment 2023-24]]</f>
        <v>117.55559016464933</v>
      </c>
      <c r="H100" s="1">
        <f>Data[[#This Row],[Federal Funding 2023-24]]+Data[[#This Row],[State Funding 2023-24]]</f>
        <v>1222591.74</v>
      </c>
      <c r="I100" s="1">
        <f>Data[[#This Row],[Total Funding 2023-24]]/Data[[#This Row],[FTE Enrollment 2023-24]]</f>
        <v>761.6302585922266</v>
      </c>
      <c r="J100" s="2">
        <f>Data[[#This Row],[Federal Funding 2023-24]]/Data[[#This Row],[Total Funding 2023-24]]</f>
        <v>0.84565267879202244</v>
      </c>
      <c r="K100" s="2">
        <f>Data[[#This Row],[State Funding 2023-24]]/Data[[#This Row],[Total Funding 2023-24]]</f>
        <v>0.15434732120797745</v>
      </c>
    </row>
    <row r="101" spans="1:11" ht="16.5">
      <c r="A101" s="3">
        <v>10070</v>
      </c>
      <c r="B101" s="4" t="s">
        <v>110</v>
      </c>
      <c r="C101" s="10">
        <v>187.70000000000002</v>
      </c>
      <c r="D101" s="1">
        <v>81859.3</v>
      </c>
      <c r="E101" s="1">
        <f>Data[[#This Row],[Federal Funding 2023-24]]/Data[[#This Row],[FTE Enrollment 2023-24]]</f>
        <v>436.11774107618538</v>
      </c>
      <c r="F101" s="1">
        <v>7254.0000000000009</v>
      </c>
      <c r="G101" s="1">
        <f>Data[[#This Row],[State Funding 2023-24]]/Data[[#This Row],[FTE Enrollment 2023-24]]</f>
        <v>38.646776771443797</v>
      </c>
      <c r="H101" s="1">
        <f>Data[[#This Row],[Federal Funding 2023-24]]+Data[[#This Row],[State Funding 2023-24]]</f>
        <v>89113.3</v>
      </c>
      <c r="I101" s="1">
        <f>Data[[#This Row],[Total Funding 2023-24]]/Data[[#This Row],[FTE Enrollment 2023-24]]</f>
        <v>474.76451784762918</v>
      </c>
      <c r="J101" s="2">
        <f>Data[[#This Row],[Federal Funding 2023-24]]/Data[[#This Row],[Total Funding 2023-24]]</f>
        <v>0.91859800950026538</v>
      </c>
      <c r="K101" s="2">
        <f>Data[[#This Row],[State Funding 2023-24]]/Data[[#This Row],[Total Funding 2023-24]]</f>
        <v>8.1401990499734608E-2</v>
      </c>
    </row>
    <row r="102" spans="1:11" ht="16.5">
      <c r="A102" s="3">
        <v>31063</v>
      </c>
      <c r="B102" s="4" t="s">
        <v>111</v>
      </c>
      <c r="C102" s="10">
        <v>23.98</v>
      </c>
      <c r="D102" s="1">
        <v>7373.38</v>
      </c>
      <c r="E102" s="1">
        <f>Data[[#This Row],[Federal Funding 2023-24]]/Data[[#This Row],[FTE Enrollment 2023-24]]</f>
        <v>307.48040033361133</v>
      </c>
      <c r="F102" s="1">
        <v>9100.9</v>
      </c>
      <c r="G102" s="1">
        <f>Data[[#This Row],[State Funding 2023-24]]/Data[[#This Row],[FTE Enrollment 2023-24]]</f>
        <v>379.52043369474558</v>
      </c>
      <c r="H102" s="1">
        <f>Data[[#This Row],[Federal Funding 2023-24]]+Data[[#This Row],[State Funding 2023-24]]</f>
        <v>16474.28</v>
      </c>
      <c r="I102" s="1">
        <f>Data[[#This Row],[Total Funding 2023-24]]/Data[[#This Row],[FTE Enrollment 2023-24]]</f>
        <v>687.00083402835685</v>
      </c>
      <c r="J102" s="2">
        <f>Data[[#This Row],[Federal Funding 2023-24]]/Data[[#This Row],[Total Funding 2023-24]]</f>
        <v>0.44756918056509909</v>
      </c>
      <c r="K102" s="2">
        <f>Data[[#This Row],[State Funding 2023-24]]/Data[[#This Row],[Total Funding 2023-24]]</f>
        <v>0.55243081943490091</v>
      </c>
    </row>
    <row r="103" spans="1:11" ht="16.5">
      <c r="A103" s="3">
        <v>17411</v>
      </c>
      <c r="B103" s="4" t="s">
        <v>112</v>
      </c>
      <c r="C103" s="10">
        <v>19333.21</v>
      </c>
      <c r="D103" s="1">
        <v>1344643.9800000004</v>
      </c>
      <c r="E103" s="1">
        <f>Data[[#This Row],[Federal Funding 2023-24]]/Data[[#This Row],[FTE Enrollment 2023-24]]</f>
        <v>69.55099437703312</v>
      </c>
      <c r="F103" s="1">
        <v>27389.730000000018</v>
      </c>
      <c r="G103" s="1">
        <f>Data[[#This Row],[State Funding 2023-24]]/Data[[#This Row],[FTE Enrollment 2023-24]]</f>
        <v>1.4167192101053068</v>
      </c>
      <c r="H103" s="1">
        <f>Data[[#This Row],[Federal Funding 2023-24]]+Data[[#This Row],[State Funding 2023-24]]</f>
        <v>1372033.7100000004</v>
      </c>
      <c r="I103" s="1">
        <f>Data[[#This Row],[Total Funding 2023-24]]/Data[[#This Row],[FTE Enrollment 2023-24]]</f>
        <v>70.967713587138419</v>
      </c>
      <c r="J103" s="2">
        <f>Data[[#This Row],[Federal Funding 2023-24]]/Data[[#This Row],[Total Funding 2023-24]]</f>
        <v>0.98003713042881435</v>
      </c>
      <c r="K103" s="2">
        <f>Data[[#This Row],[State Funding 2023-24]]/Data[[#This Row],[Total Funding 2023-24]]</f>
        <v>1.996286957118569E-2</v>
      </c>
    </row>
    <row r="104" spans="1:11" ht="16.5">
      <c r="A104" s="3">
        <v>11056</v>
      </c>
      <c r="B104" s="4" t="s">
        <v>113</v>
      </c>
      <c r="C104" s="10">
        <v>48.51</v>
      </c>
      <c r="D104" s="1">
        <v>33804.46</v>
      </c>
      <c r="E104" s="1">
        <f>Data[[#This Row],[Federal Funding 2023-24]]/Data[[#This Row],[FTE Enrollment 2023-24]]</f>
        <v>696.85549371263653</v>
      </c>
      <c r="F104" s="1">
        <v>5075.2000000000007</v>
      </c>
      <c r="G104" s="1">
        <f>Data[[#This Row],[State Funding 2023-24]]/Data[[#This Row],[FTE Enrollment 2023-24]]</f>
        <v>104.62172747887035</v>
      </c>
      <c r="H104" s="1">
        <f>Data[[#This Row],[Federal Funding 2023-24]]+Data[[#This Row],[State Funding 2023-24]]</f>
        <v>38879.660000000003</v>
      </c>
      <c r="I104" s="1">
        <f>Data[[#This Row],[Total Funding 2023-24]]/Data[[#This Row],[FTE Enrollment 2023-24]]</f>
        <v>801.47722119150706</v>
      </c>
      <c r="J104" s="2">
        <f>Data[[#This Row],[Federal Funding 2023-24]]/Data[[#This Row],[Total Funding 2023-24]]</f>
        <v>0.86946387905655542</v>
      </c>
      <c r="K104" s="2">
        <f>Data[[#This Row],[State Funding 2023-24]]/Data[[#This Row],[Total Funding 2023-24]]</f>
        <v>0.13053612094344447</v>
      </c>
    </row>
    <row r="105" spans="1:11" ht="16.5">
      <c r="A105" s="3">
        <v>8402</v>
      </c>
      <c r="B105" s="4" t="s">
        <v>114</v>
      </c>
      <c r="C105" s="10">
        <v>1137.3900000000001</v>
      </c>
      <c r="D105" s="1">
        <v>184373.18000000005</v>
      </c>
      <c r="E105" s="1">
        <f>Data[[#This Row],[Federal Funding 2023-24]]/Data[[#This Row],[FTE Enrollment 2023-24]]</f>
        <v>162.10198788454272</v>
      </c>
      <c r="F105" s="1">
        <v>5861.760000000002</v>
      </c>
      <c r="G105" s="1">
        <f>Data[[#This Row],[State Funding 2023-24]]/Data[[#This Row],[FTE Enrollment 2023-24]]</f>
        <v>5.1536939835940192</v>
      </c>
      <c r="H105" s="1">
        <f>Data[[#This Row],[Federal Funding 2023-24]]+Data[[#This Row],[State Funding 2023-24]]</f>
        <v>190234.94000000006</v>
      </c>
      <c r="I105" s="1">
        <f>Data[[#This Row],[Total Funding 2023-24]]/Data[[#This Row],[FTE Enrollment 2023-24]]</f>
        <v>167.25568186813675</v>
      </c>
      <c r="J105" s="2">
        <f>Data[[#This Row],[Federal Funding 2023-24]]/Data[[#This Row],[Total Funding 2023-24]]</f>
        <v>0.96918673299447511</v>
      </c>
      <c r="K105" s="2">
        <f>Data[[#This Row],[State Funding 2023-24]]/Data[[#This Row],[Total Funding 2023-24]]</f>
        <v>3.0813267005524853E-2</v>
      </c>
    </row>
    <row r="106" spans="1:11" ht="16.5">
      <c r="A106" s="3">
        <v>10003</v>
      </c>
      <c r="B106" s="4" t="s">
        <v>115</v>
      </c>
      <c r="C106" s="10">
        <v>43.6</v>
      </c>
      <c r="D106" s="1">
        <v>31195.580000000005</v>
      </c>
      <c r="E106" s="1">
        <f>Data[[#This Row],[Federal Funding 2023-24]]/Data[[#This Row],[FTE Enrollment 2023-24]]</f>
        <v>715.49495412844044</v>
      </c>
      <c r="F106" s="1">
        <v>5154.2</v>
      </c>
      <c r="G106" s="1">
        <f>Data[[#This Row],[State Funding 2023-24]]/Data[[#This Row],[FTE Enrollment 2023-24]]</f>
        <v>118.21559633027522</v>
      </c>
      <c r="H106" s="1">
        <f>Data[[#This Row],[Federal Funding 2023-24]]+Data[[#This Row],[State Funding 2023-24]]</f>
        <v>36349.780000000006</v>
      </c>
      <c r="I106" s="1">
        <f>Data[[#This Row],[Total Funding 2023-24]]/Data[[#This Row],[FTE Enrollment 2023-24]]</f>
        <v>833.71055045871572</v>
      </c>
      <c r="J106" s="2">
        <f>Data[[#This Row],[Federal Funding 2023-24]]/Data[[#This Row],[Total Funding 2023-24]]</f>
        <v>0.8582054691940364</v>
      </c>
      <c r="K106" s="2">
        <f>Data[[#This Row],[State Funding 2023-24]]/Data[[#This Row],[Total Funding 2023-24]]</f>
        <v>0.14179453080596358</v>
      </c>
    </row>
    <row r="107" spans="1:11" ht="16.5">
      <c r="A107" s="3">
        <v>8458</v>
      </c>
      <c r="B107" s="4" t="s">
        <v>116</v>
      </c>
      <c r="C107" s="10">
        <v>5069.43</v>
      </c>
      <c r="D107" s="1">
        <v>2573479.5199999991</v>
      </c>
      <c r="E107" s="1">
        <f>Data[[#This Row],[Federal Funding 2023-24]]/Data[[#This Row],[FTE Enrollment 2023-24]]</f>
        <v>507.64672162353537</v>
      </c>
      <c r="F107" s="1">
        <v>831528.44000000018</v>
      </c>
      <c r="G107" s="1">
        <f>Data[[#This Row],[State Funding 2023-24]]/Data[[#This Row],[FTE Enrollment 2023-24]]</f>
        <v>164.02799525784954</v>
      </c>
      <c r="H107" s="1">
        <f>Data[[#This Row],[Federal Funding 2023-24]]+Data[[#This Row],[State Funding 2023-24]]</f>
        <v>3405007.959999999</v>
      </c>
      <c r="I107" s="1">
        <f>Data[[#This Row],[Total Funding 2023-24]]/Data[[#This Row],[FTE Enrollment 2023-24]]</f>
        <v>671.67471688138482</v>
      </c>
      <c r="J107" s="2">
        <f>Data[[#This Row],[Federal Funding 2023-24]]/Data[[#This Row],[Total Funding 2023-24]]</f>
        <v>0.7557925121561242</v>
      </c>
      <c r="K107" s="2">
        <f>Data[[#This Row],[State Funding 2023-24]]/Data[[#This Row],[Total Funding 2023-24]]</f>
        <v>0.24420748784387583</v>
      </c>
    </row>
    <row r="108" spans="1:11" ht="16.5">
      <c r="A108" s="3">
        <v>3017</v>
      </c>
      <c r="B108" s="4" t="s">
        <v>117</v>
      </c>
      <c r="C108" s="10">
        <v>19039.23</v>
      </c>
      <c r="D108" s="1">
        <v>9113885.8799999971</v>
      </c>
      <c r="E108" s="1">
        <f>Data[[#This Row],[Federal Funding 2023-24]]/Data[[#This Row],[FTE Enrollment 2023-24]]</f>
        <v>478.6898356708752</v>
      </c>
      <c r="F108" s="1">
        <v>3116731.3000000035</v>
      </c>
      <c r="G108" s="1">
        <f>Data[[#This Row],[State Funding 2023-24]]/Data[[#This Row],[FTE Enrollment 2023-24]]</f>
        <v>163.70049103876593</v>
      </c>
      <c r="H108" s="1">
        <f>Data[[#This Row],[Federal Funding 2023-24]]+Data[[#This Row],[State Funding 2023-24]]</f>
        <v>12230617.18</v>
      </c>
      <c r="I108" s="1">
        <f>Data[[#This Row],[Total Funding 2023-24]]/Data[[#This Row],[FTE Enrollment 2023-24]]</f>
        <v>642.39032670964104</v>
      </c>
      <c r="J108" s="2">
        <f>Data[[#This Row],[Federal Funding 2023-24]]/Data[[#This Row],[Total Funding 2023-24]]</f>
        <v>0.7451697445737564</v>
      </c>
      <c r="K108" s="2">
        <f>Data[[#This Row],[State Funding 2023-24]]/Data[[#This Row],[Total Funding 2023-24]]</f>
        <v>0.25483025542624366</v>
      </c>
    </row>
    <row r="109" spans="1:11" ht="16.5">
      <c r="A109" s="3">
        <v>17415</v>
      </c>
      <c r="B109" s="4" t="s">
        <v>118</v>
      </c>
      <c r="C109" s="10">
        <v>25727.83</v>
      </c>
      <c r="D109" s="1">
        <v>8725396.2500000037</v>
      </c>
      <c r="E109" s="1">
        <f>Data[[#This Row],[Federal Funding 2023-24]]/Data[[#This Row],[FTE Enrollment 2023-24]]</f>
        <v>339.14233147529359</v>
      </c>
      <c r="F109" s="1">
        <v>3681484.3600000013</v>
      </c>
      <c r="G109" s="1">
        <f>Data[[#This Row],[State Funding 2023-24]]/Data[[#This Row],[FTE Enrollment 2023-24]]</f>
        <v>143.09346571397592</v>
      </c>
      <c r="H109" s="1">
        <f>Data[[#This Row],[Federal Funding 2023-24]]+Data[[#This Row],[State Funding 2023-24]]</f>
        <v>12406880.610000005</v>
      </c>
      <c r="I109" s="1">
        <f>Data[[#This Row],[Total Funding 2023-24]]/Data[[#This Row],[FTE Enrollment 2023-24]]</f>
        <v>482.23579718926953</v>
      </c>
      <c r="J109" s="2">
        <f>Data[[#This Row],[Federal Funding 2023-24]]/Data[[#This Row],[Total Funding 2023-24]]</f>
        <v>0.7032707514705423</v>
      </c>
      <c r="K109" s="2">
        <f>Data[[#This Row],[State Funding 2023-24]]/Data[[#This Row],[Total Funding 2023-24]]</f>
        <v>0.2967292485294577</v>
      </c>
    </row>
    <row r="110" spans="1:11" ht="16.5">
      <c r="A110" s="3">
        <v>33212</v>
      </c>
      <c r="B110" s="4" t="s">
        <v>119</v>
      </c>
      <c r="C110" s="10">
        <v>1105.2800000000002</v>
      </c>
      <c r="D110" s="1">
        <v>395664.49999999983</v>
      </c>
      <c r="E110" s="1">
        <f>Data[[#This Row],[Federal Funding 2023-24]]/Data[[#This Row],[FTE Enrollment 2023-24]]</f>
        <v>357.97671178343927</v>
      </c>
      <c r="F110" s="1">
        <v>154961.69000000003</v>
      </c>
      <c r="G110" s="1">
        <f>Data[[#This Row],[State Funding 2023-24]]/Data[[#This Row],[FTE Enrollment 2023-24]]</f>
        <v>140.20129740880139</v>
      </c>
      <c r="H110" s="1">
        <f>Data[[#This Row],[Federal Funding 2023-24]]+Data[[#This Row],[State Funding 2023-24]]</f>
        <v>550626.18999999983</v>
      </c>
      <c r="I110" s="1">
        <f>Data[[#This Row],[Total Funding 2023-24]]/Data[[#This Row],[FTE Enrollment 2023-24]]</f>
        <v>498.17800919224061</v>
      </c>
      <c r="J110" s="2">
        <f>Data[[#This Row],[Federal Funding 2023-24]]/Data[[#This Row],[Total Funding 2023-24]]</f>
        <v>0.71857188631002089</v>
      </c>
      <c r="K110" s="2">
        <f>Data[[#This Row],[State Funding 2023-24]]/Data[[#This Row],[Total Funding 2023-24]]</f>
        <v>0.28142811368997916</v>
      </c>
    </row>
    <row r="111" spans="1:11" ht="16.5">
      <c r="A111" s="3">
        <v>3052</v>
      </c>
      <c r="B111" s="4" t="s">
        <v>120</v>
      </c>
      <c r="C111" s="10">
        <v>1370.55</v>
      </c>
      <c r="D111" s="1">
        <v>804258.71999999951</v>
      </c>
      <c r="E111" s="1">
        <f>Data[[#This Row],[Federal Funding 2023-24]]/Data[[#This Row],[FTE Enrollment 2023-24]]</f>
        <v>586.81457808908795</v>
      </c>
      <c r="F111" s="1">
        <v>80443.510000000009</v>
      </c>
      <c r="G111" s="1">
        <f>Data[[#This Row],[State Funding 2023-24]]/Data[[#This Row],[FTE Enrollment 2023-24]]</f>
        <v>58.694327094961885</v>
      </c>
      <c r="H111" s="1">
        <f>Data[[#This Row],[Federal Funding 2023-24]]+Data[[#This Row],[State Funding 2023-24]]</f>
        <v>884702.22999999952</v>
      </c>
      <c r="I111" s="1">
        <f>Data[[#This Row],[Total Funding 2023-24]]/Data[[#This Row],[FTE Enrollment 2023-24]]</f>
        <v>645.50890518404992</v>
      </c>
      <c r="J111" s="2">
        <f>Data[[#This Row],[Federal Funding 2023-24]]/Data[[#This Row],[Total Funding 2023-24]]</f>
        <v>0.90907278486231458</v>
      </c>
      <c r="K111" s="2">
        <f>Data[[#This Row],[State Funding 2023-24]]/Data[[#This Row],[Total Funding 2023-24]]</f>
        <v>9.0927215137685424E-2</v>
      </c>
    </row>
    <row r="112" spans="1:11" ht="16.5">
      <c r="A112" s="3">
        <v>19403</v>
      </c>
      <c r="B112" s="4" t="s">
        <v>121</v>
      </c>
      <c r="C112" s="10">
        <v>580.95000000000005</v>
      </c>
      <c r="D112" s="1">
        <v>160065.65000000008</v>
      </c>
      <c r="E112" s="1">
        <f>Data[[#This Row],[Federal Funding 2023-24]]/Data[[#This Row],[FTE Enrollment 2023-24]]</f>
        <v>275.52396936053026</v>
      </c>
      <c r="F112" s="1">
        <v>61932.140000000007</v>
      </c>
      <c r="G112" s="1">
        <f>Data[[#This Row],[State Funding 2023-24]]/Data[[#This Row],[FTE Enrollment 2023-24]]</f>
        <v>106.60494018418109</v>
      </c>
      <c r="H112" s="1">
        <f>Data[[#This Row],[Federal Funding 2023-24]]+Data[[#This Row],[State Funding 2023-24]]</f>
        <v>221997.7900000001</v>
      </c>
      <c r="I112" s="1">
        <f>Data[[#This Row],[Total Funding 2023-24]]/Data[[#This Row],[FTE Enrollment 2023-24]]</f>
        <v>382.12890954471141</v>
      </c>
      <c r="J112" s="2">
        <f>Data[[#This Row],[Federal Funding 2023-24]]/Data[[#This Row],[Total Funding 2023-24]]</f>
        <v>0.72102361919909208</v>
      </c>
      <c r="K112" s="2">
        <f>Data[[#This Row],[State Funding 2023-24]]/Data[[#This Row],[Total Funding 2023-24]]</f>
        <v>0.27897638080090786</v>
      </c>
    </row>
    <row r="113" spans="1:11" ht="16.5">
      <c r="A113" s="3">
        <v>20402</v>
      </c>
      <c r="B113" s="4" t="s">
        <v>122</v>
      </c>
      <c r="C113" s="10">
        <v>85.85</v>
      </c>
      <c r="D113" s="1">
        <v>45647.37999999999</v>
      </c>
      <c r="E113" s="1">
        <f>Data[[#This Row],[Federal Funding 2023-24]]/Data[[#This Row],[FTE Enrollment 2023-24]]</f>
        <v>531.71089108910883</v>
      </c>
      <c r="F113" s="1">
        <v>12776.01</v>
      </c>
      <c r="G113" s="1">
        <f>Data[[#This Row],[State Funding 2023-24]]/Data[[#This Row],[FTE Enrollment 2023-24]]</f>
        <v>148.81782178217824</v>
      </c>
      <c r="H113" s="1">
        <f>Data[[#This Row],[Federal Funding 2023-24]]+Data[[#This Row],[State Funding 2023-24]]</f>
        <v>58423.389999999992</v>
      </c>
      <c r="I113" s="1">
        <f>Data[[#This Row],[Total Funding 2023-24]]/Data[[#This Row],[FTE Enrollment 2023-24]]</f>
        <v>680.5287128712871</v>
      </c>
      <c r="J113" s="2">
        <f>Data[[#This Row],[Federal Funding 2023-24]]/Data[[#This Row],[Total Funding 2023-24]]</f>
        <v>0.78132028969903999</v>
      </c>
      <c r="K113" s="2">
        <f>Data[[#This Row],[State Funding 2023-24]]/Data[[#This Row],[Total Funding 2023-24]]</f>
        <v>0.21867971030095998</v>
      </c>
    </row>
    <row r="114" spans="1:11" ht="16.5">
      <c r="A114" s="3">
        <v>6101</v>
      </c>
      <c r="B114" s="4" t="s">
        <v>123</v>
      </c>
      <c r="C114" s="10">
        <v>1805.46</v>
      </c>
      <c r="D114" s="1">
        <v>268271.02000000014</v>
      </c>
      <c r="E114" s="1">
        <f>Data[[#This Row],[Federal Funding 2023-24]]/Data[[#This Row],[FTE Enrollment 2023-24]]</f>
        <v>148.58873638851048</v>
      </c>
      <c r="F114" s="1">
        <v>9160.760000000002</v>
      </c>
      <c r="G114" s="1">
        <f>Data[[#This Row],[State Funding 2023-24]]/Data[[#This Row],[FTE Enrollment 2023-24]]</f>
        <v>5.0739202197777864</v>
      </c>
      <c r="H114" s="1">
        <f>Data[[#This Row],[Federal Funding 2023-24]]+Data[[#This Row],[State Funding 2023-24]]</f>
        <v>277431.78000000014</v>
      </c>
      <c r="I114" s="1">
        <f>Data[[#This Row],[Total Funding 2023-24]]/Data[[#This Row],[FTE Enrollment 2023-24]]</f>
        <v>153.66265660828827</v>
      </c>
      <c r="J114" s="2">
        <f>Data[[#This Row],[Federal Funding 2023-24]]/Data[[#This Row],[Total Funding 2023-24]]</f>
        <v>0.96698013471996613</v>
      </c>
      <c r="K114" s="2">
        <f>Data[[#This Row],[State Funding 2023-24]]/Data[[#This Row],[Total Funding 2023-24]]</f>
        <v>3.301986528003388E-2</v>
      </c>
    </row>
    <row r="115" spans="1:11" ht="16.5">
      <c r="A115" s="3">
        <v>29311</v>
      </c>
      <c r="B115" s="4" t="s">
        <v>124</v>
      </c>
      <c r="C115" s="10">
        <v>507</v>
      </c>
      <c r="D115" s="1">
        <v>232302.66000000009</v>
      </c>
      <c r="E115" s="1">
        <f>Data[[#This Row],[Federal Funding 2023-24]]/Data[[#This Row],[FTE Enrollment 2023-24]]</f>
        <v>458.19065088757412</v>
      </c>
      <c r="F115" s="1">
        <v>60042.459999999985</v>
      </c>
      <c r="G115" s="1">
        <f>Data[[#This Row],[State Funding 2023-24]]/Data[[#This Row],[FTE Enrollment 2023-24]]</f>
        <v>118.42694280078892</v>
      </c>
      <c r="H115" s="1">
        <f>Data[[#This Row],[Federal Funding 2023-24]]+Data[[#This Row],[State Funding 2023-24]]</f>
        <v>292345.12000000005</v>
      </c>
      <c r="I115" s="1">
        <f>Data[[#This Row],[Total Funding 2023-24]]/Data[[#This Row],[FTE Enrollment 2023-24]]</f>
        <v>576.61759368836306</v>
      </c>
      <c r="J115" s="2">
        <f>Data[[#This Row],[Federal Funding 2023-24]]/Data[[#This Row],[Total Funding 2023-24]]</f>
        <v>0.79461788176932813</v>
      </c>
      <c r="K115" s="2">
        <f>Data[[#This Row],[State Funding 2023-24]]/Data[[#This Row],[Total Funding 2023-24]]</f>
        <v>0.20538211823067193</v>
      </c>
    </row>
    <row r="116" spans="1:11" ht="16.5">
      <c r="A116" s="3">
        <v>38126</v>
      </c>
      <c r="B116" s="4" t="s">
        <v>125</v>
      </c>
      <c r="C116" s="10">
        <v>77.070000000000007</v>
      </c>
      <c r="D116" s="1">
        <v>0</v>
      </c>
      <c r="E116" s="1">
        <f>Data[[#This Row],[Federal Funding 2023-24]]/Data[[#This Row],[FTE Enrollment 2023-24]]</f>
        <v>0</v>
      </c>
      <c r="F116" s="1">
        <v>0</v>
      </c>
      <c r="G116" s="1">
        <f>Data[[#This Row],[State Funding 2023-24]]/Data[[#This Row],[FTE Enrollment 2023-24]]</f>
        <v>0</v>
      </c>
      <c r="H116" s="1">
        <f>Data[[#This Row],[Federal Funding 2023-24]]+Data[[#This Row],[State Funding 2023-24]]</f>
        <v>0</v>
      </c>
      <c r="I116" s="1">
        <f>Data[[#This Row],[Total Funding 2023-24]]/Data[[#This Row],[FTE Enrollment 2023-24]]</f>
        <v>0</v>
      </c>
      <c r="J116" s="2">
        <v>0</v>
      </c>
      <c r="K116" s="2">
        <v>0</v>
      </c>
    </row>
    <row r="117" spans="1:11" ht="16.5">
      <c r="A117" s="3">
        <v>4129</v>
      </c>
      <c r="B117" s="4" t="s">
        <v>126</v>
      </c>
      <c r="C117" s="10">
        <v>1285.1399999999999</v>
      </c>
      <c r="D117" s="1">
        <v>743818.75</v>
      </c>
      <c r="E117" s="1">
        <f>Data[[#This Row],[Federal Funding 2023-24]]/Data[[#This Row],[FTE Enrollment 2023-24]]</f>
        <v>578.78421806184542</v>
      </c>
      <c r="F117" s="1">
        <v>83362.280000000042</v>
      </c>
      <c r="G117" s="1">
        <f>Data[[#This Row],[State Funding 2023-24]]/Data[[#This Row],[FTE Enrollment 2023-24]]</f>
        <v>64.866302504007379</v>
      </c>
      <c r="H117" s="1">
        <f>Data[[#This Row],[Federal Funding 2023-24]]+Data[[#This Row],[State Funding 2023-24]]</f>
        <v>827181.03</v>
      </c>
      <c r="I117" s="1">
        <f>Data[[#This Row],[Total Funding 2023-24]]/Data[[#This Row],[FTE Enrollment 2023-24]]</f>
        <v>643.65052056585284</v>
      </c>
      <c r="J117" s="2">
        <f>Data[[#This Row],[Federal Funding 2023-24]]/Data[[#This Row],[Total Funding 2023-24]]</f>
        <v>0.89922123818530986</v>
      </c>
      <c r="K117" s="2">
        <f>Data[[#This Row],[State Funding 2023-24]]/Data[[#This Row],[Total Funding 2023-24]]</f>
        <v>0.10077876181469012</v>
      </c>
    </row>
    <row r="118" spans="1:11" ht="16.5">
      <c r="A118" s="3">
        <v>14097</v>
      </c>
      <c r="B118" s="4" t="s">
        <v>127</v>
      </c>
      <c r="C118" s="10">
        <v>208.01999999999998</v>
      </c>
      <c r="D118" s="1">
        <v>163241.75</v>
      </c>
      <c r="E118" s="1">
        <f>Data[[#This Row],[Federal Funding 2023-24]]/Data[[#This Row],[FTE Enrollment 2023-24]]</f>
        <v>784.74064993750608</v>
      </c>
      <c r="F118" s="1">
        <v>21689.42</v>
      </c>
      <c r="G118" s="1">
        <f>Data[[#This Row],[State Funding 2023-24]]/Data[[#This Row],[FTE Enrollment 2023-24]]</f>
        <v>104.2660321122969</v>
      </c>
      <c r="H118" s="1">
        <f>Data[[#This Row],[Federal Funding 2023-24]]+Data[[#This Row],[State Funding 2023-24]]</f>
        <v>184931.16999999998</v>
      </c>
      <c r="I118" s="1">
        <f>Data[[#This Row],[Total Funding 2023-24]]/Data[[#This Row],[FTE Enrollment 2023-24]]</f>
        <v>889.00668204980286</v>
      </c>
      <c r="J118" s="2">
        <f>Data[[#This Row],[Federal Funding 2023-24]]/Data[[#This Row],[Total Funding 2023-24]]</f>
        <v>0.88271625599946191</v>
      </c>
      <c r="K118" s="2">
        <f>Data[[#This Row],[State Funding 2023-24]]/Data[[#This Row],[Total Funding 2023-24]]</f>
        <v>0.11728374400053815</v>
      </c>
    </row>
    <row r="119" spans="1:11" ht="16.5">
      <c r="A119" s="3">
        <v>31004</v>
      </c>
      <c r="B119" s="4" t="s">
        <v>128</v>
      </c>
      <c r="C119" s="10">
        <v>9633.33</v>
      </c>
      <c r="D119" s="1">
        <v>1816528.1799999983</v>
      </c>
      <c r="E119" s="1">
        <f>Data[[#This Row],[Federal Funding 2023-24]]/Data[[#This Row],[FTE Enrollment 2023-24]]</f>
        <v>188.56700434844424</v>
      </c>
      <c r="F119" s="1">
        <v>101318.24999999994</v>
      </c>
      <c r="G119" s="1">
        <f>Data[[#This Row],[State Funding 2023-24]]/Data[[#This Row],[FTE Enrollment 2023-24]]</f>
        <v>10.517469037186512</v>
      </c>
      <c r="H119" s="1">
        <f>Data[[#This Row],[Federal Funding 2023-24]]+Data[[#This Row],[State Funding 2023-24]]</f>
        <v>1917846.4299999983</v>
      </c>
      <c r="I119" s="1">
        <f>Data[[#This Row],[Total Funding 2023-24]]/Data[[#This Row],[FTE Enrollment 2023-24]]</f>
        <v>199.08447338563076</v>
      </c>
      <c r="J119" s="2">
        <f>Data[[#This Row],[Federal Funding 2023-24]]/Data[[#This Row],[Total Funding 2023-24]]</f>
        <v>0.94717082222271565</v>
      </c>
      <c r="K119" s="2">
        <f>Data[[#This Row],[State Funding 2023-24]]/Data[[#This Row],[Total Funding 2023-24]]</f>
        <v>5.2829177777284297E-2</v>
      </c>
    </row>
    <row r="120" spans="1:11" ht="16.5">
      <c r="A120" s="3">
        <v>17414</v>
      </c>
      <c r="B120" s="4" t="s">
        <v>129</v>
      </c>
      <c r="C120" s="10">
        <v>30929.440000000002</v>
      </c>
      <c r="D120" s="1">
        <v>2045882.7600000007</v>
      </c>
      <c r="E120" s="1">
        <f>Data[[#This Row],[Federal Funding 2023-24]]/Data[[#This Row],[FTE Enrollment 2023-24]]</f>
        <v>66.146776663269705</v>
      </c>
      <c r="F120" s="1">
        <v>41966.860000000022</v>
      </c>
      <c r="G120" s="1">
        <f>Data[[#This Row],[State Funding 2023-24]]/Data[[#This Row],[FTE Enrollment 2023-24]]</f>
        <v>1.3568580614456653</v>
      </c>
      <c r="H120" s="1">
        <f>Data[[#This Row],[Federal Funding 2023-24]]+Data[[#This Row],[State Funding 2023-24]]</f>
        <v>2087849.6200000008</v>
      </c>
      <c r="I120" s="1">
        <f>Data[[#This Row],[Total Funding 2023-24]]/Data[[#This Row],[FTE Enrollment 2023-24]]</f>
        <v>67.503634724715369</v>
      </c>
      <c r="J120" s="2">
        <f>Data[[#This Row],[Federal Funding 2023-24]]/Data[[#This Row],[Total Funding 2023-24]]</f>
        <v>0.97989948145786476</v>
      </c>
      <c r="K120" s="2">
        <f>Data[[#This Row],[State Funding 2023-24]]/Data[[#This Row],[Total Funding 2023-24]]</f>
        <v>2.0100518542135237E-2</v>
      </c>
    </row>
    <row r="121" spans="1:11" ht="16.5">
      <c r="A121" s="3">
        <v>31306</v>
      </c>
      <c r="B121" s="4" t="s">
        <v>130</v>
      </c>
      <c r="C121" s="10">
        <v>2616.9499999999998</v>
      </c>
      <c r="D121" s="1">
        <v>860092.11000000022</v>
      </c>
      <c r="E121" s="1">
        <f>Data[[#This Row],[Federal Funding 2023-24]]/Data[[#This Row],[FTE Enrollment 2023-24]]</f>
        <v>328.66203404726889</v>
      </c>
      <c r="F121" s="1">
        <v>219268.36</v>
      </c>
      <c r="G121" s="1">
        <f>Data[[#This Row],[State Funding 2023-24]]/Data[[#This Row],[FTE Enrollment 2023-24]]</f>
        <v>83.787752918473799</v>
      </c>
      <c r="H121" s="1">
        <f>Data[[#This Row],[Federal Funding 2023-24]]+Data[[#This Row],[State Funding 2023-24]]</f>
        <v>1079360.4700000002</v>
      </c>
      <c r="I121" s="1">
        <f>Data[[#This Row],[Total Funding 2023-24]]/Data[[#This Row],[FTE Enrollment 2023-24]]</f>
        <v>412.44978696574265</v>
      </c>
      <c r="J121" s="2">
        <f>Data[[#This Row],[Federal Funding 2023-24]]/Data[[#This Row],[Total Funding 2023-24]]</f>
        <v>0.79685344600400276</v>
      </c>
      <c r="K121" s="2">
        <f>Data[[#This Row],[State Funding 2023-24]]/Data[[#This Row],[Total Funding 2023-24]]</f>
        <v>0.20314655399599724</v>
      </c>
    </row>
    <row r="122" spans="1:11" ht="16.5">
      <c r="A122" s="3">
        <v>38264</v>
      </c>
      <c r="B122" s="4" t="s">
        <v>131</v>
      </c>
      <c r="C122" s="10">
        <v>24.2</v>
      </c>
      <c r="D122" s="1">
        <v>12439.4</v>
      </c>
      <c r="E122" s="1">
        <f>Data[[#This Row],[Federal Funding 2023-24]]/Data[[#This Row],[FTE Enrollment 2023-24]]</f>
        <v>514.02479338842977</v>
      </c>
      <c r="F122" s="1">
        <v>4385.1900000000005</v>
      </c>
      <c r="G122" s="1">
        <f>Data[[#This Row],[State Funding 2023-24]]/Data[[#This Row],[FTE Enrollment 2023-24]]</f>
        <v>181.20619834710746</v>
      </c>
      <c r="H122" s="1">
        <f>Data[[#This Row],[Federal Funding 2023-24]]+Data[[#This Row],[State Funding 2023-24]]</f>
        <v>16824.59</v>
      </c>
      <c r="I122" s="1">
        <f>Data[[#This Row],[Total Funding 2023-24]]/Data[[#This Row],[FTE Enrollment 2023-24]]</f>
        <v>695.23099173553726</v>
      </c>
      <c r="J122" s="2">
        <f>Data[[#This Row],[Federal Funding 2023-24]]/Data[[#This Row],[Total Funding 2023-24]]</f>
        <v>0.73935828451094499</v>
      </c>
      <c r="K122" s="2">
        <f>Data[[#This Row],[State Funding 2023-24]]/Data[[#This Row],[Total Funding 2023-24]]</f>
        <v>0.26064171548905501</v>
      </c>
    </row>
    <row r="123" spans="1:11" ht="16.5">
      <c r="A123" s="3">
        <v>32362</v>
      </c>
      <c r="B123" s="4" t="s">
        <v>132</v>
      </c>
      <c r="C123" s="10">
        <v>594.29</v>
      </c>
      <c r="D123" s="1">
        <v>176708.01</v>
      </c>
      <c r="E123" s="1">
        <f>Data[[#This Row],[Federal Funding 2023-24]]/Data[[#This Row],[FTE Enrollment 2023-24]]</f>
        <v>297.34306483366709</v>
      </c>
      <c r="F123" s="1">
        <v>6615.2200000000012</v>
      </c>
      <c r="G123" s="1">
        <f>Data[[#This Row],[State Funding 2023-24]]/Data[[#This Row],[FTE Enrollment 2023-24]]</f>
        <v>11.131299533897595</v>
      </c>
      <c r="H123" s="1">
        <f>Data[[#This Row],[Federal Funding 2023-24]]+Data[[#This Row],[State Funding 2023-24]]</f>
        <v>183323.23</v>
      </c>
      <c r="I123" s="1">
        <f>Data[[#This Row],[Total Funding 2023-24]]/Data[[#This Row],[FTE Enrollment 2023-24]]</f>
        <v>308.4743643675647</v>
      </c>
      <c r="J123" s="2">
        <f>Data[[#This Row],[Federal Funding 2023-24]]/Data[[#This Row],[Total Funding 2023-24]]</f>
        <v>0.96391499320626195</v>
      </c>
      <c r="K123" s="2">
        <f>Data[[#This Row],[State Funding 2023-24]]/Data[[#This Row],[Total Funding 2023-24]]</f>
        <v>3.6085006793738036E-2</v>
      </c>
    </row>
    <row r="124" spans="1:11" ht="16.5">
      <c r="A124" s="3">
        <v>1158</v>
      </c>
      <c r="B124" s="4" t="s">
        <v>133</v>
      </c>
      <c r="C124" s="10">
        <v>182.22</v>
      </c>
      <c r="D124" s="1">
        <v>127813.79000000005</v>
      </c>
      <c r="E124" s="1">
        <f>Data[[#This Row],[Federal Funding 2023-24]]/Data[[#This Row],[FTE Enrollment 2023-24]]</f>
        <v>701.42569421578344</v>
      </c>
      <c r="F124" s="1">
        <v>7183.1400000000031</v>
      </c>
      <c r="G124" s="1">
        <f>Data[[#This Row],[State Funding 2023-24]]/Data[[#This Row],[FTE Enrollment 2023-24]]</f>
        <v>39.420151465261789</v>
      </c>
      <c r="H124" s="1">
        <f>Data[[#This Row],[Federal Funding 2023-24]]+Data[[#This Row],[State Funding 2023-24]]</f>
        <v>134996.93000000005</v>
      </c>
      <c r="I124" s="1">
        <f>Data[[#This Row],[Total Funding 2023-24]]/Data[[#This Row],[FTE Enrollment 2023-24]]</f>
        <v>740.84584568104515</v>
      </c>
      <c r="J124" s="2">
        <f>Data[[#This Row],[Federal Funding 2023-24]]/Data[[#This Row],[Total Funding 2023-24]]</f>
        <v>0.94679034552859831</v>
      </c>
      <c r="K124" s="2">
        <f>Data[[#This Row],[State Funding 2023-24]]/Data[[#This Row],[Total Funding 2023-24]]</f>
        <v>5.3209654471401684E-2</v>
      </c>
    </row>
    <row r="125" spans="1:11" ht="16.5">
      <c r="A125" s="3">
        <v>8122</v>
      </c>
      <c r="B125" s="4" t="s">
        <v>134</v>
      </c>
      <c r="C125" s="10">
        <v>6314.2199999999993</v>
      </c>
      <c r="D125" s="1">
        <v>3065915.38</v>
      </c>
      <c r="E125" s="1">
        <f>Data[[#This Row],[Federal Funding 2023-24]]/Data[[#This Row],[FTE Enrollment 2023-24]]</f>
        <v>485.55726281314242</v>
      </c>
      <c r="F125" s="1">
        <v>614038.69000000018</v>
      </c>
      <c r="G125" s="1">
        <f>Data[[#This Row],[State Funding 2023-24]]/Data[[#This Row],[FTE Enrollment 2023-24]]</f>
        <v>97.246958452508821</v>
      </c>
      <c r="H125" s="1">
        <f>Data[[#This Row],[Federal Funding 2023-24]]+Data[[#This Row],[State Funding 2023-24]]</f>
        <v>3679954.0700000003</v>
      </c>
      <c r="I125" s="1">
        <f>Data[[#This Row],[Total Funding 2023-24]]/Data[[#This Row],[FTE Enrollment 2023-24]]</f>
        <v>582.80422126565134</v>
      </c>
      <c r="J125" s="2">
        <f>Data[[#This Row],[Federal Funding 2023-24]]/Data[[#This Row],[Total Funding 2023-24]]</f>
        <v>0.83313957774478409</v>
      </c>
      <c r="K125" s="2">
        <f>Data[[#This Row],[State Funding 2023-24]]/Data[[#This Row],[Total Funding 2023-24]]</f>
        <v>0.16686042225521586</v>
      </c>
    </row>
    <row r="126" spans="1:11" ht="16.5">
      <c r="A126" s="3">
        <v>33183</v>
      </c>
      <c r="B126" s="4" t="s">
        <v>135</v>
      </c>
      <c r="C126" s="10">
        <v>246.89999999999998</v>
      </c>
      <c r="D126" s="1">
        <v>105014.06000000001</v>
      </c>
      <c r="E126" s="1">
        <f>Data[[#This Row],[Federal Funding 2023-24]]/Data[[#This Row],[FTE Enrollment 2023-24]]</f>
        <v>425.33033616848934</v>
      </c>
      <c r="F126" s="1">
        <v>3022.0699999999993</v>
      </c>
      <c r="G126" s="1">
        <f>Data[[#This Row],[State Funding 2023-24]]/Data[[#This Row],[FTE Enrollment 2023-24]]</f>
        <v>12.24005670311867</v>
      </c>
      <c r="H126" s="1">
        <f>Data[[#This Row],[Federal Funding 2023-24]]+Data[[#This Row],[State Funding 2023-24]]</f>
        <v>108036.13</v>
      </c>
      <c r="I126" s="1">
        <f>Data[[#This Row],[Total Funding 2023-24]]/Data[[#This Row],[FTE Enrollment 2023-24]]</f>
        <v>437.57039287160802</v>
      </c>
      <c r="J126" s="2">
        <f>Data[[#This Row],[Federal Funding 2023-24]]/Data[[#This Row],[Total Funding 2023-24]]</f>
        <v>0.97202722829853316</v>
      </c>
      <c r="K126" s="2">
        <f>Data[[#This Row],[State Funding 2023-24]]/Data[[#This Row],[Total Funding 2023-24]]</f>
        <v>2.7972771701466899E-2</v>
      </c>
    </row>
    <row r="127" spans="1:11" ht="16.5">
      <c r="A127" s="3">
        <v>28144</v>
      </c>
      <c r="B127" s="4" t="s">
        <v>136</v>
      </c>
      <c r="C127" s="10">
        <v>221.71</v>
      </c>
      <c r="D127" s="1">
        <v>82161.510000000024</v>
      </c>
      <c r="E127" s="1">
        <f>Data[[#This Row],[Federal Funding 2023-24]]/Data[[#This Row],[FTE Enrollment 2023-24]]</f>
        <v>370.58098416850851</v>
      </c>
      <c r="F127" s="1">
        <v>28761.410000000003</v>
      </c>
      <c r="G127" s="1">
        <f>Data[[#This Row],[State Funding 2023-24]]/Data[[#This Row],[FTE Enrollment 2023-24]]</f>
        <v>129.72536195931625</v>
      </c>
      <c r="H127" s="1">
        <f>Data[[#This Row],[Federal Funding 2023-24]]+Data[[#This Row],[State Funding 2023-24]]</f>
        <v>110922.92000000003</v>
      </c>
      <c r="I127" s="1">
        <f>Data[[#This Row],[Total Funding 2023-24]]/Data[[#This Row],[FTE Enrollment 2023-24]]</f>
        <v>500.30634612782472</v>
      </c>
      <c r="J127" s="2">
        <f>Data[[#This Row],[Federal Funding 2023-24]]/Data[[#This Row],[Total Funding 2023-24]]</f>
        <v>0.74070814219459791</v>
      </c>
      <c r="K127" s="2">
        <f>Data[[#This Row],[State Funding 2023-24]]/Data[[#This Row],[Total Funding 2023-24]]</f>
        <v>0.25929185780540215</v>
      </c>
    </row>
    <row r="128" spans="1:11" ht="16.5">
      <c r="A128" s="3">
        <v>20406</v>
      </c>
      <c r="B128" s="4" t="s">
        <v>137</v>
      </c>
      <c r="C128" s="10">
        <v>200.32</v>
      </c>
      <c r="D128" s="1">
        <v>113318.60000000003</v>
      </c>
      <c r="E128" s="1">
        <f>Data[[#This Row],[Federal Funding 2023-24]]/Data[[#This Row],[FTE Enrollment 2023-24]]</f>
        <v>565.68789936102257</v>
      </c>
      <c r="F128" s="1">
        <v>13570.19</v>
      </c>
      <c r="G128" s="1">
        <f>Data[[#This Row],[State Funding 2023-24]]/Data[[#This Row],[FTE Enrollment 2023-24]]</f>
        <v>67.742561900958478</v>
      </c>
      <c r="H128" s="1">
        <f>Data[[#This Row],[Federal Funding 2023-24]]+Data[[#This Row],[State Funding 2023-24]]</f>
        <v>126888.79000000004</v>
      </c>
      <c r="I128" s="1">
        <f>Data[[#This Row],[Total Funding 2023-24]]/Data[[#This Row],[FTE Enrollment 2023-24]]</f>
        <v>633.43046126198101</v>
      </c>
      <c r="J128" s="2">
        <f>Data[[#This Row],[Federal Funding 2023-24]]/Data[[#This Row],[Total Funding 2023-24]]</f>
        <v>0.89305446131214583</v>
      </c>
      <c r="K128" s="2">
        <f>Data[[#This Row],[State Funding 2023-24]]/Data[[#This Row],[Total Funding 2023-24]]</f>
        <v>0.10694553868785411</v>
      </c>
    </row>
    <row r="129" spans="1:11" ht="16.5">
      <c r="A129" s="3">
        <v>37504</v>
      </c>
      <c r="B129" s="4" t="s">
        <v>138</v>
      </c>
      <c r="C129" s="10">
        <v>3541.65</v>
      </c>
      <c r="D129" s="1">
        <v>838387.91999999958</v>
      </c>
      <c r="E129" s="1">
        <f>Data[[#This Row],[Federal Funding 2023-24]]/Data[[#This Row],[FTE Enrollment 2023-24]]</f>
        <v>236.72240904663067</v>
      </c>
      <c r="F129" s="1">
        <v>332143.74999999983</v>
      </c>
      <c r="G129" s="1">
        <f>Data[[#This Row],[State Funding 2023-24]]/Data[[#This Row],[FTE Enrollment 2023-24]]</f>
        <v>93.782206033910697</v>
      </c>
      <c r="H129" s="1">
        <f>Data[[#This Row],[Federal Funding 2023-24]]+Data[[#This Row],[State Funding 2023-24]]</f>
        <v>1170531.6699999995</v>
      </c>
      <c r="I129" s="1">
        <f>Data[[#This Row],[Total Funding 2023-24]]/Data[[#This Row],[FTE Enrollment 2023-24]]</f>
        <v>330.50461508054138</v>
      </c>
      <c r="J129" s="2">
        <f>Data[[#This Row],[Federal Funding 2023-24]]/Data[[#This Row],[Total Funding 2023-24]]</f>
        <v>0.71624539641887686</v>
      </c>
      <c r="K129" s="2">
        <f>Data[[#This Row],[State Funding 2023-24]]/Data[[#This Row],[Total Funding 2023-24]]</f>
        <v>0.28375460358112309</v>
      </c>
    </row>
    <row r="130" spans="1:11" ht="16.5">
      <c r="A130" s="3">
        <v>39120</v>
      </c>
      <c r="B130" s="4" t="s">
        <v>139</v>
      </c>
      <c r="C130" s="10">
        <v>761.32</v>
      </c>
      <c r="D130" s="1">
        <v>548977.24</v>
      </c>
      <c r="E130" s="1">
        <f>Data[[#This Row],[Federal Funding 2023-24]]/Data[[#This Row],[FTE Enrollment 2023-24]]</f>
        <v>721.0860610518572</v>
      </c>
      <c r="F130" s="1">
        <v>12495.390000000003</v>
      </c>
      <c r="G130" s="1">
        <f>Data[[#This Row],[State Funding 2023-24]]/Data[[#This Row],[FTE Enrollment 2023-24]]</f>
        <v>16.412796196080496</v>
      </c>
      <c r="H130" s="1">
        <f>Data[[#This Row],[Federal Funding 2023-24]]+Data[[#This Row],[State Funding 2023-24]]</f>
        <v>561472.63</v>
      </c>
      <c r="I130" s="1">
        <f>Data[[#This Row],[Total Funding 2023-24]]/Data[[#This Row],[FTE Enrollment 2023-24]]</f>
        <v>737.49885724793774</v>
      </c>
      <c r="J130" s="2">
        <f>Data[[#This Row],[Federal Funding 2023-24]]/Data[[#This Row],[Total Funding 2023-24]]</f>
        <v>0.97774532660657032</v>
      </c>
      <c r="K130" s="2">
        <f>Data[[#This Row],[State Funding 2023-24]]/Data[[#This Row],[Total Funding 2023-24]]</f>
        <v>2.2254673393429708E-2</v>
      </c>
    </row>
    <row r="131" spans="1:11" ht="16.5">
      <c r="A131" s="3">
        <v>9207</v>
      </c>
      <c r="B131" s="4" t="s">
        <v>140</v>
      </c>
      <c r="C131" s="10">
        <v>99.95</v>
      </c>
      <c r="D131" s="1">
        <v>47226.12</v>
      </c>
      <c r="E131" s="1">
        <f>Data[[#This Row],[Federal Funding 2023-24]]/Data[[#This Row],[FTE Enrollment 2023-24]]</f>
        <v>472.49744872436219</v>
      </c>
      <c r="F131" s="1">
        <v>29036.280000000006</v>
      </c>
      <c r="G131" s="1">
        <f>Data[[#This Row],[State Funding 2023-24]]/Data[[#This Row],[FTE Enrollment 2023-24]]</f>
        <v>290.50805402701354</v>
      </c>
      <c r="H131" s="1">
        <f>Data[[#This Row],[Federal Funding 2023-24]]+Data[[#This Row],[State Funding 2023-24]]</f>
        <v>76262.400000000009</v>
      </c>
      <c r="I131" s="1">
        <f>Data[[#This Row],[Total Funding 2023-24]]/Data[[#This Row],[FTE Enrollment 2023-24]]</f>
        <v>763.00550275137573</v>
      </c>
      <c r="J131" s="2">
        <f>Data[[#This Row],[Federal Funding 2023-24]]/Data[[#This Row],[Total Funding 2023-24]]</f>
        <v>0.61925824521651562</v>
      </c>
      <c r="K131" s="2">
        <f>Data[[#This Row],[State Funding 2023-24]]/Data[[#This Row],[Total Funding 2023-24]]</f>
        <v>0.38074175478348443</v>
      </c>
    </row>
    <row r="132" spans="1:11" ht="16.5">
      <c r="A132" s="3">
        <v>4019</v>
      </c>
      <c r="B132" s="4" t="s">
        <v>141</v>
      </c>
      <c r="C132" s="10">
        <v>654.97</v>
      </c>
      <c r="D132" s="1">
        <v>357108.63</v>
      </c>
      <c r="E132" s="1">
        <f>Data[[#This Row],[Federal Funding 2023-24]]/Data[[#This Row],[FTE Enrollment 2023-24]]</f>
        <v>545.22898758721772</v>
      </c>
      <c r="F132" s="1">
        <v>105688.27999999997</v>
      </c>
      <c r="G132" s="1">
        <f>Data[[#This Row],[State Funding 2023-24]]/Data[[#This Row],[FTE Enrollment 2023-24]]</f>
        <v>161.3635433683985</v>
      </c>
      <c r="H132" s="1">
        <f>Data[[#This Row],[Federal Funding 2023-24]]+Data[[#This Row],[State Funding 2023-24]]</f>
        <v>462796.91</v>
      </c>
      <c r="I132" s="1">
        <f>Data[[#This Row],[Total Funding 2023-24]]/Data[[#This Row],[FTE Enrollment 2023-24]]</f>
        <v>706.59253095561621</v>
      </c>
      <c r="J132" s="2">
        <f>Data[[#This Row],[Federal Funding 2023-24]]/Data[[#This Row],[Total Funding 2023-24]]</f>
        <v>0.77163140523129259</v>
      </c>
      <c r="K132" s="2">
        <f>Data[[#This Row],[State Funding 2023-24]]/Data[[#This Row],[Total Funding 2023-24]]</f>
        <v>0.22836859476870747</v>
      </c>
    </row>
    <row r="133" spans="1:11" ht="16.5">
      <c r="A133" s="3">
        <v>23311</v>
      </c>
      <c r="B133" s="4" t="s">
        <v>142</v>
      </c>
      <c r="C133" s="10">
        <v>878.21</v>
      </c>
      <c r="D133" s="1">
        <v>129309.42999999998</v>
      </c>
      <c r="E133" s="1">
        <f>Data[[#This Row],[Federal Funding 2023-24]]/Data[[#This Row],[FTE Enrollment 2023-24]]</f>
        <v>147.24203778139622</v>
      </c>
      <c r="F133" s="1">
        <v>27333.35</v>
      </c>
      <c r="G133" s="1">
        <f>Data[[#This Row],[State Funding 2023-24]]/Data[[#This Row],[FTE Enrollment 2023-24]]</f>
        <v>31.123933911023556</v>
      </c>
      <c r="H133" s="1">
        <f>Data[[#This Row],[Federal Funding 2023-24]]+Data[[#This Row],[State Funding 2023-24]]</f>
        <v>156642.77999999997</v>
      </c>
      <c r="I133" s="1">
        <f>Data[[#This Row],[Total Funding 2023-24]]/Data[[#This Row],[FTE Enrollment 2023-24]]</f>
        <v>178.36597169241978</v>
      </c>
      <c r="J133" s="2">
        <f>Data[[#This Row],[Federal Funding 2023-24]]/Data[[#This Row],[Total Funding 2023-24]]</f>
        <v>0.8255052036231737</v>
      </c>
      <c r="K133" s="2">
        <f>Data[[#This Row],[State Funding 2023-24]]/Data[[#This Row],[Total Funding 2023-24]]</f>
        <v>0.17449479637682633</v>
      </c>
    </row>
    <row r="134" spans="1:11" ht="16.5">
      <c r="A134" s="3">
        <v>33207</v>
      </c>
      <c r="B134" s="4" t="s">
        <v>143</v>
      </c>
      <c r="C134" s="10">
        <v>502.62</v>
      </c>
      <c r="D134" s="1">
        <v>279749.72000000003</v>
      </c>
      <c r="E134" s="1">
        <f>Data[[#This Row],[Federal Funding 2023-24]]/Data[[#This Row],[FTE Enrollment 2023-24]]</f>
        <v>556.5829453662808</v>
      </c>
      <c r="F134" s="1">
        <v>55938.659999999996</v>
      </c>
      <c r="G134" s="1">
        <f>Data[[#This Row],[State Funding 2023-24]]/Data[[#This Row],[FTE Enrollment 2023-24]]</f>
        <v>111.29413871314313</v>
      </c>
      <c r="H134" s="1">
        <f>Data[[#This Row],[Federal Funding 2023-24]]+Data[[#This Row],[State Funding 2023-24]]</f>
        <v>335688.38</v>
      </c>
      <c r="I134" s="1">
        <f>Data[[#This Row],[Total Funding 2023-24]]/Data[[#This Row],[FTE Enrollment 2023-24]]</f>
        <v>667.87708407942387</v>
      </c>
      <c r="J134" s="2">
        <f>Data[[#This Row],[Federal Funding 2023-24]]/Data[[#This Row],[Total Funding 2023-24]]</f>
        <v>0.83336134542399121</v>
      </c>
      <c r="K134" s="2">
        <f>Data[[#This Row],[State Funding 2023-24]]/Data[[#This Row],[Total Funding 2023-24]]</f>
        <v>0.16663865457600885</v>
      </c>
    </row>
    <row r="135" spans="1:11" ht="16.5">
      <c r="A135" s="3">
        <v>31025</v>
      </c>
      <c r="B135" s="4" t="s">
        <v>144</v>
      </c>
      <c r="C135" s="10">
        <v>9596.130000000001</v>
      </c>
      <c r="D135" s="1">
        <v>4067621.5000000014</v>
      </c>
      <c r="E135" s="1">
        <f>Data[[#This Row],[Federal Funding 2023-24]]/Data[[#This Row],[FTE Enrollment 2023-24]]</f>
        <v>423.88145012624892</v>
      </c>
      <c r="F135" s="1">
        <v>1698293.909999999</v>
      </c>
      <c r="G135" s="1">
        <f>Data[[#This Row],[State Funding 2023-24]]/Data[[#This Row],[FTE Enrollment 2023-24]]</f>
        <v>176.97695946178291</v>
      </c>
      <c r="H135" s="1">
        <f>Data[[#This Row],[Federal Funding 2023-24]]+Data[[#This Row],[State Funding 2023-24]]</f>
        <v>5765915.4100000001</v>
      </c>
      <c r="I135" s="1">
        <f>Data[[#This Row],[Total Funding 2023-24]]/Data[[#This Row],[FTE Enrollment 2023-24]]</f>
        <v>600.8584095880318</v>
      </c>
      <c r="J135" s="2">
        <f>Data[[#This Row],[Federal Funding 2023-24]]/Data[[#This Row],[Total Funding 2023-24]]</f>
        <v>0.70545979445785889</v>
      </c>
      <c r="K135" s="2">
        <f>Data[[#This Row],[State Funding 2023-24]]/Data[[#This Row],[Total Funding 2023-24]]</f>
        <v>0.29454020554214111</v>
      </c>
    </row>
    <row r="136" spans="1:11" ht="16.5">
      <c r="A136" s="3">
        <v>14065</v>
      </c>
      <c r="B136" s="4" t="s">
        <v>145</v>
      </c>
      <c r="C136" s="10">
        <v>324.95</v>
      </c>
      <c r="D136" s="1">
        <v>105901.57</v>
      </c>
      <c r="E136" s="1">
        <f>Data[[#This Row],[Federal Funding 2023-24]]/Data[[#This Row],[FTE Enrollment 2023-24]]</f>
        <v>325.90112324973074</v>
      </c>
      <c r="F136" s="1">
        <v>86715.16</v>
      </c>
      <c r="G136" s="1">
        <f>Data[[#This Row],[State Funding 2023-24]]/Data[[#This Row],[FTE Enrollment 2023-24]]</f>
        <v>266.85693183566707</v>
      </c>
      <c r="H136" s="1">
        <f>Data[[#This Row],[Federal Funding 2023-24]]+Data[[#This Row],[State Funding 2023-24]]</f>
        <v>192616.73</v>
      </c>
      <c r="I136" s="1">
        <f>Data[[#This Row],[Total Funding 2023-24]]/Data[[#This Row],[FTE Enrollment 2023-24]]</f>
        <v>592.75805508539781</v>
      </c>
      <c r="J136" s="2">
        <f>Data[[#This Row],[Federal Funding 2023-24]]/Data[[#This Row],[Total Funding 2023-24]]</f>
        <v>0.54980463015855374</v>
      </c>
      <c r="K136" s="2">
        <f>Data[[#This Row],[State Funding 2023-24]]/Data[[#This Row],[Total Funding 2023-24]]</f>
        <v>0.45019536984144626</v>
      </c>
    </row>
    <row r="137" spans="1:11" ht="16.5">
      <c r="A137" s="3">
        <v>32354</v>
      </c>
      <c r="B137" s="4" t="s">
        <v>146</v>
      </c>
      <c r="C137" s="10">
        <v>10376.98</v>
      </c>
      <c r="D137" s="1">
        <v>2624533.4999999981</v>
      </c>
      <c r="E137" s="1">
        <f>Data[[#This Row],[Federal Funding 2023-24]]/Data[[#This Row],[FTE Enrollment 2023-24]]</f>
        <v>252.91881645719644</v>
      </c>
      <c r="F137" s="1">
        <v>406976.79</v>
      </c>
      <c r="G137" s="1">
        <f>Data[[#This Row],[State Funding 2023-24]]/Data[[#This Row],[FTE Enrollment 2023-24]]</f>
        <v>39.21919383096045</v>
      </c>
      <c r="H137" s="1">
        <f>Data[[#This Row],[Federal Funding 2023-24]]+Data[[#This Row],[State Funding 2023-24]]</f>
        <v>3031510.2899999982</v>
      </c>
      <c r="I137" s="1">
        <f>Data[[#This Row],[Total Funding 2023-24]]/Data[[#This Row],[FTE Enrollment 2023-24]]</f>
        <v>292.13801028815692</v>
      </c>
      <c r="J137" s="2">
        <f>Data[[#This Row],[Federal Funding 2023-24]]/Data[[#This Row],[Total Funding 2023-24]]</f>
        <v>0.86575114346717252</v>
      </c>
      <c r="K137" s="2">
        <f>Data[[#This Row],[State Funding 2023-24]]/Data[[#This Row],[Total Funding 2023-24]]</f>
        <v>0.13424885653282748</v>
      </c>
    </row>
    <row r="138" spans="1:11" ht="16.5">
      <c r="A138" s="3">
        <v>32326</v>
      </c>
      <c r="B138" s="4" t="s">
        <v>147</v>
      </c>
      <c r="C138" s="10">
        <v>1758.79</v>
      </c>
      <c r="D138" s="1">
        <v>500191.4899999997</v>
      </c>
      <c r="E138" s="1">
        <f>Data[[#This Row],[Federal Funding 2023-24]]/Data[[#This Row],[FTE Enrollment 2023-24]]</f>
        <v>284.39523194923765</v>
      </c>
      <c r="F138" s="1">
        <v>161628.80000000002</v>
      </c>
      <c r="G138" s="1">
        <f>Data[[#This Row],[State Funding 2023-24]]/Data[[#This Row],[FTE Enrollment 2023-24]]</f>
        <v>91.89772514057961</v>
      </c>
      <c r="H138" s="1">
        <f>Data[[#This Row],[Federal Funding 2023-24]]+Data[[#This Row],[State Funding 2023-24]]</f>
        <v>661820.28999999969</v>
      </c>
      <c r="I138" s="1">
        <f>Data[[#This Row],[Total Funding 2023-24]]/Data[[#This Row],[FTE Enrollment 2023-24]]</f>
        <v>376.29295708981726</v>
      </c>
      <c r="J138" s="2">
        <f>Data[[#This Row],[Federal Funding 2023-24]]/Data[[#This Row],[Total Funding 2023-24]]</f>
        <v>0.75578143728413028</v>
      </c>
      <c r="K138" s="2">
        <f>Data[[#This Row],[State Funding 2023-24]]/Data[[#This Row],[Total Funding 2023-24]]</f>
        <v>0.24421856271586972</v>
      </c>
    </row>
    <row r="139" spans="1:11" ht="16.5">
      <c r="A139" s="3">
        <v>17400</v>
      </c>
      <c r="B139" s="4" t="s">
        <v>148</v>
      </c>
      <c r="C139" s="10">
        <v>3955.48</v>
      </c>
      <c r="D139" s="1">
        <v>121185.79000000002</v>
      </c>
      <c r="E139" s="1">
        <f>Data[[#This Row],[Federal Funding 2023-24]]/Data[[#This Row],[FTE Enrollment 2023-24]]</f>
        <v>30.637442232042641</v>
      </c>
      <c r="F139" s="1">
        <v>1333.6</v>
      </c>
      <c r="G139" s="1">
        <f>Data[[#This Row],[State Funding 2023-24]]/Data[[#This Row],[FTE Enrollment 2023-24]]</f>
        <v>0.33715250740744485</v>
      </c>
      <c r="H139" s="1">
        <f>Data[[#This Row],[Federal Funding 2023-24]]+Data[[#This Row],[State Funding 2023-24]]</f>
        <v>122519.39000000003</v>
      </c>
      <c r="I139" s="1">
        <f>Data[[#This Row],[Total Funding 2023-24]]/Data[[#This Row],[FTE Enrollment 2023-24]]</f>
        <v>30.974594739450087</v>
      </c>
      <c r="J139" s="2">
        <f>Data[[#This Row],[Federal Funding 2023-24]]/Data[[#This Row],[Total Funding 2023-24]]</f>
        <v>0.98911519229731715</v>
      </c>
      <c r="K139" s="2">
        <f>Data[[#This Row],[State Funding 2023-24]]/Data[[#This Row],[Total Funding 2023-24]]</f>
        <v>1.0884807702682813E-2</v>
      </c>
    </row>
    <row r="140" spans="1:11" ht="16.5">
      <c r="A140" s="3">
        <v>37505</v>
      </c>
      <c r="B140" s="4" t="s">
        <v>149</v>
      </c>
      <c r="C140" s="10">
        <v>1870.15</v>
      </c>
      <c r="D140" s="1">
        <v>415572.99</v>
      </c>
      <c r="E140" s="1">
        <f>Data[[#This Row],[Federal Funding 2023-24]]/Data[[#This Row],[FTE Enrollment 2023-24]]</f>
        <v>222.21372082453277</v>
      </c>
      <c r="F140" s="1">
        <v>172753.62000000005</v>
      </c>
      <c r="G140" s="1">
        <f>Data[[#This Row],[State Funding 2023-24]]/Data[[#This Row],[FTE Enrollment 2023-24]]</f>
        <v>92.374205277651555</v>
      </c>
      <c r="H140" s="1">
        <f>Data[[#This Row],[Federal Funding 2023-24]]+Data[[#This Row],[State Funding 2023-24]]</f>
        <v>588326.6100000001</v>
      </c>
      <c r="I140" s="1">
        <f>Data[[#This Row],[Total Funding 2023-24]]/Data[[#This Row],[FTE Enrollment 2023-24]]</f>
        <v>314.58792610218438</v>
      </c>
      <c r="J140" s="2">
        <f>Data[[#This Row],[Federal Funding 2023-24]]/Data[[#This Row],[Total Funding 2023-24]]</f>
        <v>0.70636442910511887</v>
      </c>
      <c r="K140" s="2">
        <f>Data[[#This Row],[State Funding 2023-24]]/Data[[#This Row],[Total Funding 2023-24]]</f>
        <v>0.29363557089488102</v>
      </c>
    </row>
    <row r="141" spans="1:11" ht="16.5">
      <c r="A141" s="3">
        <v>24350</v>
      </c>
      <c r="B141" s="4" t="s">
        <v>150</v>
      </c>
      <c r="C141" s="10">
        <v>751.97</v>
      </c>
      <c r="D141" s="1">
        <v>163433.60000000001</v>
      </c>
      <c r="E141" s="1">
        <f>Data[[#This Row],[Federal Funding 2023-24]]/Data[[#This Row],[FTE Enrollment 2023-24]]</f>
        <v>217.34058539569398</v>
      </c>
      <c r="F141" s="1">
        <v>7624.4500000000007</v>
      </c>
      <c r="G141" s="1">
        <f>Data[[#This Row],[State Funding 2023-24]]/Data[[#This Row],[FTE Enrollment 2023-24]]</f>
        <v>10.139300769977526</v>
      </c>
      <c r="H141" s="1">
        <f>Data[[#This Row],[Federal Funding 2023-24]]+Data[[#This Row],[State Funding 2023-24]]</f>
        <v>171058.05000000002</v>
      </c>
      <c r="I141" s="1">
        <f>Data[[#This Row],[Total Funding 2023-24]]/Data[[#This Row],[FTE Enrollment 2023-24]]</f>
        <v>227.47988616567153</v>
      </c>
      <c r="J141" s="2">
        <f>Data[[#This Row],[Federal Funding 2023-24]]/Data[[#This Row],[Total Funding 2023-24]]</f>
        <v>0.95542770422087697</v>
      </c>
      <c r="K141" s="2">
        <f>Data[[#This Row],[State Funding 2023-24]]/Data[[#This Row],[Total Funding 2023-24]]</f>
        <v>4.4572295779122938E-2</v>
      </c>
    </row>
    <row r="142" spans="1:11" ht="16.5">
      <c r="A142" s="3">
        <v>30031</v>
      </c>
      <c r="B142" s="4" t="s">
        <v>151</v>
      </c>
      <c r="C142" s="10">
        <v>67.739999999999995</v>
      </c>
      <c r="D142" s="1">
        <v>18214.850000000002</v>
      </c>
      <c r="E142" s="1">
        <f>Data[[#This Row],[Federal Funding 2023-24]]/Data[[#This Row],[FTE Enrollment 2023-24]]</f>
        <v>268.89356362562745</v>
      </c>
      <c r="F142" s="1">
        <v>23311.500000000007</v>
      </c>
      <c r="G142" s="1">
        <f>Data[[#This Row],[State Funding 2023-24]]/Data[[#This Row],[FTE Enrollment 2023-24]]</f>
        <v>344.13197519929156</v>
      </c>
      <c r="H142" s="1">
        <f>Data[[#This Row],[Federal Funding 2023-24]]+Data[[#This Row],[State Funding 2023-24]]</f>
        <v>41526.350000000006</v>
      </c>
      <c r="I142" s="1">
        <f>Data[[#This Row],[Total Funding 2023-24]]/Data[[#This Row],[FTE Enrollment 2023-24]]</f>
        <v>613.02553882491895</v>
      </c>
      <c r="J142" s="2">
        <f>Data[[#This Row],[Federal Funding 2023-24]]/Data[[#This Row],[Total Funding 2023-24]]</f>
        <v>0.43863354231710711</v>
      </c>
      <c r="K142" s="2">
        <f>Data[[#This Row],[State Funding 2023-24]]/Data[[#This Row],[Total Funding 2023-24]]</f>
        <v>0.56136645768289306</v>
      </c>
    </row>
    <row r="143" spans="1:11" ht="16.5">
      <c r="A143" s="3">
        <v>31103</v>
      </c>
      <c r="B143" s="4" t="s">
        <v>152</v>
      </c>
      <c r="C143" s="10">
        <v>5554.29</v>
      </c>
      <c r="D143" s="1">
        <v>1050623.4299999997</v>
      </c>
      <c r="E143" s="1">
        <f>Data[[#This Row],[Federal Funding 2023-24]]/Data[[#This Row],[FTE Enrollment 2023-24]]</f>
        <v>189.15530697892976</v>
      </c>
      <c r="F143" s="1">
        <v>158817.74999999988</v>
      </c>
      <c r="G143" s="1">
        <f>Data[[#This Row],[State Funding 2023-24]]/Data[[#This Row],[FTE Enrollment 2023-24]]</f>
        <v>28.593708646829729</v>
      </c>
      <c r="H143" s="1">
        <f>Data[[#This Row],[Federal Funding 2023-24]]+Data[[#This Row],[State Funding 2023-24]]</f>
        <v>1209441.1799999997</v>
      </c>
      <c r="I143" s="1">
        <f>Data[[#This Row],[Total Funding 2023-24]]/Data[[#This Row],[FTE Enrollment 2023-24]]</f>
        <v>217.74901562575948</v>
      </c>
      <c r="J143" s="2">
        <f>Data[[#This Row],[Federal Funding 2023-24]]/Data[[#This Row],[Total Funding 2023-24]]</f>
        <v>0.8686850153390675</v>
      </c>
      <c r="K143" s="2">
        <f>Data[[#This Row],[State Funding 2023-24]]/Data[[#This Row],[Total Funding 2023-24]]</f>
        <v>0.13131498466093236</v>
      </c>
    </row>
    <row r="144" spans="1:11" ht="16.5">
      <c r="A144" s="3">
        <v>14066</v>
      </c>
      <c r="B144" s="4" t="s">
        <v>153</v>
      </c>
      <c r="C144" s="10">
        <v>1479.1</v>
      </c>
      <c r="D144" s="1">
        <v>318046.31000000011</v>
      </c>
      <c r="E144" s="1">
        <f>Data[[#This Row],[Federal Funding 2023-24]]/Data[[#This Row],[FTE Enrollment 2023-24]]</f>
        <v>215.02691501588814</v>
      </c>
      <c r="F144" s="1">
        <v>10448.85</v>
      </c>
      <c r="G144" s="1">
        <f>Data[[#This Row],[State Funding 2023-24]]/Data[[#This Row],[FTE Enrollment 2023-24]]</f>
        <v>7.0643296599283358</v>
      </c>
      <c r="H144" s="1">
        <f>Data[[#This Row],[Federal Funding 2023-24]]+Data[[#This Row],[State Funding 2023-24]]</f>
        <v>328495.16000000009</v>
      </c>
      <c r="I144" s="1">
        <f>Data[[#This Row],[Total Funding 2023-24]]/Data[[#This Row],[FTE Enrollment 2023-24]]</f>
        <v>222.09124467581645</v>
      </c>
      <c r="J144" s="2">
        <f>Data[[#This Row],[Federal Funding 2023-24]]/Data[[#This Row],[Total Funding 2023-24]]</f>
        <v>0.96819176879196645</v>
      </c>
      <c r="K144" s="2">
        <f>Data[[#This Row],[State Funding 2023-24]]/Data[[#This Row],[Total Funding 2023-24]]</f>
        <v>3.1808231208033617E-2</v>
      </c>
    </row>
    <row r="145" spans="1:11" ht="16.5">
      <c r="A145" s="3">
        <v>21214</v>
      </c>
      <c r="B145" s="4" t="s">
        <v>154</v>
      </c>
      <c r="C145" s="10">
        <v>440.35999999999996</v>
      </c>
      <c r="D145" s="1">
        <v>239333.99999999994</v>
      </c>
      <c r="E145" s="1">
        <f>Data[[#This Row],[Federal Funding 2023-24]]/Data[[#This Row],[FTE Enrollment 2023-24]]</f>
        <v>543.49623035698062</v>
      </c>
      <c r="F145" s="1">
        <v>64211.789999999964</v>
      </c>
      <c r="G145" s="1">
        <f>Data[[#This Row],[State Funding 2023-24]]/Data[[#This Row],[FTE Enrollment 2023-24]]</f>
        <v>145.81658188754648</v>
      </c>
      <c r="H145" s="1">
        <f>Data[[#This Row],[Federal Funding 2023-24]]+Data[[#This Row],[State Funding 2023-24]]</f>
        <v>303545.78999999992</v>
      </c>
      <c r="I145" s="1">
        <f>Data[[#This Row],[Total Funding 2023-24]]/Data[[#This Row],[FTE Enrollment 2023-24]]</f>
        <v>689.31281224452709</v>
      </c>
      <c r="J145" s="2">
        <f>Data[[#This Row],[Federal Funding 2023-24]]/Data[[#This Row],[Total Funding 2023-24]]</f>
        <v>0.78846094356966701</v>
      </c>
      <c r="K145" s="2">
        <f>Data[[#This Row],[State Funding 2023-24]]/Data[[#This Row],[Total Funding 2023-24]]</f>
        <v>0.21153905643033291</v>
      </c>
    </row>
    <row r="146" spans="1:11" ht="16.5">
      <c r="A146" s="3">
        <v>13161</v>
      </c>
      <c r="B146" s="4" t="s">
        <v>155</v>
      </c>
      <c r="C146" s="10">
        <v>8750.39</v>
      </c>
      <c r="D146" s="1">
        <v>4436521.5300000031</v>
      </c>
      <c r="E146" s="1">
        <f>Data[[#This Row],[Federal Funding 2023-24]]/Data[[#This Row],[FTE Enrollment 2023-24]]</f>
        <v>507.00843390980327</v>
      </c>
      <c r="F146" s="1">
        <v>674620.35000000033</v>
      </c>
      <c r="G146" s="1">
        <f>Data[[#This Row],[State Funding 2023-24]]/Data[[#This Row],[FTE Enrollment 2023-24]]</f>
        <v>77.096032291132204</v>
      </c>
      <c r="H146" s="1">
        <f>Data[[#This Row],[Federal Funding 2023-24]]+Data[[#This Row],[State Funding 2023-24]]</f>
        <v>5111141.8800000036</v>
      </c>
      <c r="I146" s="1">
        <f>Data[[#This Row],[Total Funding 2023-24]]/Data[[#This Row],[FTE Enrollment 2023-24]]</f>
        <v>584.10446620093546</v>
      </c>
      <c r="J146" s="2">
        <f>Data[[#This Row],[Federal Funding 2023-24]]/Data[[#This Row],[Total Funding 2023-24]]</f>
        <v>0.86800985653718532</v>
      </c>
      <c r="K146" s="2">
        <f>Data[[#This Row],[State Funding 2023-24]]/Data[[#This Row],[Total Funding 2023-24]]</f>
        <v>0.1319901434628146</v>
      </c>
    </row>
    <row r="147" spans="1:11" ht="16.5">
      <c r="A147" s="3">
        <v>21206</v>
      </c>
      <c r="B147" s="4" t="s">
        <v>156</v>
      </c>
      <c r="C147" s="10">
        <v>621.05000000000007</v>
      </c>
      <c r="D147" s="1">
        <v>314648.27999999997</v>
      </c>
      <c r="E147" s="1">
        <f>Data[[#This Row],[Federal Funding 2023-24]]/Data[[#This Row],[FTE Enrollment 2023-24]]</f>
        <v>506.63920779325326</v>
      </c>
      <c r="F147" s="1">
        <v>91282.490000000034</v>
      </c>
      <c r="G147" s="1">
        <f>Data[[#This Row],[State Funding 2023-24]]/Data[[#This Row],[FTE Enrollment 2023-24]]</f>
        <v>146.98090330891236</v>
      </c>
      <c r="H147" s="1">
        <f>Data[[#This Row],[Federal Funding 2023-24]]+Data[[#This Row],[State Funding 2023-24]]</f>
        <v>405930.77</v>
      </c>
      <c r="I147" s="1">
        <f>Data[[#This Row],[Total Funding 2023-24]]/Data[[#This Row],[FTE Enrollment 2023-24]]</f>
        <v>653.62011110216565</v>
      </c>
      <c r="J147" s="2">
        <f>Data[[#This Row],[Federal Funding 2023-24]]/Data[[#This Row],[Total Funding 2023-24]]</f>
        <v>0.77512793622419895</v>
      </c>
      <c r="K147" s="2">
        <f>Data[[#This Row],[State Funding 2023-24]]/Data[[#This Row],[Total Funding 2023-24]]</f>
        <v>0.22487206377580105</v>
      </c>
    </row>
    <row r="148" spans="1:11" ht="16.5">
      <c r="A148" s="3">
        <v>39209</v>
      </c>
      <c r="B148" s="4" t="s">
        <v>157</v>
      </c>
      <c r="C148" s="10">
        <v>878.16</v>
      </c>
      <c r="D148" s="1">
        <v>659504.30999999982</v>
      </c>
      <c r="E148" s="1">
        <f>Data[[#This Row],[Federal Funding 2023-24]]/Data[[#This Row],[FTE Enrollment 2023-24]]</f>
        <v>751.00700327958441</v>
      </c>
      <c r="F148" s="1">
        <v>13243.830000000002</v>
      </c>
      <c r="G148" s="1">
        <f>Data[[#This Row],[State Funding 2023-24]]/Data[[#This Row],[FTE Enrollment 2023-24]]</f>
        <v>15.08134053019951</v>
      </c>
      <c r="H148" s="1">
        <f>Data[[#This Row],[Federal Funding 2023-24]]+Data[[#This Row],[State Funding 2023-24]]</f>
        <v>672748.13999999978</v>
      </c>
      <c r="I148" s="1">
        <f>Data[[#This Row],[Total Funding 2023-24]]/Data[[#This Row],[FTE Enrollment 2023-24]]</f>
        <v>766.08834380978385</v>
      </c>
      <c r="J148" s="2">
        <f>Data[[#This Row],[Federal Funding 2023-24]]/Data[[#This Row],[Total Funding 2023-24]]</f>
        <v>0.98031383631919078</v>
      </c>
      <c r="K148" s="2">
        <f>Data[[#This Row],[State Funding 2023-24]]/Data[[#This Row],[Total Funding 2023-24]]</f>
        <v>1.9686163680809294E-2</v>
      </c>
    </row>
    <row r="149" spans="1:11" ht="16.5">
      <c r="A149" s="3">
        <v>37507</v>
      </c>
      <c r="B149" s="4" t="s">
        <v>158</v>
      </c>
      <c r="C149" s="10">
        <v>1598.2300000000002</v>
      </c>
      <c r="D149" s="1">
        <v>854973.80000000016</v>
      </c>
      <c r="E149" s="1">
        <f>Data[[#This Row],[Federal Funding 2023-24]]/Data[[#This Row],[FTE Enrollment 2023-24]]</f>
        <v>534.95041389537175</v>
      </c>
      <c r="F149" s="1">
        <v>364241.75999999989</v>
      </c>
      <c r="G149" s="1">
        <f>Data[[#This Row],[State Funding 2023-24]]/Data[[#This Row],[FTE Enrollment 2023-24]]</f>
        <v>227.90321793484031</v>
      </c>
      <c r="H149" s="1">
        <f>Data[[#This Row],[Federal Funding 2023-24]]+Data[[#This Row],[State Funding 2023-24]]</f>
        <v>1219215.56</v>
      </c>
      <c r="I149" s="1">
        <f>Data[[#This Row],[Total Funding 2023-24]]/Data[[#This Row],[FTE Enrollment 2023-24]]</f>
        <v>762.85363183021207</v>
      </c>
      <c r="J149" s="2">
        <f>Data[[#This Row],[Federal Funding 2023-24]]/Data[[#This Row],[Total Funding 2023-24]]</f>
        <v>0.70124908838925915</v>
      </c>
      <c r="K149" s="2">
        <f>Data[[#This Row],[State Funding 2023-24]]/Data[[#This Row],[Total Funding 2023-24]]</f>
        <v>0.2987509116107408</v>
      </c>
    </row>
    <row r="150" spans="1:11" ht="16.5">
      <c r="A150" s="3">
        <v>30029</v>
      </c>
      <c r="B150" s="4" t="s">
        <v>159</v>
      </c>
      <c r="C150" s="10">
        <v>66</v>
      </c>
      <c r="D150" s="1">
        <v>1057.25</v>
      </c>
      <c r="E150" s="1">
        <f>Data[[#This Row],[Federal Funding 2023-24]]/Data[[#This Row],[FTE Enrollment 2023-24]]</f>
        <v>16.018939393939394</v>
      </c>
      <c r="F150" s="1">
        <v>0</v>
      </c>
      <c r="G150" s="1">
        <f>Data[[#This Row],[State Funding 2023-24]]/Data[[#This Row],[FTE Enrollment 2023-24]]</f>
        <v>0</v>
      </c>
      <c r="H150" s="1">
        <f>Data[[#This Row],[Federal Funding 2023-24]]+Data[[#This Row],[State Funding 2023-24]]</f>
        <v>1057.25</v>
      </c>
      <c r="I150" s="1">
        <f>Data[[#This Row],[Total Funding 2023-24]]/Data[[#This Row],[FTE Enrollment 2023-24]]</f>
        <v>16.018939393939394</v>
      </c>
      <c r="J150" s="2">
        <f>Data[[#This Row],[Federal Funding 2023-24]]/Data[[#This Row],[Total Funding 2023-24]]</f>
        <v>1</v>
      </c>
      <c r="K150" s="2">
        <f>Data[[#This Row],[State Funding 2023-24]]/Data[[#This Row],[Total Funding 2023-24]]</f>
        <v>0</v>
      </c>
    </row>
    <row r="151" spans="1:11" ht="16.5">
      <c r="A151" s="3">
        <v>29320</v>
      </c>
      <c r="B151" s="4" t="s">
        <v>160</v>
      </c>
      <c r="C151" s="10">
        <v>6765.1399999999994</v>
      </c>
      <c r="D151" s="1">
        <v>3373829.1600000015</v>
      </c>
      <c r="E151" s="1">
        <f>Data[[#This Row],[Federal Funding 2023-24]]/Data[[#This Row],[FTE Enrollment 2023-24]]</f>
        <v>498.70795874143062</v>
      </c>
      <c r="F151" s="1">
        <v>543135.57000000007</v>
      </c>
      <c r="G151" s="1">
        <f>Data[[#This Row],[State Funding 2023-24]]/Data[[#This Row],[FTE Enrollment 2023-24]]</f>
        <v>80.284453832441031</v>
      </c>
      <c r="H151" s="1">
        <f>Data[[#This Row],[Federal Funding 2023-24]]+Data[[#This Row],[State Funding 2023-24]]</f>
        <v>3916964.7300000014</v>
      </c>
      <c r="I151" s="1">
        <f>Data[[#This Row],[Total Funding 2023-24]]/Data[[#This Row],[FTE Enrollment 2023-24]]</f>
        <v>578.99241257387155</v>
      </c>
      <c r="J151" s="2">
        <f>Data[[#This Row],[Federal Funding 2023-24]]/Data[[#This Row],[Total Funding 2023-24]]</f>
        <v>0.86133764089318221</v>
      </c>
      <c r="K151" s="2">
        <f>Data[[#This Row],[State Funding 2023-24]]/Data[[#This Row],[Total Funding 2023-24]]</f>
        <v>0.13866235910681787</v>
      </c>
    </row>
    <row r="152" spans="1:11" ht="16.5">
      <c r="A152" s="3">
        <v>31006</v>
      </c>
      <c r="B152" s="4" t="s">
        <v>161</v>
      </c>
      <c r="C152" s="10">
        <v>15498.019999999999</v>
      </c>
      <c r="D152" s="1">
        <v>5330866.0099999951</v>
      </c>
      <c r="E152" s="1">
        <f>Data[[#This Row],[Federal Funding 2023-24]]/Data[[#This Row],[FTE Enrollment 2023-24]]</f>
        <v>343.97077884787836</v>
      </c>
      <c r="F152" s="1">
        <v>2326415.3600000041</v>
      </c>
      <c r="G152" s="1">
        <f>Data[[#This Row],[State Funding 2023-24]]/Data[[#This Row],[FTE Enrollment 2023-24]]</f>
        <v>150.11048895278262</v>
      </c>
      <c r="H152" s="1">
        <f>Data[[#This Row],[Federal Funding 2023-24]]+Data[[#This Row],[State Funding 2023-24]]</f>
        <v>7657281.3699999992</v>
      </c>
      <c r="I152" s="1">
        <f>Data[[#This Row],[Total Funding 2023-24]]/Data[[#This Row],[FTE Enrollment 2023-24]]</f>
        <v>494.08126780066095</v>
      </c>
      <c r="J152" s="2">
        <f>Data[[#This Row],[Federal Funding 2023-24]]/Data[[#This Row],[Total Funding 2023-24]]</f>
        <v>0.6961825943716099</v>
      </c>
      <c r="K152" s="2">
        <f>Data[[#This Row],[State Funding 2023-24]]/Data[[#This Row],[Total Funding 2023-24]]</f>
        <v>0.30381740562839005</v>
      </c>
    </row>
    <row r="153" spans="1:11" ht="16.5">
      <c r="A153" s="3">
        <v>39003</v>
      </c>
      <c r="B153" s="4" t="s">
        <v>162</v>
      </c>
      <c r="C153" s="10">
        <v>1310.17</v>
      </c>
      <c r="D153" s="1">
        <v>527307.54000000015</v>
      </c>
      <c r="E153" s="1">
        <f>Data[[#This Row],[Federal Funding 2023-24]]/Data[[#This Row],[FTE Enrollment 2023-24]]</f>
        <v>402.4726104246015</v>
      </c>
      <c r="F153" s="1">
        <v>255621.69000000003</v>
      </c>
      <c r="G153" s="1">
        <f>Data[[#This Row],[State Funding 2023-24]]/Data[[#This Row],[FTE Enrollment 2023-24]]</f>
        <v>195.10574200294619</v>
      </c>
      <c r="H153" s="1">
        <f>Data[[#This Row],[Federal Funding 2023-24]]+Data[[#This Row],[State Funding 2023-24]]</f>
        <v>782929.23000000021</v>
      </c>
      <c r="I153" s="1">
        <f>Data[[#This Row],[Total Funding 2023-24]]/Data[[#This Row],[FTE Enrollment 2023-24]]</f>
        <v>597.57835242754766</v>
      </c>
      <c r="J153" s="2">
        <f>Data[[#This Row],[Federal Funding 2023-24]]/Data[[#This Row],[Total Funding 2023-24]]</f>
        <v>0.6735060076885877</v>
      </c>
      <c r="K153" s="2">
        <f>Data[[#This Row],[State Funding 2023-24]]/Data[[#This Row],[Total Funding 2023-24]]</f>
        <v>0.3264939923114123</v>
      </c>
    </row>
    <row r="154" spans="1:11" ht="16.5">
      <c r="A154" s="3">
        <v>21014</v>
      </c>
      <c r="B154" s="4" t="s">
        <v>163</v>
      </c>
      <c r="C154" s="10">
        <v>819.74</v>
      </c>
      <c r="D154" s="1">
        <v>173444.47999999998</v>
      </c>
      <c r="E154" s="1">
        <f>Data[[#This Row],[Federal Funding 2023-24]]/Data[[#This Row],[FTE Enrollment 2023-24]]</f>
        <v>211.58474638299947</v>
      </c>
      <c r="F154" s="1">
        <v>92919.029999999984</v>
      </c>
      <c r="G154" s="1">
        <f>Data[[#This Row],[State Funding 2023-24]]/Data[[#This Row],[FTE Enrollment 2023-24]]</f>
        <v>113.35183106838751</v>
      </c>
      <c r="H154" s="1">
        <f>Data[[#This Row],[Federal Funding 2023-24]]+Data[[#This Row],[State Funding 2023-24]]</f>
        <v>266363.50999999995</v>
      </c>
      <c r="I154" s="1">
        <f>Data[[#This Row],[Total Funding 2023-24]]/Data[[#This Row],[FTE Enrollment 2023-24]]</f>
        <v>324.93657745138694</v>
      </c>
      <c r="J154" s="2">
        <f>Data[[#This Row],[Federal Funding 2023-24]]/Data[[#This Row],[Total Funding 2023-24]]</f>
        <v>0.65115705976392946</v>
      </c>
      <c r="K154" s="2">
        <f>Data[[#This Row],[State Funding 2023-24]]/Data[[#This Row],[Total Funding 2023-24]]</f>
        <v>0.34884294023607065</v>
      </c>
    </row>
    <row r="155" spans="1:11" ht="16.5">
      <c r="A155" s="3">
        <v>25155</v>
      </c>
      <c r="B155" s="4" t="s">
        <v>164</v>
      </c>
      <c r="C155" s="10">
        <v>310.32</v>
      </c>
      <c r="D155" s="1">
        <v>141629.51</v>
      </c>
      <c r="E155" s="1">
        <f>Data[[#This Row],[Federal Funding 2023-24]]/Data[[#This Row],[FTE Enrollment 2023-24]]</f>
        <v>456.39826630574896</v>
      </c>
      <c r="F155" s="1">
        <v>45503.27</v>
      </c>
      <c r="G155" s="1">
        <f>Data[[#This Row],[State Funding 2023-24]]/Data[[#This Row],[FTE Enrollment 2023-24]]</f>
        <v>146.63337844805361</v>
      </c>
      <c r="H155" s="1">
        <f>Data[[#This Row],[Federal Funding 2023-24]]+Data[[#This Row],[State Funding 2023-24]]</f>
        <v>187132.78</v>
      </c>
      <c r="I155" s="1">
        <f>Data[[#This Row],[Total Funding 2023-24]]/Data[[#This Row],[FTE Enrollment 2023-24]]</f>
        <v>603.03164475380254</v>
      </c>
      <c r="J155" s="2">
        <f>Data[[#This Row],[Federal Funding 2023-24]]/Data[[#This Row],[Total Funding 2023-24]]</f>
        <v>0.7568396621906649</v>
      </c>
      <c r="K155" s="2">
        <f>Data[[#This Row],[State Funding 2023-24]]/Data[[#This Row],[Total Funding 2023-24]]</f>
        <v>0.24316033780933516</v>
      </c>
    </row>
    <row r="156" spans="1:11" ht="16.5">
      <c r="A156" s="3">
        <v>24014</v>
      </c>
      <c r="B156" s="4" t="s">
        <v>165</v>
      </c>
      <c r="C156" s="10">
        <v>133.04000000000002</v>
      </c>
      <c r="D156" s="1">
        <v>116857.69</v>
      </c>
      <c r="E156" s="1">
        <f>Data[[#This Row],[Federal Funding 2023-24]]/Data[[#This Row],[FTE Enrollment 2023-24]]</f>
        <v>878.36507817197821</v>
      </c>
      <c r="F156" s="1">
        <v>3607.3100000000004</v>
      </c>
      <c r="G156" s="1">
        <f>Data[[#This Row],[State Funding 2023-24]]/Data[[#This Row],[FTE Enrollment 2023-24]]</f>
        <v>27.114476849067948</v>
      </c>
      <c r="H156" s="1">
        <f>Data[[#This Row],[Federal Funding 2023-24]]+Data[[#This Row],[State Funding 2023-24]]</f>
        <v>120465</v>
      </c>
      <c r="I156" s="1">
        <f>Data[[#This Row],[Total Funding 2023-24]]/Data[[#This Row],[FTE Enrollment 2023-24]]</f>
        <v>905.47955502104617</v>
      </c>
      <c r="J156" s="2">
        <f>Data[[#This Row],[Federal Funding 2023-24]]/Data[[#This Row],[Total Funding 2023-24]]</f>
        <v>0.97005511974432412</v>
      </c>
      <c r="K156" s="2">
        <f>Data[[#This Row],[State Funding 2023-24]]/Data[[#This Row],[Total Funding 2023-24]]</f>
        <v>2.9944880255675925E-2</v>
      </c>
    </row>
    <row r="157" spans="1:11" ht="16.5">
      <c r="A157" s="3">
        <v>26056</v>
      </c>
      <c r="B157" s="4" t="s">
        <v>166</v>
      </c>
      <c r="C157" s="10">
        <v>1160.3300000000002</v>
      </c>
      <c r="D157" s="1">
        <v>607386.77000000014</v>
      </c>
      <c r="E157" s="1">
        <f>Data[[#This Row],[Federal Funding 2023-24]]/Data[[#This Row],[FTE Enrollment 2023-24]]</f>
        <v>523.4603690329476</v>
      </c>
      <c r="F157" s="1">
        <v>168279.83</v>
      </c>
      <c r="G157" s="1">
        <f>Data[[#This Row],[State Funding 2023-24]]/Data[[#This Row],[FTE Enrollment 2023-24]]</f>
        <v>145.02756112485238</v>
      </c>
      <c r="H157" s="1">
        <f>Data[[#This Row],[Federal Funding 2023-24]]+Data[[#This Row],[State Funding 2023-24]]</f>
        <v>775666.60000000009</v>
      </c>
      <c r="I157" s="1">
        <f>Data[[#This Row],[Total Funding 2023-24]]/Data[[#This Row],[FTE Enrollment 2023-24]]</f>
        <v>668.48793015779995</v>
      </c>
      <c r="J157" s="2">
        <f>Data[[#This Row],[Federal Funding 2023-24]]/Data[[#This Row],[Total Funding 2023-24]]</f>
        <v>0.7830513393254267</v>
      </c>
      <c r="K157" s="2">
        <f>Data[[#This Row],[State Funding 2023-24]]/Data[[#This Row],[Total Funding 2023-24]]</f>
        <v>0.21694866067457327</v>
      </c>
    </row>
    <row r="158" spans="1:11" ht="16.5">
      <c r="A158" s="3">
        <v>32325</v>
      </c>
      <c r="B158" s="4" t="s">
        <v>167</v>
      </c>
      <c r="C158" s="10">
        <v>1422.52</v>
      </c>
      <c r="D158" s="1">
        <v>235564.48</v>
      </c>
      <c r="E158" s="1">
        <f>Data[[#This Row],[Federal Funding 2023-24]]/Data[[#This Row],[FTE Enrollment 2023-24]]</f>
        <v>165.59660321120268</v>
      </c>
      <c r="F158" s="1">
        <v>9322.7500000000018</v>
      </c>
      <c r="G158" s="1">
        <f>Data[[#This Row],[State Funding 2023-24]]/Data[[#This Row],[FTE Enrollment 2023-24]]</f>
        <v>6.5536864156567232</v>
      </c>
      <c r="H158" s="1">
        <f>Data[[#This Row],[Federal Funding 2023-24]]+Data[[#This Row],[State Funding 2023-24]]</f>
        <v>244887.23</v>
      </c>
      <c r="I158" s="1">
        <f>Data[[#This Row],[Total Funding 2023-24]]/Data[[#This Row],[FTE Enrollment 2023-24]]</f>
        <v>172.15028962685938</v>
      </c>
      <c r="J158" s="2">
        <f>Data[[#This Row],[Federal Funding 2023-24]]/Data[[#This Row],[Total Funding 2023-24]]</f>
        <v>0.96193043630735664</v>
      </c>
      <c r="K158" s="2">
        <f>Data[[#This Row],[State Funding 2023-24]]/Data[[#This Row],[Total Funding 2023-24]]</f>
        <v>3.8069563692643353E-2</v>
      </c>
    </row>
    <row r="159" spans="1:11" ht="16.5">
      <c r="A159" s="3">
        <v>37506</v>
      </c>
      <c r="B159" s="4" t="s">
        <v>168</v>
      </c>
      <c r="C159" s="10">
        <v>1953.8400000000001</v>
      </c>
      <c r="D159" s="1">
        <v>1183368.26</v>
      </c>
      <c r="E159" s="1">
        <f>Data[[#This Row],[Federal Funding 2023-24]]/Data[[#This Row],[FTE Enrollment 2023-24]]</f>
        <v>605.66282807189941</v>
      </c>
      <c r="F159" s="1">
        <v>400311.87000000005</v>
      </c>
      <c r="G159" s="1">
        <f>Data[[#This Row],[State Funding 2023-24]]/Data[[#This Row],[FTE Enrollment 2023-24]]</f>
        <v>204.88467325881342</v>
      </c>
      <c r="H159" s="1">
        <f>Data[[#This Row],[Federal Funding 2023-24]]+Data[[#This Row],[State Funding 2023-24]]</f>
        <v>1583680.1300000001</v>
      </c>
      <c r="I159" s="1">
        <f>Data[[#This Row],[Total Funding 2023-24]]/Data[[#This Row],[FTE Enrollment 2023-24]]</f>
        <v>810.54750133071286</v>
      </c>
      <c r="J159" s="2">
        <f>Data[[#This Row],[Federal Funding 2023-24]]/Data[[#This Row],[Total Funding 2023-24]]</f>
        <v>0.74722681530392121</v>
      </c>
      <c r="K159" s="2">
        <f>Data[[#This Row],[State Funding 2023-24]]/Data[[#This Row],[Total Funding 2023-24]]</f>
        <v>0.25277318469607873</v>
      </c>
    </row>
    <row r="160" spans="1:11" ht="16.5">
      <c r="A160" s="3">
        <v>14064</v>
      </c>
      <c r="B160" s="4" t="s">
        <v>169</v>
      </c>
      <c r="C160" s="10">
        <v>651.91000000000008</v>
      </c>
      <c r="D160" s="1">
        <v>341870.31000000017</v>
      </c>
      <c r="E160" s="1">
        <f>Data[[#This Row],[Federal Funding 2023-24]]/Data[[#This Row],[FTE Enrollment 2023-24]]</f>
        <v>524.41335460416337</v>
      </c>
      <c r="F160" s="1">
        <v>17329.19999999999</v>
      </c>
      <c r="G160" s="1">
        <f>Data[[#This Row],[State Funding 2023-24]]/Data[[#This Row],[FTE Enrollment 2023-24]]</f>
        <v>26.582196929023926</v>
      </c>
      <c r="H160" s="1">
        <f>Data[[#This Row],[Federal Funding 2023-24]]+Data[[#This Row],[State Funding 2023-24]]</f>
        <v>359199.51000000018</v>
      </c>
      <c r="I160" s="1">
        <f>Data[[#This Row],[Total Funding 2023-24]]/Data[[#This Row],[FTE Enrollment 2023-24]]</f>
        <v>550.99555153318727</v>
      </c>
      <c r="J160" s="2">
        <f>Data[[#This Row],[Federal Funding 2023-24]]/Data[[#This Row],[Total Funding 2023-24]]</f>
        <v>0.95175605890999126</v>
      </c>
      <c r="K160" s="2">
        <f>Data[[#This Row],[State Funding 2023-24]]/Data[[#This Row],[Total Funding 2023-24]]</f>
        <v>4.8243941090008673E-2</v>
      </c>
    </row>
    <row r="161" spans="1:11" ht="16.5">
      <c r="A161" s="3">
        <v>11051</v>
      </c>
      <c r="B161" s="4" t="s">
        <v>170</v>
      </c>
      <c r="C161" s="10">
        <v>2036.05</v>
      </c>
      <c r="D161" s="1">
        <v>1245020.8999999997</v>
      </c>
      <c r="E161" s="1">
        <f>Data[[#This Row],[Federal Funding 2023-24]]/Data[[#This Row],[FTE Enrollment 2023-24]]</f>
        <v>611.48837209302314</v>
      </c>
      <c r="F161" s="1">
        <v>28397.280000000002</v>
      </c>
      <c r="G161" s="1">
        <f>Data[[#This Row],[State Funding 2023-24]]/Data[[#This Row],[FTE Enrollment 2023-24]]</f>
        <v>13.947240981311856</v>
      </c>
      <c r="H161" s="1">
        <f>Data[[#This Row],[Federal Funding 2023-24]]+Data[[#This Row],[State Funding 2023-24]]</f>
        <v>1273418.1799999997</v>
      </c>
      <c r="I161" s="1">
        <f>Data[[#This Row],[Total Funding 2023-24]]/Data[[#This Row],[FTE Enrollment 2023-24]]</f>
        <v>625.43561307433492</v>
      </c>
      <c r="J161" s="2">
        <f>Data[[#This Row],[Federal Funding 2023-24]]/Data[[#This Row],[Total Funding 2023-24]]</f>
        <v>0.97769995713426983</v>
      </c>
      <c r="K161" s="2">
        <f>Data[[#This Row],[State Funding 2023-24]]/Data[[#This Row],[Total Funding 2023-24]]</f>
        <v>2.2300042865730101E-2</v>
      </c>
    </row>
    <row r="162" spans="1:11" ht="16.5">
      <c r="A162" s="3">
        <v>18400</v>
      </c>
      <c r="B162" s="4" t="s">
        <v>171</v>
      </c>
      <c r="C162" s="10">
        <v>5369.3</v>
      </c>
      <c r="D162" s="1">
        <v>1078823.0500000003</v>
      </c>
      <c r="E162" s="1">
        <f>Data[[#This Row],[Federal Funding 2023-24]]/Data[[#This Row],[FTE Enrollment 2023-24]]</f>
        <v>200.92433836812998</v>
      </c>
      <c r="F162" s="1">
        <v>181340.7200000002</v>
      </c>
      <c r="G162" s="1">
        <f>Data[[#This Row],[State Funding 2023-24]]/Data[[#This Row],[FTE Enrollment 2023-24]]</f>
        <v>33.77362412232511</v>
      </c>
      <c r="H162" s="1">
        <f>Data[[#This Row],[Federal Funding 2023-24]]+Data[[#This Row],[State Funding 2023-24]]</f>
        <v>1260163.7700000005</v>
      </c>
      <c r="I162" s="1">
        <f>Data[[#This Row],[Total Funding 2023-24]]/Data[[#This Row],[FTE Enrollment 2023-24]]</f>
        <v>234.69796249045507</v>
      </c>
      <c r="J162" s="2">
        <f>Data[[#This Row],[Federal Funding 2023-24]]/Data[[#This Row],[Total Funding 2023-24]]</f>
        <v>0.85609749754986197</v>
      </c>
      <c r="K162" s="2">
        <f>Data[[#This Row],[State Funding 2023-24]]/Data[[#This Row],[Total Funding 2023-24]]</f>
        <v>0.143902502450138</v>
      </c>
    </row>
    <row r="163" spans="1:11" ht="16.5">
      <c r="A163" s="3">
        <v>23403</v>
      </c>
      <c r="B163" s="4" t="s">
        <v>172</v>
      </c>
      <c r="C163" s="10">
        <v>2328.7199999999998</v>
      </c>
      <c r="D163" s="1">
        <v>1090416.3800000001</v>
      </c>
      <c r="E163" s="1">
        <f>Data[[#This Row],[Federal Funding 2023-24]]/Data[[#This Row],[FTE Enrollment 2023-24]]</f>
        <v>468.24709711772999</v>
      </c>
      <c r="F163" s="1">
        <v>494479.04</v>
      </c>
      <c r="G163" s="1">
        <f>Data[[#This Row],[State Funding 2023-24]]/Data[[#This Row],[FTE Enrollment 2023-24]]</f>
        <v>212.33941392696417</v>
      </c>
      <c r="H163" s="1">
        <f>Data[[#This Row],[Federal Funding 2023-24]]+Data[[#This Row],[State Funding 2023-24]]</f>
        <v>1584895.4200000002</v>
      </c>
      <c r="I163" s="1">
        <f>Data[[#This Row],[Total Funding 2023-24]]/Data[[#This Row],[FTE Enrollment 2023-24]]</f>
        <v>680.58651104469425</v>
      </c>
      <c r="J163" s="2">
        <f>Data[[#This Row],[Federal Funding 2023-24]]/Data[[#This Row],[Total Funding 2023-24]]</f>
        <v>0.68800525652348721</v>
      </c>
      <c r="K163" s="2">
        <f>Data[[#This Row],[State Funding 2023-24]]/Data[[#This Row],[Total Funding 2023-24]]</f>
        <v>0.31199474347651274</v>
      </c>
    </row>
    <row r="164" spans="1:11" ht="16.5">
      <c r="A164" s="3">
        <v>25200</v>
      </c>
      <c r="B164" s="4" t="s">
        <v>173</v>
      </c>
      <c r="C164" s="10">
        <v>58.07</v>
      </c>
      <c r="D164" s="1">
        <v>44025.9</v>
      </c>
      <c r="E164" s="1">
        <f>Data[[#This Row],[Federal Funding 2023-24]]/Data[[#This Row],[FTE Enrollment 2023-24]]</f>
        <v>758.1522300671603</v>
      </c>
      <c r="F164" s="1">
        <v>9711.7000000000007</v>
      </c>
      <c r="G164" s="1">
        <f>Data[[#This Row],[State Funding 2023-24]]/Data[[#This Row],[FTE Enrollment 2023-24]]</f>
        <v>167.24126054761496</v>
      </c>
      <c r="H164" s="1">
        <f>Data[[#This Row],[Federal Funding 2023-24]]+Data[[#This Row],[State Funding 2023-24]]</f>
        <v>53737.600000000006</v>
      </c>
      <c r="I164" s="1">
        <f>Data[[#This Row],[Total Funding 2023-24]]/Data[[#This Row],[FTE Enrollment 2023-24]]</f>
        <v>925.39349061477537</v>
      </c>
      <c r="J164" s="2">
        <f>Data[[#This Row],[Federal Funding 2023-24]]/Data[[#This Row],[Total Funding 2023-24]]</f>
        <v>0.81927551658429099</v>
      </c>
      <c r="K164" s="2">
        <f>Data[[#This Row],[State Funding 2023-24]]/Data[[#This Row],[Total Funding 2023-24]]</f>
        <v>0.18072448341570893</v>
      </c>
    </row>
    <row r="165" spans="1:11" ht="16.5">
      <c r="A165" s="3">
        <v>34003</v>
      </c>
      <c r="B165" s="4" t="s">
        <v>174</v>
      </c>
      <c r="C165" s="10">
        <v>15136.36</v>
      </c>
      <c r="D165" s="1">
        <v>4334566.3400000054</v>
      </c>
      <c r="E165" s="1">
        <f>Data[[#This Row],[Federal Funding 2023-24]]/Data[[#This Row],[FTE Enrollment 2023-24]]</f>
        <v>286.36781498325922</v>
      </c>
      <c r="F165" s="1">
        <v>894871.89000000071</v>
      </c>
      <c r="G165" s="1">
        <f>Data[[#This Row],[State Funding 2023-24]]/Data[[#This Row],[FTE Enrollment 2023-24]]</f>
        <v>59.12067960857172</v>
      </c>
      <c r="H165" s="1">
        <f>Data[[#This Row],[Federal Funding 2023-24]]+Data[[#This Row],[State Funding 2023-24]]</f>
        <v>5229438.230000006</v>
      </c>
      <c r="I165" s="1">
        <f>Data[[#This Row],[Total Funding 2023-24]]/Data[[#This Row],[FTE Enrollment 2023-24]]</f>
        <v>345.48849459183094</v>
      </c>
      <c r="J165" s="2">
        <f>Data[[#This Row],[Federal Funding 2023-24]]/Data[[#This Row],[Total Funding 2023-24]]</f>
        <v>0.82887800741839923</v>
      </c>
      <c r="K165" s="2">
        <f>Data[[#This Row],[State Funding 2023-24]]/Data[[#This Row],[Total Funding 2023-24]]</f>
        <v>0.17112199258160082</v>
      </c>
    </row>
    <row r="166" spans="1:11" ht="16.5">
      <c r="A166" s="3">
        <v>33211</v>
      </c>
      <c r="B166" s="4" t="s">
        <v>175</v>
      </c>
      <c r="C166" s="10">
        <v>264.71000000000004</v>
      </c>
      <c r="D166" s="1">
        <v>160944.91999999998</v>
      </c>
      <c r="E166" s="1">
        <f>Data[[#This Row],[Federal Funding 2023-24]]/Data[[#This Row],[FTE Enrollment 2023-24]]</f>
        <v>608.00468437157633</v>
      </c>
      <c r="F166" s="1">
        <v>6004.010000000002</v>
      </c>
      <c r="G166" s="1">
        <f>Data[[#This Row],[State Funding 2023-24]]/Data[[#This Row],[FTE Enrollment 2023-24]]</f>
        <v>22.68146273280194</v>
      </c>
      <c r="H166" s="1">
        <f>Data[[#This Row],[Federal Funding 2023-24]]+Data[[#This Row],[State Funding 2023-24]]</f>
        <v>166948.93</v>
      </c>
      <c r="I166" s="1">
        <f>Data[[#This Row],[Total Funding 2023-24]]/Data[[#This Row],[FTE Enrollment 2023-24]]</f>
        <v>630.68614710437828</v>
      </c>
      <c r="J166" s="2">
        <f>Data[[#This Row],[Federal Funding 2023-24]]/Data[[#This Row],[Total Funding 2023-24]]</f>
        <v>0.96403684647754251</v>
      </c>
      <c r="K166" s="2">
        <f>Data[[#This Row],[State Funding 2023-24]]/Data[[#This Row],[Total Funding 2023-24]]</f>
        <v>3.596315352245745E-2</v>
      </c>
    </row>
    <row r="167" spans="1:11" ht="16.5">
      <c r="A167" s="3">
        <v>17417</v>
      </c>
      <c r="B167" s="4" t="s">
        <v>176</v>
      </c>
      <c r="C167" s="10">
        <v>22710.36</v>
      </c>
      <c r="D167" s="1">
        <v>2339872.6300000027</v>
      </c>
      <c r="E167" s="1">
        <f>Data[[#This Row],[Federal Funding 2023-24]]/Data[[#This Row],[FTE Enrollment 2023-24]]</f>
        <v>103.03106731905626</v>
      </c>
      <c r="F167" s="1">
        <v>176763.77000000014</v>
      </c>
      <c r="G167" s="1">
        <f>Data[[#This Row],[State Funding 2023-24]]/Data[[#This Row],[FTE Enrollment 2023-24]]</f>
        <v>7.7833979734359175</v>
      </c>
      <c r="H167" s="1">
        <f>Data[[#This Row],[Federal Funding 2023-24]]+Data[[#This Row],[State Funding 2023-24]]</f>
        <v>2516636.4000000027</v>
      </c>
      <c r="I167" s="1">
        <f>Data[[#This Row],[Total Funding 2023-24]]/Data[[#This Row],[FTE Enrollment 2023-24]]</f>
        <v>110.81446529249217</v>
      </c>
      <c r="J167" s="2">
        <f>Data[[#This Row],[Federal Funding 2023-24]]/Data[[#This Row],[Total Funding 2023-24]]</f>
        <v>0.92976189567948719</v>
      </c>
      <c r="K167" s="2">
        <f>Data[[#This Row],[State Funding 2023-24]]/Data[[#This Row],[Total Funding 2023-24]]</f>
        <v>7.0238104320512862E-2</v>
      </c>
    </row>
    <row r="168" spans="1:11" ht="16.5">
      <c r="A168" s="3">
        <v>15201</v>
      </c>
      <c r="B168" s="4" t="s">
        <v>177</v>
      </c>
      <c r="C168" s="10">
        <v>5768.9800000000005</v>
      </c>
      <c r="D168" s="1">
        <v>1456840.9099999985</v>
      </c>
      <c r="E168" s="1">
        <f>Data[[#This Row],[Federal Funding 2023-24]]/Data[[#This Row],[FTE Enrollment 2023-24]]</f>
        <v>252.53006770694273</v>
      </c>
      <c r="F168" s="1">
        <v>398278.98999999982</v>
      </c>
      <c r="G168" s="1">
        <f>Data[[#This Row],[State Funding 2023-24]]/Data[[#This Row],[FTE Enrollment 2023-24]]</f>
        <v>69.038025786187475</v>
      </c>
      <c r="H168" s="1">
        <f>Data[[#This Row],[Federal Funding 2023-24]]+Data[[#This Row],[State Funding 2023-24]]</f>
        <v>1855119.8999999983</v>
      </c>
      <c r="I168" s="1">
        <f>Data[[#This Row],[Total Funding 2023-24]]/Data[[#This Row],[FTE Enrollment 2023-24]]</f>
        <v>321.56809349313016</v>
      </c>
      <c r="J168" s="2">
        <f>Data[[#This Row],[Federal Funding 2023-24]]/Data[[#This Row],[Total Funding 2023-24]]</f>
        <v>0.78530822185671123</v>
      </c>
      <c r="K168" s="2">
        <f>Data[[#This Row],[State Funding 2023-24]]/Data[[#This Row],[Total Funding 2023-24]]</f>
        <v>0.21469177814328885</v>
      </c>
    </row>
    <row r="169" spans="1:11" ht="16.5">
      <c r="A169" s="3">
        <v>38324</v>
      </c>
      <c r="B169" s="4" t="s">
        <v>178</v>
      </c>
      <c r="C169" s="10">
        <v>155.01999999999998</v>
      </c>
      <c r="D169" s="1">
        <v>47199.610000000015</v>
      </c>
      <c r="E169" s="1">
        <f>Data[[#This Row],[Federal Funding 2023-24]]/Data[[#This Row],[FTE Enrollment 2023-24]]</f>
        <v>304.47432589343322</v>
      </c>
      <c r="F169" s="1">
        <v>1397.45</v>
      </c>
      <c r="G169" s="1">
        <f>Data[[#This Row],[State Funding 2023-24]]/Data[[#This Row],[FTE Enrollment 2023-24]]</f>
        <v>9.0146432718358938</v>
      </c>
      <c r="H169" s="1">
        <f>Data[[#This Row],[Federal Funding 2023-24]]+Data[[#This Row],[State Funding 2023-24]]</f>
        <v>48597.060000000012</v>
      </c>
      <c r="I169" s="1">
        <f>Data[[#This Row],[Total Funding 2023-24]]/Data[[#This Row],[FTE Enrollment 2023-24]]</f>
        <v>313.48896916526911</v>
      </c>
      <c r="J169" s="2">
        <f>Data[[#This Row],[Federal Funding 2023-24]]/Data[[#This Row],[Total Funding 2023-24]]</f>
        <v>0.97124414522195379</v>
      </c>
      <c r="K169" s="2">
        <f>Data[[#This Row],[State Funding 2023-24]]/Data[[#This Row],[Total Funding 2023-24]]</f>
        <v>2.8755854778046239E-2</v>
      </c>
    </row>
    <row r="170" spans="1:11" ht="16.5">
      <c r="A170" s="3">
        <v>14400</v>
      </c>
      <c r="B170" s="4" t="s">
        <v>179</v>
      </c>
      <c r="C170" s="10">
        <v>327.47000000000003</v>
      </c>
      <c r="D170" s="1">
        <v>197742.12999999992</v>
      </c>
      <c r="E170" s="1">
        <f>Data[[#This Row],[Federal Funding 2023-24]]/Data[[#This Row],[FTE Enrollment 2023-24]]</f>
        <v>603.84807768650535</v>
      </c>
      <c r="F170" s="1">
        <v>42590.85000000002</v>
      </c>
      <c r="G170" s="1">
        <f>Data[[#This Row],[State Funding 2023-24]]/Data[[#This Row],[FTE Enrollment 2023-24]]</f>
        <v>130.06031086817117</v>
      </c>
      <c r="H170" s="1">
        <f>Data[[#This Row],[Federal Funding 2023-24]]+Data[[#This Row],[State Funding 2023-24]]</f>
        <v>240332.97999999992</v>
      </c>
      <c r="I170" s="1">
        <f>Data[[#This Row],[Total Funding 2023-24]]/Data[[#This Row],[FTE Enrollment 2023-24]]</f>
        <v>733.90838855467643</v>
      </c>
      <c r="J170" s="2">
        <f>Data[[#This Row],[Federal Funding 2023-24]]/Data[[#This Row],[Total Funding 2023-24]]</f>
        <v>0.82278399743555786</v>
      </c>
      <c r="K170" s="2">
        <f>Data[[#This Row],[State Funding 2023-24]]/Data[[#This Row],[Total Funding 2023-24]]</f>
        <v>0.1772160025644422</v>
      </c>
    </row>
    <row r="171" spans="1:11" ht="16.5">
      <c r="A171" s="3">
        <v>25101</v>
      </c>
      <c r="B171" s="4" t="s">
        <v>180</v>
      </c>
      <c r="C171" s="10">
        <v>992.36999999999989</v>
      </c>
      <c r="D171" s="1">
        <v>619299.02000000037</v>
      </c>
      <c r="E171" s="1">
        <f>Data[[#This Row],[Federal Funding 2023-24]]/Data[[#This Row],[FTE Enrollment 2023-24]]</f>
        <v>624.06060239628414</v>
      </c>
      <c r="F171" s="1">
        <v>109367.13999999997</v>
      </c>
      <c r="G171" s="1">
        <f>Data[[#This Row],[State Funding 2023-24]]/Data[[#This Row],[FTE Enrollment 2023-24]]</f>
        <v>110.20802724790147</v>
      </c>
      <c r="H171" s="1">
        <f>Data[[#This Row],[Federal Funding 2023-24]]+Data[[#This Row],[State Funding 2023-24]]</f>
        <v>728666.16000000038</v>
      </c>
      <c r="I171" s="1">
        <f>Data[[#This Row],[Total Funding 2023-24]]/Data[[#This Row],[FTE Enrollment 2023-24]]</f>
        <v>734.26862964418558</v>
      </c>
      <c r="J171" s="2">
        <f>Data[[#This Row],[Federal Funding 2023-24]]/Data[[#This Row],[Total Funding 2023-24]]</f>
        <v>0.84990775473915248</v>
      </c>
      <c r="K171" s="2">
        <f>Data[[#This Row],[State Funding 2023-24]]/Data[[#This Row],[Total Funding 2023-24]]</f>
        <v>0.15009224526084747</v>
      </c>
    </row>
    <row r="172" spans="1:11" ht="16.5">
      <c r="A172" s="3">
        <v>14172</v>
      </c>
      <c r="B172" s="4" t="s">
        <v>181</v>
      </c>
      <c r="C172" s="10">
        <v>588.59</v>
      </c>
      <c r="D172" s="1">
        <v>407910.64999999997</v>
      </c>
      <c r="E172" s="1">
        <f>Data[[#This Row],[Federal Funding 2023-24]]/Data[[#This Row],[FTE Enrollment 2023-24]]</f>
        <v>693.03020778470568</v>
      </c>
      <c r="F172" s="1">
        <v>33746.82</v>
      </c>
      <c r="G172" s="1">
        <f>Data[[#This Row],[State Funding 2023-24]]/Data[[#This Row],[FTE Enrollment 2023-24]]</f>
        <v>57.335020982347643</v>
      </c>
      <c r="H172" s="1">
        <f>Data[[#This Row],[Federal Funding 2023-24]]+Data[[#This Row],[State Funding 2023-24]]</f>
        <v>441657.47</v>
      </c>
      <c r="I172" s="1">
        <f>Data[[#This Row],[Total Funding 2023-24]]/Data[[#This Row],[FTE Enrollment 2023-24]]</f>
        <v>750.3652287670534</v>
      </c>
      <c r="J172" s="2">
        <f>Data[[#This Row],[Federal Funding 2023-24]]/Data[[#This Row],[Total Funding 2023-24]]</f>
        <v>0.92359051461305519</v>
      </c>
      <c r="K172" s="2">
        <f>Data[[#This Row],[State Funding 2023-24]]/Data[[#This Row],[Total Funding 2023-24]]</f>
        <v>7.6409485386944781E-2</v>
      </c>
    </row>
    <row r="173" spans="1:11" ht="16.5">
      <c r="A173" s="3">
        <v>22105</v>
      </c>
      <c r="B173" s="4" t="s">
        <v>182</v>
      </c>
      <c r="C173" s="10">
        <v>213.99</v>
      </c>
      <c r="D173" s="1">
        <v>83173.010000000024</v>
      </c>
      <c r="E173" s="1">
        <f>Data[[#This Row],[Federal Funding 2023-24]]/Data[[#This Row],[FTE Enrollment 2023-24]]</f>
        <v>388.6770877143793</v>
      </c>
      <c r="F173" s="1">
        <v>43206.679999999978</v>
      </c>
      <c r="G173" s="1">
        <f>Data[[#This Row],[State Funding 2023-24]]/Data[[#This Row],[FTE Enrollment 2023-24]]</f>
        <v>201.90980886957323</v>
      </c>
      <c r="H173" s="1">
        <f>Data[[#This Row],[Federal Funding 2023-24]]+Data[[#This Row],[State Funding 2023-24]]</f>
        <v>126379.69</v>
      </c>
      <c r="I173" s="1">
        <f>Data[[#This Row],[Total Funding 2023-24]]/Data[[#This Row],[FTE Enrollment 2023-24]]</f>
        <v>590.58689658395247</v>
      </c>
      <c r="J173" s="2">
        <f>Data[[#This Row],[Federal Funding 2023-24]]/Data[[#This Row],[Total Funding 2023-24]]</f>
        <v>0.65812006660247402</v>
      </c>
      <c r="K173" s="2">
        <f>Data[[#This Row],[State Funding 2023-24]]/Data[[#This Row],[Total Funding 2023-24]]</f>
        <v>0.34187993339752598</v>
      </c>
    </row>
    <row r="174" spans="1:11" ht="16.5">
      <c r="A174" s="3">
        <v>24105</v>
      </c>
      <c r="B174" s="4" t="s">
        <v>183</v>
      </c>
      <c r="C174" s="10">
        <v>1069.21</v>
      </c>
      <c r="D174" s="1">
        <v>446388.9200000001</v>
      </c>
      <c r="E174" s="1">
        <f>Data[[#This Row],[Federal Funding 2023-24]]/Data[[#This Row],[FTE Enrollment 2023-24]]</f>
        <v>417.49414988636477</v>
      </c>
      <c r="F174" s="1">
        <v>132427.84000000003</v>
      </c>
      <c r="G174" s="1">
        <f>Data[[#This Row],[State Funding 2023-24]]/Data[[#This Row],[FTE Enrollment 2023-24]]</f>
        <v>123.85578137129285</v>
      </c>
      <c r="H174" s="1">
        <f>Data[[#This Row],[Federal Funding 2023-24]]+Data[[#This Row],[State Funding 2023-24]]</f>
        <v>578816.76000000013</v>
      </c>
      <c r="I174" s="1">
        <f>Data[[#This Row],[Total Funding 2023-24]]/Data[[#This Row],[FTE Enrollment 2023-24]]</f>
        <v>541.34993125765766</v>
      </c>
      <c r="J174" s="2">
        <f>Data[[#This Row],[Federal Funding 2023-24]]/Data[[#This Row],[Total Funding 2023-24]]</f>
        <v>0.77120938930655702</v>
      </c>
      <c r="K174" s="2">
        <f>Data[[#This Row],[State Funding 2023-24]]/Data[[#This Row],[Total Funding 2023-24]]</f>
        <v>0.22879061069344295</v>
      </c>
    </row>
    <row r="175" spans="1:11" ht="16.5">
      <c r="A175" s="3">
        <v>34111</v>
      </c>
      <c r="B175" s="4" t="s">
        <v>184</v>
      </c>
      <c r="C175" s="10">
        <v>9619.4500000000007</v>
      </c>
      <c r="D175" s="1">
        <v>1627816.7399999986</v>
      </c>
      <c r="E175" s="1">
        <f>Data[[#This Row],[Federal Funding 2023-24]]/Data[[#This Row],[FTE Enrollment 2023-24]]</f>
        <v>169.22139415455129</v>
      </c>
      <c r="F175" s="1">
        <v>323334.87000000017</v>
      </c>
      <c r="G175" s="1">
        <f>Data[[#This Row],[State Funding 2023-24]]/Data[[#This Row],[FTE Enrollment 2023-24]]</f>
        <v>33.61261506634996</v>
      </c>
      <c r="H175" s="1">
        <f>Data[[#This Row],[Federal Funding 2023-24]]+Data[[#This Row],[State Funding 2023-24]]</f>
        <v>1951151.6099999987</v>
      </c>
      <c r="I175" s="1">
        <f>Data[[#This Row],[Total Funding 2023-24]]/Data[[#This Row],[FTE Enrollment 2023-24]]</f>
        <v>202.83400922090127</v>
      </c>
      <c r="J175" s="2">
        <f>Data[[#This Row],[Federal Funding 2023-24]]/Data[[#This Row],[Total Funding 2023-24]]</f>
        <v>0.83428511226762114</v>
      </c>
      <c r="K175" s="2">
        <f>Data[[#This Row],[State Funding 2023-24]]/Data[[#This Row],[Total Funding 2023-24]]</f>
        <v>0.16571488773237891</v>
      </c>
    </row>
    <row r="176" spans="1:11" ht="16.5">
      <c r="A176" s="3">
        <v>24019</v>
      </c>
      <c r="B176" s="4" t="s">
        <v>185</v>
      </c>
      <c r="C176" s="10">
        <v>5860.56</v>
      </c>
      <c r="D176" s="1">
        <v>925301.12999999966</v>
      </c>
      <c r="E176" s="1">
        <f>Data[[#This Row],[Federal Funding 2023-24]]/Data[[#This Row],[FTE Enrollment 2023-24]]</f>
        <v>157.88612862934593</v>
      </c>
      <c r="F176" s="1">
        <v>39589.039999999986</v>
      </c>
      <c r="G176" s="1">
        <f>Data[[#This Row],[State Funding 2023-24]]/Data[[#This Row],[FTE Enrollment 2023-24]]</f>
        <v>6.7551633291016531</v>
      </c>
      <c r="H176" s="1">
        <f>Data[[#This Row],[Federal Funding 2023-24]]+Data[[#This Row],[State Funding 2023-24]]</f>
        <v>964890.16999999969</v>
      </c>
      <c r="I176" s="1">
        <f>Data[[#This Row],[Total Funding 2023-24]]/Data[[#This Row],[FTE Enrollment 2023-24]]</f>
        <v>164.6412919584476</v>
      </c>
      <c r="J176" s="2">
        <f>Data[[#This Row],[Federal Funding 2023-24]]/Data[[#This Row],[Total Funding 2023-24]]</f>
        <v>0.95897041836378116</v>
      </c>
      <c r="K176" s="2">
        <f>Data[[#This Row],[State Funding 2023-24]]/Data[[#This Row],[Total Funding 2023-24]]</f>
        <v>4.1029581636218761E-2</v>
      </c>
    </row>
    <row r="177" spans="1:11" ht="16.5">
      <c r="A177" s="3">
        <v>21300</v>
      </c>
      <c r="B177" s="4" t="s">
        <v>186</v>
      </c>
      <c r="C177" s="10">
        <v>859.12</v>
      </c>
      <c r="D177" s="1">
        <v>424738.61999999982</v>
      </c>
      <c r="E177" s="1">
        <f>Data[[#This Row],[Federal Funding 2023-24]]/Data[[#This Row],[FTE Enrollment 2023-24]]</f>
        <v>494.38800167613351</v>
      </c>
      <c r="F177" s="1">
        <v>182340.30000000002</v>
      </c>
      <c r="G177" s="1">
        <f>Data[[#This Row],[State Funding 2023-24]]/Data[[#This Row],[FTE Enrollment 2023-24]]</f>
        <v>212.24078126454978</v>
      </c>
      <c r="H177" s="1">
        <f>Data[[#This Row],[Federal Funding 2023-24]]+Data[[#This Row],[State Funding 2023-24]]</f>
        <v>607078.91999999981</v>
      </c>
      <c r="I177" s="1">
        <f>Data[[#This Row],[Total Funding 2023-24]]/Data[[#This Row],[FTE Enrollment 2023-24]]</f>
        <v>706.62878294068321</v>
      </c>
      <c r="J177" s="2">
        <f>Data[[#This Row],[Federal Funding 2023-24]]/Data[[#This Row],[Total Funding 2023-24]]</f>
        <v>0.69964316995226905</v>
      </c>
      <c r="K177" s="2">
        <f>Data[[#This Row],[State Funding 2023-24]]/Data[[#This Row],[Total Funding 2023-24]]</f>
        <v>0.300356830047731</v>
      </c>
    </row>
    <row r="178" spans="1:11" ht="16.5">
      <c r="A178" s="3">
        <v>33030</v>
      </c>
      <c r="B178" s="4" t="s">
        <v>187</v>
      </c>
      <c r="C178" s="10">
        <v>39.5</v>
      </c>
      <c r="D178" s="1">
        <v>33992.109999999993</v>
      </c>
      <c r="E178" s="1">
        <f>Data[[#This Row],[Federal Funding 2023-24]]/Data[[#This Row],[FTE Enrollment 2023-24]]</f>
        <v>860.55974683544287</v>
      </c>
      <c r="F178" s="1">
        <v>11014.419999999998</v>
      </c>
      <c r="G178" s="1">
        <f>Data[[#This Row],[State Funding 2023-24]]/Data[[#This Row],[FTE Enrollment 2023-24]]</f>
        <v>278.84607594936705</v>
      </c>
      <c r="H178" s="1">
        <f>Data[[#This Row],[Federal Funding 2023-24]]+Data[[#This Row],[State Funding 2023-24]]</f>
        <v>45006.529999999992</v>
      </c>
      <c r="I178" s="1">
        <f>Data[[#This Row],[Total Funding 2023-24]]/Data[[#This Row],[FTE Enrollment 2023-24]]</f>
        <v>1139.40582278481</v>
      </c>
      <c r="J178" s="2">
        <f>Data[[#This Row],[Federal Funding 2023-24]]/Data[[#This Row],[Total Funding 2023-24]]</f>
        <v>0.7552706240627749</v>
      </c>
      <c r="K178" s="2">
        <f>Data[[#This Row],[State Funding 2023-24]]/Data[[#This Row],[Total Funding 2023-24]]</f>
        <v>0.24472937593722513</v>
      </c>
    </row>
    <row r="179" spans="1:11" ht="16.5">
      <c r="A179" s="3">
        <v>28137</v>
      </c>
      <c r="B179" s="4" t="s">
        <v>188</v>
      </c>
      <c r="C179" s="10">
        <v>763.71</v>
      </c>
      <c r="D179" s="1">
        <v>123923.63000000002</v>
      </c>
      <c r="E179" s="1">
        <f>Data[[#This Row],[Federal Funding 2023-24]]/Data[[#This Row],[FTE Enrollment 2023-24]]</f>
        <v>162.26529703683337</v>
      </c>
      <c r="F179" s="1">
        <v>7690.5200000000032</v>
      </c>
      <c r="G179" s="1">
        <f>Data[[#This Row],[State Funding 2023-24]]/Data[[#This Row],[FTE Enrollment 2023-24]]</f>
        <v>10.06994801691742</v>
      </c>
      <c r="H179" s="1">
        <f>Data[[#This Row],[Federal Funding 2023-24]]+Data[[#This Row],[State Funding 2023-24]]</f>
        <v>131614.15000000002</v>
      </c>
      <c r="I179" s="1">
        <f>Data[[#This Row],[Total Funding 2023-24]]/Data[[#This Row],[FTE Enrollment 2023-24]]</f>
        <v>172.33524505375078</v>
      </c>
      <c r="J179" s="2">
        <f>Data[[#This Row],[Federal Funding 2023-24]]/Data[[#This Row],[Total Funding 2023-24]]</f>
        <v>0.94156768098262988</v>
      </c>
      <c r="K179" s="2">
        <f>Data[[#This Row],[State Funding 2023-24]]/Data[[#This Row],[Total Funding 2023-24]]</f>
        <v>5.8432319017370109E-2</v>
      </c>
    </row>
    <row r="180" spans="1:11" ht="16.5">
      <c r="A180" s="3">
        <v>32123</v>
      </c>
      <c r="B180" s="4" t="s">
        <v>189</v>
      </c>
      <c r="C180" s="10">
        <v>72.599999999999994</v>
      </c>
      <c r="D180" s="1">
        <v>0</v>
      </c>
      <c r="E180" s="1">
        <f>Data[[#This Row],[Federal Funding 2023-24]]/Data[[#This Row],[FTE Enrollment 2023-24]]</f>
        <v>0</v>
      </c>
      <c r="F180" s="1">
        <v>0</v>
      </c>
      <c r="G180" s="1">
        <f>Data[[#This Row],[State Funding 2023-24]]/Data[[#This Row],[FTE Enrollment 2023-24]]</f>
        <v>0</v>
      </c>
      <c r="H180" s="1">
        <f>Data[[#This Row],[Federal Funding 2023-24]]+Data[[#This Row],[State Funding 2023-24]]</f>
        <v>0</v>
      </c>
      <c r="I180" s="1">
        <f>Data[[#This Row],[Total Funding 2023-24]]/Data[[#This Row],[FTE Enrollment 2023-24]]</f>
        <v>0</v>
      </c>
      <c r="J180" s="2">
        <v>0</v>
      </c>
      <c r="K180" s="2">
        <v>0</v>
      </c>
    </row>
    <row r="181" spans="1:11" ht="16.5">
      <c r="A181" s="3">
        <v>10065</v>
      </c>
      <c r="B181" s="4" t="s">
        <v>190</v>
      </c>
      <c r="C181" s="10">
        <v>34.200000000000003</v>
      </c>
      <c r="D181" s="1">
        <v>32171.219999999998</v>
      </c>
      <c r="E181" s="1">
        <f>Data[[#This Row],[Federal Funding 2023-24]]/Data[[#This Row],[FTE Enrollment 2023-24]]</f>
        <v>940.67894736842095</v>
      </c>
      <c r="F181" s="1">
        <v>2115</v>
      </c>
      <c r="G181" s="1">
        <f>Data[[#This Row],[State Funding 2023-24]]/Data[[#This Row],[FTE Enrollment 2023-24]]</f>
        <v>61.84210526315789</v>
      </c>
      <c r="H181" s="1">
        <f>Data[[#This Row],[Federal Funding 2023-24]]+Data[[#This Row],[State Funding 2023-24]]</f>
        <v>34286.22</v>
      </c>
      <c r="I181" s="1">
        <f>Data[[#This Row],[Total Funding 2023-24]]/Data[[#This Row],[FTE Enrollment 2023-24]]</f>
        <v>1002.5210526315789</v>
      </c>
      <c r="J181" s="2">
        <f>Data[[#This Row],[Federal Funding 2023-24]]/Data[[#This Row],[Total Funding 2023-24]]</f>
        <v>0.93831340987720424</v>
      </c>
      <c r="K181" s="2">
        <f>Data[[#This Row],[State Funding 2023-24]]/Data[[#This Row],[Total Funding 2023-24]]</f>
        <v>6.168659012279569E-2</v>
      </c>
    </row>
    <row r="182" spans="1:11" ht="16.5">
      <c r="A182" s="3">
        <v>9013</v>
      </c>
      <c r="B182" s="4" t="s">
        <v>191</v>
      </c>
      <c r="C182" s="10">
        <v>109.06</v>
      </c>
      <c r="D182" s="1">
        <v>83785.629999999976</v>
      </c>
      <c r="E182" s="1">
        <f>Data[[#This Row],[Federal Funding 2023-24]]/Data[[#This Row],[FTE Enrollment 2023-24]]</f>
        <v>768.25261324041787</v>
      </c>
      <c r="F182" s="1">
        <v>8491</v>
      </c>
      <c r="G182" s="1">
        <f>Data[[#This Row],[State Funding 2023-24]]/Data[[#This Row],[FTE Enrollment 2023-24]]</f>
        <v>77.856225930680353</v>
      </c>
      <c r="H182" s="1">
        <f>Data[[#This Row],[Federal Funding 2023-24]]+Data[[#This Row],[State Funding 2023-24]]</f>
        <v>92276.629999999976</v>
      </c>
      <c r="I182" s="1">
        <f>Data[[#This Row],[Total Funding 2023-24]]/Data[[#This Row],[FTE Enrollment 2023-24]]</f>
        <v>846.10883917109823</v>
      </c>
      <c r="J182" s="2">
        <f>Data[[#This Row],[Federal Funding 2023-24]]/Data[[#This Row],[Total Funding 2023-24]]</f>
        <v>0.90798320224741624</v>
      </c>
      <c r="K182" s="2">
        <f>Data[[#This Row],[State Funding 2023-24]]/Data[[#This Row],[Total Funding 2023-24]]</f>
        <v>9.2016797752583757E-2</v>
      </c>
    </row>
    <row r="183" spans="1:11" ht="16.5">
      <c r="A183" s="3">
        <v>24410</v>
      </c>
      <c r="B183" s="4" t="s">
        <v>192</v>
      </c>
      <c r="C183" s="10">
        <v>492.61</v>
      </c>
      <c r="D183" s="1">
        <v>290468.59999999998</v>
      </c>
      <c r="E183" s="1">
        <f>Data[[#This Row],[Federal Funding 2023-24]]/Data[[#This Row],[FTE Enrollment 2023-24]]</f>
        <v>589.65226040884261</v>
      </c>
      <c r="F183" s="1">
        <v>65365.099999999984</v>
      </c>
      <c r="G183" s="1">
        <f>Data[[#This Row],[State Funding 2023-24]]/Data[[#This Row],[FTE Enrollment 2023-24]]</f>
        <v>132.69137857534355</v>
      </c>
      <c r="H183" s="1">
        <f>Data[[#This Row],[Federal Funding 2023-24]]+Data[[#This Row],[State Funding 2023-24]]</f>
        <v>355833.69999999995</v>
      </c>
      <c r="I183" s="1">
        <f>Data[[#This Row],[Total Funding 2023-24]]/Data[[#This Row],[FTE Enrollment 2023-24]]</f>
        <v>722.34363898418621</v>
      </c>
      <c r="J183" s="2">
        <f>Data[[#This Row],[Federal Funding 2023-24]]/Data[[#This Row],[Total Funding 2023-24]]</f>
        <v>0.81630435790651645</v>
      </c>
      <c r="K183" s="2">
        <f>Data[[#This Row],[State Funding 2023-24]]/Data[[#This Row],[Total Funding 2023-24]]</f>
        <v>0.18369564209348355</v>
      </c>
    </row>
    <row r="184" spans="1:11" ht="16.5">
      <c r="A184" s="3">
        <v>27344</v>
      </c>
      <c r="B184" s="4" t="s">
        <v>193</v>
      </c>
      <c r="C184" s="10">
        <v>2833.04</v>
      </c>
      <c r="D184" s="1">
        <v>449115.19000000006</v>
      </c>
      <c r="E184" s="1">
        <f>Data[[#This Row],[Federal Funding 2023-24]]/Data[[#This Row],[FTE Enrollment 2023-24]]</f>
        <v>158.52765580436565</v>
      </c>
      <c r="F184" s="1">
        <v>14658.900000000001</v>
      </c>
      <c r="G184" s="1">
        <f>Data[[#This Row],[State Funding 2023-24]]/Data[[#This Row],[FTE Enrollment 2023-24]]</f>
        <v>5.1742651003868643</v>
      </c>
      <c r="H184" s="1">
        <f>Data[[#This Row],[Federal Funding 2023-24]]+Data[[#This Row],[State Funding 2023-24]]</f>
        <v>463774.09000000008</v>
      </c>
      <c r="I184" s="1">
        <f>Data[[#This Row],[Total Funding 2023-24]]/Data[[#This Row],[FTE Enrollment 2023-24]]</f>
        <v>163.70192090475251</v>
      </c>
      <c r="J184" s="2">
        <f>Data[[#This Row],[Federal Funding 2023-24]]/Data[[#This Row],[Total Funding 2023-24]]</f>
        <v>0.96839215403344325</v>
      </c>
      <c r="K184" s="2">
        <f>Data[[#This Row],[State Funding 2023-24]]/Data[[#This Row],[Total Funding 2023-24]]</f>
        <v>3.1607845966556691E-2</v>
      </c>
    </row>
    <row r="185" spans="1:11" ht="16.5">
      <c r="A185" s="3">
        <v>1147</v>
      </c>
      <c r="B185" s="4" t="s">
        <v>194</v>
      </c>
      <c r="C185" s="10">
        <v>4570.1100000000006</v>
      </c>
      <c r="D185" s="1">
        <v>3503080.4</v>
      </c>
      <c r="E185" s="1">
        <f>Data[[#This Row],[Federal Funding 2023-24]]/Data[[#This Row],[FTE Enrollment 2023-24]]</f>
        <v>766.51993059248014</v>
      </c>
      <c r="F185" s="1">
        <v>118745.30000000002</v>
      </c>
      <c r="G185" s="1">
        <f>Data[[#This Row],[State Funding 2023-24]]/Data[[#This Row],[FTE Enrollment 2023-24]]</f>
        <v>25.983028854885333</v>
      </c>
      <c r="H185" s="1">
        <f>Data[[#This Row],[Federal Funding 2023-24]]+Data[[#This Row],[State Funding 2023-24]]</f>
        <v>3621825.6999999997</v>
      </c>
      <c r="I185" s="1">
        <f>Data[[#This Row],[Total Funding 2023-24]]/Data[[#This Row],[FTE Enrollment 2023-24]]</f>
        <v>792.50295944736547</v>
      </c>
      <c r="J185" s="2">
        <f>Data[[#This Row],[Federal Funding 2023-24]]/Data[[#This Row],[Total Funding 2023-24]]</f>
        <v>0.96721396614972388</v>
      </c>
      <c r="K185" s="2">
        <f>Data[[#This Row],[State Funding 2023-24]]/Data[[#This Row],[Total Funding 2023-24]]</f>
        <v>3.2786033850276126E-2</v>
      </c>
    </row>
    <row r="186" spans="1:11" ht="16.5">
      <c r="A186" s="3">
        <v>9102</v>
      </c>
      <c r="B186" s="4" t="s">
        <v>195</v>
      </c>
      <c r="C186" s="10">
        <v>26.7</v>
      </c>
      <c r="D186" s="1">
        <v>28329.119999999999</v>
      </c>
      <c r="E186" s="1">
        <f>Data[[#This Row],[Federal Funding 2023-24]]/Data[[#This Row],[FTE Enrollment 2023-24]]</f>
        <v>1061.0157303370786</v>
      </c>
      <c r="F186" s="1">
        <v>998.67000000000007</v>
      </c>
      <c r="G186" s="1">
        <f>Data[[#This Row],[State Funding 2023-24]]/Data[[#This Row],[FTE Enrollment 2023-24]]</f>
        <v>37.403370786516859</v>
      </c>
      <c r="H186" s="1">
        <f>Data[[#This Row],[Federal Funding 2023-24]]+Data[[#This Row],[State Funding 2023-24]]</f>
        <v>29327.79</v>
      </c>
      <c r="I186" s="1">
        <f>Data[[#This Row],[Total Funding 2023-24]]/Data[[#This Row],[FTE Enrollment 2023-24]]</f>
        <v>1098.4191011235955</v>
      </c>
      <c r="J186" s="2">
        <f>Data[[#This Row],[Federal Funding 2023-24]]/Data[[#This Row],[Total Funding 2023-24]]</f>
        <v>0.9659479967634792</v>
      </c>
      <c r="K186" s="2">
        <f>Data[[#This Row],[State Funding 2023-24]]/Data[[#This Row],[Total Funding 2023-24]]</f>
        <v>3.4052003236520724E-2</v>
      </c>
    </row>
    <row r="187" spans="1:11" ht="16.5">
      <c r="A187" s="3">
        <v>38301</v>
      </c>
      <c r="B187" s="4" t="s">
        <v>196</v>
      </c>
      <c r="C187" s="10">
        <v>171.75000000000003</v>
      </c>
      <c r="D187" s="1">
        <v>52699.220000000008</v>
      </c>
      <c r="E187" s="1">
        <f>Data[[#This Row],[Federal Funding 2023-24]]/Data[[#This Row],[FTE Enrollment 2023-24]]</f>
        <v>306.83679767103348</v>
      </c>
      <c r="F187" s="1">
        <v>2556.65</v>
      </c>
      <c r="G187" s="1">
        <f>Data[[#This Row],[State Funding 2023-24]]/Data[[#This Row],[FTE Enrollment 2023-24]]</f>
        <v>14.885880640465791</v>
      </c>
      <c r="H187" s="1">
        <f>Data[[#This Row],[Federal Funding 2023-24]]+Data[[#This Row],[State Funding 2023-24]]</f>
        <v>55255.87000000001</v>
      </c>
      <c r="I187" s="1">
        <f>Data[[#This Row],[Total Funding 2023-24]]/Data[[#This Row],[FTE Enrollment 2023-24]]</f>
        <v>321.72267831149929</v>
      </c>
      <c r="J187" s="2">
        <f>Data[[#This Row],[Federal Funding 2023-24]]/Data[[#This Row],[Total Funding 2023-24]]</f>
        <v>0.9537307077058057</v>
      </c>
      <c r="K187" s="2">
        <f>Data[[#This Row],[State Funding 2023-24]]/Data[[#This Row],[Total Funding 2023-24]]</f>
        <v>4.6269292294194256E-2</v>
      </c>
    </row>
    <row r="188" spans="1:11" ht="16.5">
      <c r="A188" s="3">
        <v>11001</v>
      </c>
      <c r="B188" s="4" t="s">
        <v>197</v>
      </c>
      <c r="C188" s="10">
        <v>18444.25</v>
      </c>
      <c r="D188" s="1">
        <v>10935447.309999989</v>
      </c>
      <c r="E188" s="1">
        <f>Data[[#This Row],[Federal Funding 2023-24]]/Data[[#This Row],[FTE Enrollment 2023-24]]</f>
        <v>592.8919478970405</v>
      </c>
      <c r="F188" s="1">
        <v>1520974.85</v>
      </c>
      <c r="G188" s="1">
        <f>Data[[#This Row],[State Funding 2023-24]]/Data[[#This Row],[FTE Enrollment 2023-24]]</f>
        <v>82.463361210133243</v>
      </c>
      <c r="H188" s="1">
        <f>Data[[#This Row],[Federal Funding 2023-24]]+Data[[#This Row],[State Funding 2023-24]]</f>
        <v>12456422.159999989</v>
      </c>
      <c r="I188" s="1">
        <f>Data[[#This Row],[Total Funding 2023-24]]/Data[[#This Row],[FTE Enrollment 2023-24]]</f>
        <v>675.35530910717375</v>
      </c>
      <c r="J188" s="2">
        <f>Data[[#This Row],[Federal Funding 2023-24]]/Data[[#This Row],[Total Funding 2023-24]]</f>
        <v>0.87789633086745023</v>
      </c>
      <c r="K188" s="2">
        <f>Data[[#This Row],[State Funding 2023-24]]/Data[[#This Row],[Total Funding 2023-24]]</f>
        <v>0.12210366913254982</v>
      </c>
    </row>
    <row r="189" spans="1:11" ht="16.5">
      <c r="A189" s="3">
        <v>24122</v>
      </c>
      <c r="B189" s="4" t="s">
        <v>198</v>
      </c>
      <c r="C189" s="10">
        <v>234.89000000000001</v>
      </c>
      <c r="D189" s="1">
        <v>141504.52000000008</v>
      </c>
      <c r="E189" s="1">
        <f>Data[[#This Row],[Federal Funding 2023-24]]/Data[[#This Row],[FTE Enrollment 2023-24]]</f>
        <v>602.42888160415544</v>
      </c>
      <c r="F189" s="1">
        <v>27687.459999999992</v>
      </c>
      <c r="G189" s="1">
        <f>Data[[#This Row],[State Funding 2023-24]]/Data[[#This Row],[FTE Enrollment 2023-24]]</f>
        <v>117.87415385925323</v>
      </c>
      <c r="H189" s="1">
        <f>Data[[#This Row],[Federal Funding 2023-24]]+Data[[#This Row],[State Funding 2023-24]]</f>
        <v>169191.98000000007</v>
      </c>
      <c r="I189" s="1">
        <f>Data[[#This Row],[Total Funding 2023-24]]/Data[[#This Row],[FTE Enrollment 2023-24]]</f>
        <v>720.30303546340861</v>
      </c>
      <c r="J189" s="2">
        <f>Data[[#This Row],[Federal Funding 2023-24]]/Data[[#This Row],[Total Funding 2023-24]]</f>
        <v>0.83635477284443405</v>
      </c>
      <c r="K189" s="2">
        <f>Data[[#This Row],[State Funding 2023-24]]/Data[[#This Row],[Total Funding 2023-24]]</f>
        <v>0.16364522715556601</v>
      </c>
    </row>
    <row r="190" spans="1:11" ht="16.5">
      <c r="A190" s="3">
        <v>3050</v>
      </c>
      <c r="B190" s="4" t="s">
        <v>199</v>
      </c>
      <c r="C190" s="10">
        <v>143.80000000000001</v>
      </c>
      <c r="D190" s="1">
        <v>66914.329999999987</v>
      </c>
      <c r="E190" s="1">
        <f>Data[[#This Row],[Federal Funding 2023-24]]/Data[[#This Row],[FTE Enrollment 2023-24]]</f>
        <v>465.32913769123769</v>
      </c>
      <c r="F190" s="1">
        <v>22833.760000000002</v>
      </c>
      <c r="G190" s="1">
        <f>Data[[#This Row],[State Funding 2023-24]]/Data[[#This Row],[FTE Enrollment 2023-24]]</f>
        <v>158.78831710709318</v>
      </c>
      <c r="H190" s="1">
        <f>Data[[#This Row],[Federal Funding 2023-24]]+Data[[#This Row],[State Funding 2023-24]]</f>
        <v>89748.09</v>
      </c>
      <c r="I190" s="1">
        <f>Data[[#This Row],[Total Funding 2023-24]]/Data[[#This Row],[FTE Enrollment 2023-24]]</f>
        <v>624.11745479833098</v>
      </c>
      <c r="J190" s="2">
        <f>Data[[#This Row],[Federal Funding 2023-24]]/Data[[#This Row],[Total Funding 2023-24]]</f>
        <v>0.74557943238680613</v>
      </c>
      <c r="K190" s="2">
        <f>Data[[#This Row],[State Funding 2023-24]]/Data[[#This Row],[Total Funding 2023-24]]</f>
        <v>0.25442056761319382</v>
      </c>
    </row>
    <row r="191" spans="1:11" ht="16.5">
      <c r="A191" s="3">
        <v>21301</v>
      </c>
      <c r="B191" s="4" t="s">
        <v>200</v>
      </c>
      <c r="C191" s="10">
        <v>275.27</v>
      </c>
      <c r="D191" s="1">
        <v>143380.68</v>
      </c>
      <c r="E191" s="1">
        <f>Data[[#This Row],[Federal Funding 2023-24]]/Data[[#This Row],[FTE Enrollment 2023-24]]</f>
        <v>520.87288843680756</v>
      </c>
      <c r="F191" s="1">
        <v>49508.630000000012</v>
      </c>
      <c r="G191" s="1">
        <f>Data[[#This Row],[State Funding 2023-24]]/Data[[#This Row],[FTE Enrollment 2023-24]]</f>
        <v>179.85479710829372</v>
      </c>
      <c r="H191" s="1">
        <f>Data[[#This Row],[Federal Funding 2023-24]]+Data[[#This Row],[State Funding 2023-24]]</f>
        <v>192889.31</v>
      </c>
      <c r="I191" s="1">
        <f>Data[[#This Row],[Total Funding 2023-24]]/Data[[#This Row],[FTE Enrollment 2023-24]]</f>
        <v>700.72768554510117</v>
      </c>
      <c r="J191" s="2">
        <f>Data[[#This Row],[Federal Funding 2023-24]]/Data[[#This Row],[Total Funding 2023-24]]</f>
        <v>0.743331395607149</v>
      </c>
      <c r="K191" s="2">
        <f>Data[[#This Row],[State Funding 2023-24]]/Data[[#This Row],[Total Funding 2023-24]]</f>
        <v>0.25666860439285105</v>
      </c>
    </row>
    <row r="192" spans="1:11" ht="16.5">
      <c r="A192" s="3">
        <v>27401</v>
      </c>
      <c r="B192" s="4" t="s">
        <v>201</v>
      </c>
      <c r="C192" s="10">
        <v>8925.86</v>
      </c>
      <c r="D192" s="1">
        <v>1250218.23</v>
      </c>
      <c r="E192" s="1">
        <f>Data[[#This Row],[Federal Funding 2023-24]]/Data[[#This Row],[FTE Enrollment 2023-24]]</f>
        <v>140.06697729966635</v>
      </c>
      <c r="F192" s="1">
        <v>205303.20000000019</v>
      </c>
      <c r="G192" s="1">
        <f>Data[[#This Row],[State Funding 2023-24]]/Data[[#This Row],[FTE Enrollment 2023-24]]</f>
        <v>23.0009433264694</v>
      </c>
      <c r="H192" s="1">
        <f>Data[[#This Row],[Federal Funding 2023-24]]+Data[[#This Row],[State Funding 2023-24]]</f>
        <v>1455521.4300000002</v>
      </c>
      <c r="I192" s="1">
        <f>Data[[#This Row],[Total Funding 2023-24]]/Data[[#This Row],[FTE Enrollment 2023-24]]</f>
        <v>163.06792062613576</v>
      </c>
      <c r="J192" s="2">
        <f>Data[[#This Row],[Federal Funding 2023-24]]/Data[[#This Row],[Total Funding 2023-24]]</f>
        <v>0.85894869304672472</v>
      </c>
      <c r="K192" s="2">
        <f>Data[[#This Row],[State Funding 2023-24]]/Data[[#This Row],[Total Funding 2023-24]]</f>
        <v>0.14105130695327528</v>
      </c>
    </row>
    <row r="193" spans="1:11" ht="16.5">
      <c r="A193" s="3">
        <v>23402</v>
      </c>
      <c r="B193" s="4" t="s">
        <v>202</v>
      </c>
      <c r="C193" s="10">
        <v>754.05000000000007</v>
      </c>
      <c r="D193" s="1">
        <v>418100.91999999993</v>
      </c>
      <c r="E193" s="1">
        <f>Data[[#This Row],[Federal Funding 2023-24]]/Data[[#This Row],[FTE Enrollment 2023-24]]</f>
        <v>554.47373516345056</v>
      </c>
      <c r="F193" s="1">
        <v>128886.31999999998</v>
      </c>
      <c r="G193" s="1">
        <f>Data[[#This Row],[State Funding 2023-24]]/Data[[#This Row],[FTE Enrollment 2023-24]]</f>
        <v>170.92542934818641</v>
      </c>
      <c r="H193" s="1">
        <f>Data[[#This Row],[Federal Funding 2023-24]]+Data[[#This Row],[State Funding 2023-24]]</f>
        <v>546987.23999999987</v>
      </c>
      <c r="I193" s="1">
        <f>Data[[#This Row],[Total Funding 2023-24]]/Data[[#This Row],[FTE Enrollment 2023-24]]</f>
        <v>725.39916451163697</v>
      </c>
      <c r="J193" s="2">
        <f>Data[[#This Row],[Federal Funding 2023-24]]/Data[[#This Row],[Total Funding 2023-24]]</f>
        <v>0.76437051803987244</v>
      </c>
      <c r="K193" s="2">
        <f>Data[[#This Row],[State Funding 2023-24]]/Data[[#This Row],[Total Funding 2023-24]]</f>
        <v>0.23562948196012765</v>
      </c>
    </row>
    <row r="194" spans="1:11" ht="16.5">
      <c r="A194" s="3">
        <v>12110</v>
      </c>
      <c r="B194" s="4" t="s">
        <v>203</v>
      </c>
      <c r="C194" s="10">
        <v>338.98</v>
      </c>
      <c r="D194" s="1">
        <v>137784.11000000002</v>
      </c>
      <c r="E194" s="1">
        <f>Data[[#This Row],[Federal Funding 2023-24]]/Data[[#This Row],[FTE Enrollment 2023-24]]</f>
        <v>406.46678270104434</v>
      </c>
      <c r="F194" s="1">
        <v>63680.21</v>
      </c>
      <c r="G194" s="1">
        <f>Data[[#This Row],[State Funding 2023-24]]/Data[[#This Row],[FTE Enrollment 2023-24]]</f>
        <v>187.85831022479201</v>
      </c>
      <c r="H194" s="1">
        <f>Data[[#This Row],[Federal Funding 2023-24]]+Data[[#This Row],[State Funding 2023-24]]</f>
        <v>201464.32000000001</v>
      </c>
      <c r="I194" s="1">
        <f>Data[[#This Row],[Total Funding 2023-24]]/Data[[#This Row],[FTE Enrollment 2023-24]]</f>
        <v>594.32509292583632</v>
      </c>
      <c r="J194" s="2">
        <f>Data[[#This Row],[Federal Funding 2023-24]]/Data[[#This Row],[Total Funding 2023-24]]</f>
        <v>0.68391321103409286</v>
      </c>
      <c r="K194" s="2">
        <f>Data[[#This Row],[State Funding 2023-24]]/Data[[#This Row],[Total Funding 2023-24]]</f>
        <v>0.31608678896590719</v>
      </c>
    </row>
    <row r="195" spans="1:11" ht="16.5">
      <c r="A195" s="3">
        <v>5121</v>
      </c>
      <c r="B195" s="4" t="s">
        <v>204</v>
      </c>
      <c r="C195" s="10">
        <v>3505.48</v>
      </c>
      <c r="D195" s="1">
        <v>1401380.26</v>
      </c>
      <c r="E195" s="1">
        <f>Data[[#This Row],[Federal Funding 2023-24]]/Data[[#This Row],[FTE Enrollment 2023-24]]</f>
        <v>399.76843684745029</v>
      </c>
      <c r="F195" s="1">
        <v>559838.17000000004</v>
      </c>
      <c r="G195" s="1">
        <f>Data[[#This Row],[State Funding 2023-24]]/Data[[#This Row],[FTE Enrollment 2023-24]]</f>
        <v>159.70371247304223</v>
      </c>
      <c r="H195" s="1">
        <f>Data[[#This Row],[Federal Funding 2023-24]]+Data[[#This Row],[State Funding 2023-24]]</f>
        <v>1961218.4300000002</v>
      </c>
      <c r="I195" s="1">
        <f>Data[[#This Row],[Total Funding 2023-24]]/Data[[#This Row],[FTE Enrollment 2023-24]]</f>
        <v>559.47214932049258</v>
      </c>
      <c r="J195" s="2">
        <f>Data[[#This Row],[Federal Funding 2023-24]]/Data[[#This Row],[Total Funding 2023-24]]</f>
        <v>0.71454573267496768</v>
      </c>
      <c r="K195" s="2">
        <f>Data[[#This Row],[State Funding 2023-24]]/Data[[#This Row],[Total Funding 2023-24]]</f>
        <v>0.28545426732503221</v>
      </c>
    </row>
    <row r="196" spans="1:11" ht="16.5">
      <c r="A196" s="3">
        <v>16050</v>
      </c>
      <c r="B196" s="4" t="s">
        <v>205</v>
      </c>
      <c r="C196" s="10">
        <v>1193.0800000000002</v>
      </c>
      <c r="D196" s="1">
        <v>237523.36</v>
      </c>
      <c r="E196" s="1">
        <f>Data[[#This Row],[Federal Funding 2023-24]]/Data[[#This Row],[FTE Enrollment 2023-24]]</f>
        <v>199.08418546954098</v>
      </c>
      <c r="F196" s="1">
        <v>107870.42000000003</v>
      </c>
      <c r="G196" s="1">
        <f>Data[[#This Row],[State Funding 2023-24]]/Data[[#This Row],[FTE Enrollment 2023-24]]</f>
        <v>90.41340061018542</v>
      </c>
      <c r="H196" s="1">
        <f>Data[[#This Row],[Federal Funding 2023-24]]+Data[[#This Row],[State Funding 2023-24]]</f>
        <v>345393.78</v>
      </c>
      <c r="I196" s="1">
        <f>Data[[#This Row],[Total Funding 2023-24]]/Data[[#This Row],[FTE Enrollment 2023-24]]</f>
        <v>289.49758607972643</v>
      </c>
      <c r="J196" s="2">
        <f>Data[[#This Row],[Federal Funding 2023-24]]/Data[[#This Row],[Total Funding 2023-24]]</f>
        <v>0.68768858547481648</v>
      </c>
      <c r="K196" s="2">
        <f>Data[[#This Row],[State Funding 2023-24]]/Data[[#This Row],[Total Funding 2023-24]]</f>
        <v>0.31231141452518346</v>
      </c>
    </row>
    <row r="197" spans="1:11" ht="16.5">
      <c r="A197" s="3">
        <v>36402</v>
      </c>
      <c r="B197" s="4" t="s">
        <v>206</v>
      </c>
      <c r="C197" s="10">
        <v>265.58</v>
      </c>
      <c r="D197" s="1">
        <v>216560.98999999985</v>
      </c>
      <c r="E197" s="1">
        <f>Data[[#This Row],[Federal Funding 2023-24]]/Data[[#This Row],[FTE Enrollment 2023-24]]</f>
        <v>815.42657579636966</v>
      </c>
      <c r="F197" s="1">
        <v>20134.919999999998</v>
      </c>
      <c r="G197" s="1">
        <f>Data[[#This Row],[State Funding 2023-24]]/Data[[#This Row],[FTE Enrollment 2023-24]]</f>
        <v>75.814895699977413</v>
      </c>
      <c r="H197" s="1">
        <f>Data[[#This Row],[Federal Funding 2023-24]]+Data[[#This Row],[State Funding 2023-24]]</f>
        <v>236695.90999999986</v>
      </c>
      <c r="I197" s="1">
        <f>Data[[#This Row],[Total Funding 2023-24]]/Data[[#This Row],[FTE Enrollment 2023-24]]</f>
        <v>891.24147149634712</v>
      </c>
      <c r="J197" s="2">
        <f>Data[[#This Row],[Federal Funding 2023-24]]/Data[[#This Row],[Total Funding 2023-24]]</f>
        <v>0.91493338435801441</v>
      </c>
      <c r="K197" s="2">
        <f>Data[[#This Row],[State Funding 2023-24]]/Data[[#This Row],[Total Funding 2023-24]]</f>
        <v>8.5066615641985574E-2</v>
      </c>
    </row>
    <row r="198" spans="1:11" ht="16.5">
      <c r="A198" s="3">
        <v>3116</v>
      </c>
      <c r="B198" s="4" t="s">
        <v>207</v>
      </c>
      <c r="C198" s="10">
        <v>2456.8200000000002</v>
      </c>
      <c r="D198" s="1">
        <v>1404349.9800000007</v>
      </c>
      <c r="E198" s="1">
        <f>Data[[#This Row],[Federal Funding 2023-24]]/Data[[#This Row],[FTE Enrollment 2023-24]]</f>
        <v>571.61288983319923</v>
      </c>
      <c r="F198" s="1">
        <v>155282.31999999995</v>
      </c>
      <c r="G198" s="1">
        <f>Data[[#This Row],[State Funding 2023-24]]/Data[[#This Row],[FTE Enrollment 2023-24]]</f>
        <v>63.204597813433601</v>
      </c>
      <c r="H198" s="1">
        <f>Data[[#This Row],[Federal Funding 2023-24]]+Data[[#This Row],[State Funding 2023-24]]</f>
        <v>1559632.3000000007</v>
      </c>
      <c r="I198" s="1">
        <f>Data[[#This Row],[Total Funding 2023-24]]/Data[[#This Row],[FTE Enrollment 2023-24]]</f>
        <v>634.81748764663291</v>
      </c>
      <c r="J198" s="2">
        <f>Data[[#This Row],[Federal Funding 2023-24]]/Data[[#This Row],[Total Funding 2023-24]]</f>
        <v>0.90043658367424173</v>
      </c>
      <c r="K198" s="2">
        <f>Data[[#This Row],[State Funding 2023-24]]/Data[[#This Row],[Total Funding 2023-24]]</f>
        <v>9.9563416325758242E-2</v>
      </c>
    </row>
    <row r="199" spans="1:11" ht="16.5">
      <c r="A199" s="3">
        <v>38267</v>
      </c>
      <c r="B199" s="4" t="s">
        <v>208</v>
      </c>
      <c r="C199" s="10">
        <v>2656.82</v>
      </c>
      <c r="D199" s="1">
        <v>616579.67000000039</v>
      </c>
      <c r="E199" s="1">
        <f>Data[[#This Row],[Federal Funding 2023-24]]/Data[[#This Row],[FTE Enrollment 2023-24]]</f>
        <v>232.07431064204587</v>
      </c>
      <c r="F199" s="1">
        <v>119665.89000000006</v>
      </c>
      <c r="G199" s="1">
        <f>Data[[#This Row],[State Funding 2023-24]]/Data[[#This Row],[FTE Enrollment 2023-24]]</f>
        <v>45.041022726417317</v>
      </c>
      <c r="H199" s="1">
        <f>Data[[#This Row],[Federal Funding 2023-24]]+Data[[#This Row],[State Funding 2023-24]]</f>
        <v>736245.56000000041</v>
      </c>
      <c r="I199" s="1">
        <f>Data[[#This Row],[Total Funding 2023-24]]/Data[[#This Row],[FTE Enrollment 2023-24]]</f>
        <v>277.11533336846321</v>
      </c>
      <c r="J199" s="2">
        <f>Data[[#This Row],[Federal Funding 2023-24]]/Data[[#This Row],[Total Funding 2023-24]]</f>
        <v>0.83746470403162776</v>
      </c>
      <c r="K199" s="2">
        <f>Data[[#This Row],[State Funding 2023-24]]/Data[[#This Row],[Total Funding 2023-24]]</f>
        <v>0.16253529596837227</v>
      </c>
    </row>
    <row r="200" spans="1:11" ht="16.5">
      <c r="A200" s="3">
        <v>27003</v>
      </c>
      <c r="B200" s="4" t="s">
        <v>209</v>
      </c>
      <c r="C200" s="10">
        <v>23185.08</v>
      </c>
      <c r="D200" s="1">
        <v>4890709.6400000062</v>
      </c>
      <c r="E200" s="1">
        <f>Data[[#This Row],[Federal Funding 2023-24]]/Data[[#This Row],[FTE Enrollment 2023-24]]</f>
        <v>210.94210759678231</v>
      </c>
      <c r="F200" s="1">
        <v>1422315.9900000009</v>
      </c>
      <c r="G200" s="1">
        <f>Data[[#This Row],[State Funding 2023-24]]/Data[[#This Row],[FTE Enrollment 2023-24]]</f>
        <v>61.346175643991778</v>
      </c>
      <c r="H200" s="1">
        <f>Data[[#This Row],[Federal Funding 2023-24]]+Data[[#This Row],[State Funding 2023-24]]</f>
        <v>6313025.6300000073</v>
      </c>
      <c r="I200" s="1">
        <f>Data[[#This Row],[Total Funding 2023-24]]/Data[[#This Row],[FTE Enrollment 2023-24]]</f>
        <v>272.28828324077409</v>
      </c>
      <c r="J200" s="2">
        <f>Data[[#This Row],[Federal Funding 2023-24]]/Data[[#This Row],[Total Funding 2023-24]]</f>
        <v>0.7747013756381661</v>
      </c>
      <c r="K200" s="2">
        <f>Data[[#This Row],[State Funding 2023-24]]/Data[[#This Row],[Total Funding 2023-24]]</f>
        <v>0.22529862436183382</v>
      </c>
    </row>
    <row r="201" spans="1:11" ht="16.5">
      <c r="A201" s="3">
        <v>16020</v>
      </c>
      <c r="B201" s="4" t="s">
        <v>210</v>
      </c>
      <c r="C201" s="10">
        <v>42.04</v>
      </c>
      <c r="D201" s="1">
        <v>31862.97</v>
      </c>
      <c r="E201" s="1">
        <f>Data[[#This Row],[Federal Funding 2023-24]]/Data[[#This Row],[FTE Enrollment 2023-24]]</f>
        <v>757.92031398667939</v>
      </c>
      <c r="F201" s="1">
        <v>1188.2399999999998</v>
      </c>
      <c r="G201" s="1">
        <f>Data[[#This Row],[State Funding 2023-24]]/Data[[#This Row],[FTE Enrollment 2023-24]]</f>
        <v>28.264509990485248</v>
      </c>
      <c r="H201" s="1">
        <f>Data[[#This Row],[Federal Funding 2023-24]]+Data[[#This Row],[State Funding 2023-24]]</f>
        <v>33051.21</v>
      </c>
      <c r="I201" s="1">
        <f>Data[[#This Row],[Total Funding 2023-24]]/Data[[#This Row],[FTE Enrollment 2023-24]]</f>
        <v>786.18482397716457</v>
      </c>
      <c r="J201" s="2">
        <f>Data[[#This Row],[Federal Funding 2023-24]]/Data[[#This Row],[Total Funding 2023-24]]</f>
        <v>0.9640485174370319</v>
      </c>
      <c r="K201" s="2">
        <f>Data[[#This Row],[State Funding 2023-24]]/Data[[#This Row],[Total Funding 2023-24]]</f>
        <v>3.5951482562968186E-2</v>
      </c>
    </row>
    <row r="202" spans="1:11" ht="16.5">
      <c r="A202" s="3">
        <v>16048</v>
      </c>
      <c r="B202" s="4" t="s">
        <v>211</v>
      </c>
      <c r="C202" s="10">
        <v>632.53</v>
      </c>
      <c r="D202" s="1">
        <v>101829.92</v>
      </c>
      <c r="E202" s="1">
        <f>Data[[#This Row],[Federal Funding 2023-24]]/Data[[#This Row],[FTE Enrollment 2023-24]]</f>
        <v>160.98828514062575</v>
      </c>
      <c r="F202" s="1">
        <v>44483.140000000007</v>
      </c>
      <c r="G202" s="1">
        <f>Data[[#This Row],[State Funding 2023-24]]/Data[[#This Row],[FTE Enrollment 2023-24]]</f>
        <v>70.325739490617053</v>
      </c>
      <c r="H202" s="1">
        <f>Data[[#This Row],[Federal Funding 2023-24]]+Data[[#This Row],[State Funding 2023-24]]</f>
        <v>146313.06</v>
      </c>
      <c r="I202" s="1">
        <f>Data[[#This Row],[Total Funding 2023-24]]/Data[[#This Row],[FTE Enrollment 2023-24]]</f>
        <v>231.3140246312428</v>
      </c>
      <c r="J202" s="2">
        <f>Data[[#This Row],[Federal Funding 2023-24]]/Data[[#This Row],[Total Funding 2023-24]]</f>
        <v>0.69597286804062464</v>
      </c>
      <c r="K202" s="2">
        <f>Data[[#This Row],[State Funding 2023-24]]/Data[[#This Row],[Total Funding 2023-24]]</f>
        <v>0.30402713195937536</v>
      </c>
    </row>
    <row r="203" spans="1:11" ht="16.5">
      <c r="A203" s="3">
        <v>5402</v>
      </c>
      <c r="B203" s="4" t="s">
        <v>212</v>
      </c>
      <c r="C203" s="10">
        <v>3611.3500000000004</v>
      </c>
      <c r="D203" s="1">
        <v>473354.14999999997</v>
      </c>
      <c r="E203" s="1">
        <f>Data[[#This Row],[Federal Funding 2023-24]]/Data[[#This Row],[FTE Enrollment 2023-24]]</f>
        <v>131.07401664197596</v>
      </c>
      <c r="F203" s="1">
        <v>175526.25999999998</v>
      </c>
      <c r="G203" s="1">
        <f>Data[[#This Row],[State Funding 2023-24]]/Data[[#This Row],[FTE Enrollment 2023-24]]</f>
        <v>48.604056654713602</v>
      </c>
      <c r="H203" s="1">
        <f>Data[[#This Row],[Federal Funding 2023-24]]+Data[[#This Row],[State Funding 2023-24]]</f>
        <v>648880.40999999992</v>
      </c>
      <c r="I203" s="1">
        <f>Data[[#This Row],[Total Funding 2023-24]]/Data[[#This Row],[FTE Enrollment 2023-24]]</f>
        <v>179.67807329668958</v>
      </c>
      <c r="J203" s="2">
        <f>Data[[#This Row],[Federal Funding 2023-24]]/Data[[#This Row],[Total Funding 2023-24]]</f>
        <v>0.72949366740783561</v>
      </c>
      <c r="K203" s="2">
        <f>Data[[#This Row],[State Funding 2023-24]]/Data[[#This Row],[Total Funding 2023-24]]</f>
        <v>0.27050633259216439</v>
      </c>
    </row>
    <row r="204" spans="1:11" ht="16.5">
      <c r="A204" s="3">
        <v>13144</v>
      </c>
      <c r="B204" s="4" t="s">
        <v>213</v>
      </c>
      <c r="C204" s="10">
        <v>3245.1199999999994</v>
      </c>
      <c r="D204" s="1">
        <v>2076256.4199999997</v>
      </c>
      <c r="E204" s="1">
        <f>Data[[#This Row],[Federal Funding 2023-24]]/Data[[#This Row],[FTE Enrollment 2023-24]]</f>
        <v>639.80882679222952</v>
      </c>
      <c r="F204" s="1">
        <v>81539.290000000023</v>
      </c>
      <c r="G204" s="1">
        <f>Data[[#This Row],[State Funding 2023-24]]/Data[[#This Row],[FTE Enrollment 2023-24]]</f>
        <v>25.126741075830797</v>
      </c>
      <c r="H204" s="1">
        <f>Data[[#This Row],[Federal Funding 2023-24]]+Data[[#This Row],[State Funding 2023-24]]</f>
        <v>2157795.7099999995</v>
      </c>
      <c r="I204" s="1">
        <f>Data[[#This Row],[Total Funding 2023-24]]/Data[[#This Row],[FTE Enrollment 2023-24]]</f>
        <v>664.93556786806028</v>
      </c>
      <c r="J204" s="2">
        <f>Data[[#This Row],[Federal Funding 2023-24]]/Data[[#This Row],[Total Funding 2023-24]]</f>
        <v>0.96221176563558941</v>
      </c>
      <c r="K204" s="2">
        <f>Data[[#This Row],[State Funding 2023-24]]/Data[[#This Row],[Total Funding 2023-24]]</f>
        <v>3.7788234364410728E-2</v>
      </c>
    </row>
    <row r="205" spans="1:11" ht="16.5">
      <c r="A205" s="3">
        <v>34307</v>
      </c>
      <c r="B205" s="4" t="s">
        <v>214</v>
      </c>
      <c r="C205" s="10">
        <v>945.4</v>
      </c>
      <c r="D205" s="1">
        <v>313303.58</v>
      </c>
      <c r="E205" s="1">
        <f>Data[[#This Row],[Federal Funding 2023-24]]/Data[[#This Row],[FTE Enrollment 2023-24]]</f>
        <v>331.3979056484028</v>
      </c>
      <c r="F205" s="1">
        <v>132384.29999999999</v>
      </c>
      <c r="G205" s="1">
        <f>Data[[#This Row],[State Funding 2023-24]]/Data[[#This Row],[FTE Enrollment 2023-24]]</f>
        <v>140.02993441929343</v>
      </c>
      <c r="H205" s="1">
        <f>Data[[#This Row],[Federal Funding 2023-24]]+Data[[#This Row],[State Funding 2023-24]]</f>
        <v>445687.88</v>
      </c>
      <c r="I205" s="1">
        <f>Data[[#This Row],[Total Funding 2023-24]]/Data[[#This Row],[FTE Enrollment 2023-24]]</f>
        <v>471.42784006769625</v>
      </c>
      <c r="J205" s="2">
        <f>Data[[#This Row],[Federal Funding 2023-24]]/Data[[#This Row],[Total Funding 2023-24]]</f>
        <v>0.70296634496769361</v>
      </c>
      <c r="K205" s="2">
        <f>Data[[#This Row],[State Funding 2023-24]]/Data[[#This Row],[Total Funding 2023-24]]</f>
        <v>0.29703365503230644</v>
      </c>
    </row>
    <row r="206" spans="1:11" ht="16.5">
      <c r="A206" s="3">
        <v>25116</v>
      </c>
      <c r="B206" s="4" t="s">
        <v>215</v>
      </c>
      <c r="C206" s="10">
        <v>500.33</v>
      </c>
      <c r="D206" s="1">
        <v>262371.77</v>
      </c>
      <c r="E206" s="1">
        <f>Data[[#This Row],[Federal Funding 2023-24]]/Data[[#This Row],[FTE Enrollment 2023-24]]</f>
        <v>524.39743769112397</v>
      </c>
      <c r="F206" s="1">
        <v>72841.899999999965</v>
      </c>
      <c r="G206" s="1">
        <f>Data[[#This Row],[State Funding 2023-24]]/Data[[#This Row],[FTE Enrollment 2023-24]]</f>
        <v>145.58771211000732</v>
      </c>
      <c r="H206" s="1">
        <f>Data[[#This Row],[Federal Funding 2023-24]]+Data[[#This Row],[State Funding 2023-24]]</f>
        <v>335213.67</v>
      </c>
      <c r="I206" s="1">
        <f>Data[[#This Row],[Total Funding 2023-24]]/Data[[#This Row],[FTE Enrollment 2023-24]]</f>
        <v>669.98514980113123</v>
      </c>
      <c r="J206" s="2">
        <f>Data[[#This Row],[Federal Funding 2023-24]]/Data[[#This Row],[Total Funding 2023-24]]</f>
        <v>0.78270009095989446</v>
      </c>
      <c r="K206" s="2">
        <f>Data[[#This Row],[State Funding 2023-24]]/Data[[#This Row],[Total Funding 2023-24]]</f>
        <v>0.21729990904010557</v>
      </c>
    </row>
    <row r="207" spans="1:11" ht="16.5">
      <c r="A207" s="3">
        <v>22009</v>
      </c>
      <c r="B207" s="4" t="s">
        <v>216</v>
      </c>
      <c r="C207" s="10">
        <v>730.45999999999992</v>
      </c>
      <c r="D207" s="1">
        <v>164504.69000000003</v>
      </c>
      <c r="E207" s="1">
        <f>Data[[#This Row],[Federal Funding 2023-24]]/Data[[#This Row],[FTE Enrollment 2023-24]]</f>
        <v>225.20697916381465</v>
      </c>
      <c r="F207" s="1">
        <v>114505.19000000002</v>
      </c>
      <c r="G207" s="1">
        <f>Data[[#This Row],[State Funding 2023-24]]/Data[[#This Row],[FTE Enrollment 2023-24]]</f>
        <v>156.75764586698796</v>
      </c>
      <c r="H207" s="1">
        <f>Data[[#This Row],[Federal Funding 2023-24]]+Data[[#This Row],[State Funding 2023-24]]</f>
        <v>279009.88000000006</v>
      </c>
      <c r="I207" s="1">
        <f>Data[[#This Row],[Total Funding 2023-24]]/Data[[#This Row],[FTE Enrollment 2023-24]]</f>
        <v>381.96462503080261</v>
      </c>
      <c r="J207" s="2">
        <f>Data[[#This Row],[Federal Funding 2023-24]]/Data[[#This Row],[Total Funding 2023-24]]</f>
        <v>0.58960166571879102</v>
      </c>
      <c r="K207" s="2">
        <f>Data[[#This Row],[State Funding 2023-24]]/Data[[#This Row],[Total Funding 2023-24]]</f>
        <v>0.41039833428120892</v>
      </c>
    </row>
    <row r="208" spans="1:11" ht="16.5">
      <c r="A208" s="3">
        <v>17403</v>
      </c>
      <c r="B208" s="4" t="s">
        <v>217</v>
      </c>
      <c r="C208" s="10">
        <v>14641.419999999998</v>
      </c>
      <c r="D208" s="1">
        <v>4700743.5999999912</v>
      </c>
      <c r="E208" s="1">
        <f>Data[[#This Row],[Federal Funding 2023-24]]/Data[[#This Row],[FTE Enrollment 2023-24]]</f>
        <v>321.05790285368442</v>
      </c>
      <c r="F208" s="1">
        <v>2044008.0300000024</v>
      </c>
      <c r="G208" s="1">
        <f>Data[[#This Row],[State Funding 2023-24]]/Data[[#This Row],[FTE Enrollment 2023-24]]</f>
        <v>139.60449396301743</v>
      </c>
      <c r="H208" s="1">
        <f>Data[[#This Row],[Federal Funding 2023-24]]+Data[[#This Row],[State Funding 2023-24]]</f>
        <v>6744751.6299999934</v>
      </c>
      <c r="I208" s="1">
        <f>Data[[#This Row],[Total Funding 2023-24]]/Data[[#This Row],[FTE Enrollment 2023-24]]</f>
        <v>460.6623968167018</v>
      </c>
      <c r="J208" s="2">
        <f>Data[[#This Row],[Federal Funding 2023-24]]/Data[[#This Row],[Total Funding 2023-24]]</f>
        <v>0.69694836190728582</v>
      </c>
      <c r="K208" s="2">
        <f>Data[[#This Row],[State Funding 2023-24]]/Data[[#This Row],[Total Funding 2023-24]]</f>
        <v>0.30305163809271424</v>
      </c>
    </row>
    <row r="209" spans="1:11" ht="16.5">
      <c r="A209" s="3">
        <v>10309</v>
      </c>
      <c r="B209" s="4" t="s">
        <v>218</v>
      </c>
      <c r="C209" s="10">
        <v>431.67</v>
      </c>
      <c r="D209" s="1">
        <v>201296.27</v>
      </c>
      <c r="E209" s="1">
        <f>Data[[#This Row],[Federal Funding 2023-24]]/Data[[#This Row],[FTE Enrollment 2023-24]]</f>
        <v>466.31980448027423</v>
      </c>
      <c r="F209" s="1">
        <v>79432.31</v>
      </c>
      <c r="G209" s="1">
        <f>Data[[#This Row],[State Funding 2023-24]]/Data[[#This Row],[FTE Enrollment 2023-24]]</f>
        <v>184.01165241967243</v>
      </c>
      <c r="H209" s="1">
        <f>Data[[#This Row],[Federal Funding 2023-24]]+Data[[#This Row],[State Funding 2023-24]]</f>
        <v>280728.57999999996</v>
      </c>
      <c r="I209" s="1">
        <f>Data[[#This Row],[Total Funding 2023-24]]/Data[[#This Row],[FTE Enrollment 2023-24]]</f>
        <v>650.3314568999466</v>
      </c>
      <c r="J209" s="2">
        <f>Data[[#This Row],[Federal Funding 2023-24]]/Data[[#This Row],[Total Funding 2023-24]]</f>
        <v>0.71704943614932271</v>
      </c>
      <c r="K209" s="2">
        <f>Data[[#This Row],[State Funding 2023-24]]/Data[[#This Row],[Total Funding 2023-24]]</f>
        <v>0.28295056385067746</v>
      </c>
    </row>
    <row r="210" spans="1:11" ht="16.5">
      <c r="A210" s="3">
        <v>3400</v>
      </c>
      <c r="B210" s="4" t="s">
        <v>219</v>
      </c>
      <c r="C210" s="10">
        <v>13985.939999999999</v>
      </c>
      <c r="D210" s="1">
        <v>4452511.6999999983</v>
      </c>
      <c r="E210" s="1">
        <f>Data[[#This Row],[Federal Funding 2023-24]]/Data[[#This Row],[FTE Enrollment 2023-24]]</f>
        <v>318.35627065467168</v>
      </c>
      <c r="F210" s="1">
        <v>1026461.5199999998</v>
      </c>
      <c r="G210" s="1">
        <f>Data[[#This Row],[State Funding 2023-24]]/Data[[#This Row],[FTE Enrollment 2023-24]]</f>
        <v>73.392386925726825</v>
      </c>
      <c r="H210" s="1">
        <f>Data[[#This Row],[Federal Funding 2023-24]]+Data[[#This Row],[State Funding 2023-24]]</f>
        <v>5478973.2199999979</v>
      </c>
      <c r="I210" s="1">
        <f>Data[[#This Row],[Total Funding 2023-24]]/Data[[#This Row],[FTE Enrollment 2023-24]]</f>
        <v>391.74865758039846</v>
      </c>
      <c r="J210" s="2">
        <f>Data[[#This Row],[Federal Funding 2023-24]]/Data[[#This Row],[Total Funding 2023-24]]</f>
        <v>0.81265440096456609</v>
      </c>
      <c r="K210" s="2">
        <f>Data[[#This Row],[State Funding 2023-24]]/Data[[#This Row],[Total Funding 2023-24]]</f>
        <v>0.18734559903543391</v>
      </c>
    </row>
    <row r="211" spans="1:11" ht="16.5">
      <c r="A211" s="3">
        <v>6122</v>
      </c>
      <c r="B211" s="4" t="s">
        <v>220</v>
      </c>
      <c r="C211" s="10">
        <v>4096.59</v>
      </c>
      <c r="D211" s="1">
        <v>501872.06999999989</v>
      </c>
      <c r="E211" s="1">
        <f>Data[[#This Row],[Federal Funding 2023-24]]/Data[[#This Row],[FTE Enrollment 2023-24]]</f>
        <v>122.50971417691296</v>
      </c>
      <c r="F211" s="1">
        <v>15714.78999999999</v>
      </c>
      <c r="G211" s="1">
        <f>Data[[#This Row],[State Funding 2023-24]]/Data[[#This Row],[FTE Enrollment 2023-24]]</f>
        <v>3.8360660939952473</v>
      </c>
      <c r="H211" s="1">
        <f>Data[[#This Row],[Federal Funding 2023-24]]+Data[[#This Row],[State Funding 2023-24]]</f>
        <v>517586.85999999987</v>
      </c>
      <c r="I211" s="1">
        <f>Data[[#This Row],[Total Funding 2023-24]]/Data[[#This Row],[FTE Enrollment 2023-24]]</f>
        <v>126.34578027090821</v>
      </c>
      <c r="J211" s="2">
        <f>Data[[#This Row],[Federal Funding 2023-24]]/Data[[#This Row],[Total Funding 2023-24]]</f>
        <v>0.96963835210190619</v>
      </c>
      <c r="K211" s="2">
        <f>Data[[#This Row],[State Funding 2023-24]]/Data[[#This Row],[Total Funding 2023-24]]</f>
        <v>3.0361647898093848E-2</v>
      </c>
    </row>
    <row r="212" spans="1:11" ht="16.5">
      <c r="A212" s="3">
        <v>1160</v>
      </c>
      <c r="B212" s="4" t="s">
        <v>221</v>
      </c>
      <c r="C212" s="10">
        <v>401.59999999999997</v>
      </c>
      <c r="D212" s="1">
        <v>108063.37000000004</v>
      </c>
      <c r="E212" s="1">
        <f>Data[[#This Row],[Federal Funding 2023-24]]/Data[[#This Row],[FTE Enrollment 2023-24]]</f>
        <v>269.08209661354596</v>
      </c>
      <c r="F212" s="1">
        <v>49600.919999999976</v>
      </c>
      <c r="G212" s="1">
        <f>Data[[#This Row],[State Funding 2023-24]]/Data[[#This Row],[FTE Enrollment 2023-24]]</f>
        <v>123.50826693227087</v>
      </c>
      <c r="H212" s="1">
        <f>Data[[#This Row],[Federal Funding 2023-24]]+Data[[#This Row],[State Funding 2023-24]]</f>
        <v>157664.29</v>
      </c>
      <c r="I212" s="1">
        <f>Data[[#This Row],[Total Funding 2023-24]]/Data[[#This Row],[FTE Enrollment 2023-24]]</f>
        <v>392.59036354581679</v>
      </c>
      <c r="J212" s="2">
        <f>Data[[#This Row],[Federal Funding 2023-24]]/Data[[#This Row],[Total Funding 2023-24]]</f>
        <v>0.68540168480763797</v>
      </c>
      <c r="K212" s="2">
        <f>Data[[#This Row],[State Funding 2023-24]]/Data[[#This Row],[Total Funding 2023-24]]</f>
        <v>0.31459831519236203</v>
      </c>
    </row>
    <row r="213" spans="1:11" ht="16.5">
      <c r="A213" s="3">
        <v>32416</v>
      </c>
      <c r="B213" s="4" t="s">
        <v>222</v>
      </c>
      <c r="C213" s="10">
        <v>1515.75</v>
      </c>
      <c r="D213" s="1">
        <v>624473.22</v>
      </c>
      <c r="E213" s="1">
        <f>Data[[#This Row],[Federal Funding 2023-24]]/Data[[#This Row],[FTE Enrollment 2023-24]]</f>
        <v>411.98958931222165</v>
      </c>
      <c r="F213" s="1">
        <v>288276.15999999997</v>
      </c>
      <c r="G213" s="1">
        <f>Data[[#This Row],[State Funding 2023-24]]/Data[[#This Row],[FTE Enrollment 2023-24]]</f>
        <v>190.18714167903676</v>
      </c>
      <c r="H213" s="1">
        <f>Data[[#This Row],[Federal Funding 2023-24]]+Data[[#This Row],[State Funding 2023-24]]</f>
        <v>912749.37999999989</v>
      </c>
      <c r="I213" s="1">
        <f>Data[[#This Row],[Total Funding 2023-24]]/Data[[#This Row],[FTE Enrollment 2023-24]]</f>
        <v>602.17673099125841</v>
      </c>
      <c r="J213" s="2">
        <f>Data[[#This Row],[Federal Funding 2023-24]]/Data[[#This Row],[Total Funding 2023-24]]</f>
        <v>0.68416723547925062</v>
      </c>
      <c r="K213" s="2">
        <f>Data[[#This Row],[State Funding 2023-24]]/Data[[#This Row],[Total Funding 2023-24]]</f>
        <v>0.31583276452074938</v>
      </c>
    </row>
    <row r="214" spans="1:11" ht="16.5">
      <c r="A214" s="3">
        <v>17407</v>
      </c>
      <c r="B214" s="4" t="s">
        <v>223</v>
      </c>
      <c r="C214" s="10">
        <v>3066.5199999999995</v>
      </c>
      <c r="D214" s="1">
        <v>358928.15000000031</v>
      </c>
      <c r="E214" s="1">
        <f>Data[[#This Row],[Federal Funding 2023-24]]/Data[[#This Row],[FTE Enrollment 2023-24]]</f>
        <v>117.04738596193744</v>
      </c>
      <c r="F214" s="1">
        <v>9224.6599999999962</v>
      </c>
      <c r="G214" s="1">
        <f>Data[[#This Row],[State Funding 2023-24]]/Data[[#This Row],[FTE Enrollment 2023-24]]</f>
        <v>3.0081851740735419</v>
      </c>
      <c r="H214" s="1">
        <f>Data[[#This Row],[Federal Funding 2023-24]]+Data[[#This Row],[State Funding 2023-24]]</f>
        <v>368152.81000000029</v>
      </c>
      <c r="I214" s="1">
        <f>Data[[#This Row],[Total Funding 2023-24]]/Data[[#This Row],[FTE Enrollment 2023-24]]</f>
        <v>120.05557113601097</v>
      </c>
      <c r="J214" s="2">
        <f>Data[[#This Row],[Federal Funding 2023-24]]/Data[[#This Row],[Total Funding 2023-24]]</f>
        <v>0.97494339375000294</v>
      </c>
      <c r="K214" s="2">
        <f>Data[[#This Row],[State Funding 2023-24]]/Data[[#This Row],[Total Funding 2023-24]]</f>
        <v>2.5056606249997084E-2</v>
      </c>
    </row>
    <row r="215" spans="1:11" ht="16.5">
      <c r="A215" s="3">
        <v>34401</v>
      </c>
      <c r="B215" s="4" t="s">
        <v>224</v>
      </c>
      <c r="C215" s="10">
        <v>2138.4899999999998</v>
      </c>
      <c r="D215" s="1">
        <v>719682.95999999961</v>
      </c>
      <c r="E215" s="1">
        <f>Data[[#This Row],[Federal Funding 2023-24]]/Data[[#This Row],[FTE Enrollment 2023-24]]</f>
        <v>336.53791226519633</v>
      </c>
      <c r="F215" s="1">
        <v>205444.45999999988</v>
      </c>
      <c r="G215" s="1">
        <f>Data[[#This Row],[State Funding 2023-24]]/Data[[#This Row],[FTE Enrollment 2023-24]]</f>
        <v>96.069871731922944</v>
      </c>
      <c r="H215" s="1">
        <f>Data[[#This Row],[Federal Funding 2023-24]]+Data[[#This Row],[State Funding 2023-24]]</f>
        <v>925127.41999999946</v>
      </c>
      <c r="I215" s="1">
        <f>Data[[#This Row],[Total Funding 2023-24]]/Data[[#This Row],[FTE Enrollment 2023-24]]</f>
        <v>432.60778399711927</v>
      </c>
      <c r="J215" s="2">
        <f>Data[[#This Row],[Federal Funding 2023-24]]/Data[[#This Row],[Total Funding 2023-24]]</f>
        <v>0.77792847173419644</v>
      </c>
      <c r="K215" s="2">
        <f>Data[[#This Row],[State Funding 2023-24]]/Data[[#This Row],[Total Funding 2023-24]]</f>
        <v>0.22207152826580365</v>
      </c>
    </row>
    <row r="216" spans="1:11" ht="16.5">
      <c r="A216" s="3">
        <v>20403</v>
      </c>
      <c r="B216" s="4" t="s">
        <v>225</v>
      </c>
      <c r="C216" s="10">
        <v>27.1</v>
      </c>
      <c r="D216" s="1">
        <v>0</v>
      </c>
      <c r="E216" s="1">
        <f>Data[[#This Row],[Federal Funding 2023-24]]/Data[[#This Row],[FTE Enrollment 2023-24]]</f>
        <v>0</v>
      </c>
      <c r="F216" s="1">
        <v>0</v>
      </c>
      <c r="G216" s="1">
        <f>Data[[#This Row],[State Funding 2023-24]]/Data[[#This Row],[FTE Enrollment 2023-24]]</f>
        <v>0</v>
      </c>
      <c r="H216" s="1">
        <f>Data[[#This Row],[Federal Funding 2023-24]]+Data[[#This Row],[State Funding 2023-24]]</f>
        <v>0</v>
      </c>
      <c r="I216" s="1">
        <f>Data[[#This Row],[Total Funding 2023-24]]/Data[[#This Row],[FTE Enrollment 2023-24]]</f>
        <v>0</v>
      </c>
      <c r="J216" s="2">
        <v>0</v>
      </c>
      <c r="K216" s="2">
        <v>0</v>
      </c>
    </row>
    <row r="217" spans="1:11" ht="16.5">
      <c r="A217" s="3">
        <v>38320</v>
      </c>
      <c r="B217" s="4" t="s">
        <v>226</v>
      </c>
      <c r="C217" s="10">
        <v>147.32</v>
      </c>
      <c r="D217" s="1">
        <v>131124.12000000002</v>
      </c>
      <c r="E217" s="1">
        <f>Data[[#This Row],[Federal Funding 2023-24]]/Data[[#This Row],[FTE Enrollment 2023-24]]</f>
        <v>890.06326364376889</v>
      </c>
      <c r="F217" s="1">
        <v>39737.459999999985</v>
      </c>
      <c r="G217" s="1">
        <f>Data[[#This Row],[State Funding 2023-24]]/Data[[#This Row],[FTE Enrollment 2023-24]]</f>
        <v>269.73567743687204</v>
      </c>
      <c r="H217" s="1">
        <f>Data[[#This Row],[Federal Funding 2023-24]]+Data[[#This Row],[State Funding 2023-24]]</f>
        <v>170861.58000000002</v>
      </c>
      <c r="I217" s="1">
        <f>Data[[#This Row],[Total Funding 2023-24]]/Data[[#This Row],[FTE Enrollment 2023-24]]</f>
        <v>1159.798941080641</v>
      </c>
      <c r="J217" s="2">
        <f>Data[[#This Row],[Federal Funding 2023-24]]/Data[[#This Row],[Total Funding 2023-24]]</f>
        <v>0.76742893282386837</v>
      </c>
      <c r="K217" s="2">
        <f>Data[[#This Row],[State Funding 2023-24]]/Data[[#This Row],[Total Funding 2023-24]]</f>
        <v>0.23257106717613157</v>
      </c>
    </row>
    <row r="218" spans="1:11" ht="16.5">
      <c r="A218" s="3">
        <v>13160</v>
      </c>
      <c r="B218" s="4" t="s">
        <v>227</v>
      </c>
      <c r="C218" s="10">
        <v>1731.6100000000001</v>
      </c>
      <c r="D218" s="1">
        <v>1130232.46</v>
      </c>
      <c r="E218" s="1">
        <f>Data[[#This Row],[Federal Funding 2023-24]]/Data[[#This Row],[FTE Enrollment 2023-24]]</f>
        <v>652.70612897823401</v>
      </c>
      <c r="F218" s="1">
        <v>191131.51000000004</v>
      </c>
      <c r="G218" s="1">
        <f>Data[[#This Row],[State Funding 2023-24]]/Data[[#This Row],[FTE Enrollment 2023-24]]</f>
        <v>110.37791997043216</v>
      </c>
      <c r="H218" s="1">
        <f>Data[[#This Row],[Federal Funding 2023-24]]+Data[[#This Row],[State Funding 2023-24]]</f>
        <v>1321363.97</v>
      </c>
      <c r="I218" s="1">
        <f>Data[[#This Row],[Total Funding 2023-24]]/Data[[#This Row],[FTE Enrollment 2023-24]]</f>
        <v>763.08404894866624</v>
      </c>
      <c r="J218" s="2">
        <f>Data[[#This Row],[Federal Funding 2023-24]]/Data[[#This Row],[Total Funding 2023-24]]</f>
        <v>0.85535286693188706</v>
      </c>
      <c r="K218" s="2">
        <f>Data[[#This Row],[State Funding 2023-24]]/Data[[#This Row],[Total Funding 2023-24]]</f>
        <v>0.14464713306811297</v>
      </c>
    </row>
    <row r="219" spans="1:11" ht="16.5">
      <c r="A219" s="3">
        <v>28149</v>
      </c>
      <c r="B219" s="4" t="s">
        <v>228</v>
      </c>
      <c r="C219" s="10">
        <v>792.31999999999994</v>
      </c>
      <c r="D219" s="1">
        <v>169528.81</v>
      </c>
      <c r="E219" s="1">
        <f>Data[[#This Row],[Federal Funding 2023-24]]/Data[[#This Row],[FTE Enrollment 2023-24]]</f>
        <v>213.9650772415186</v>
      </c>
      <c r="F219" s="1">
        <v>6849.1099999999969</v>
      </c>
      <c r="G219" s="1">
        <f>Data[[#This Row],[State Funding 2023-24]]/Data[[#This Row],[FTE Enrollment 2023-24]]</f>
        <v>8.6443734854604166</v>
      </c>
      <c r="H219" s="1">
        <f>Data[[#This Row],[Federal Funding 2023-24]]+Data[[#This Row],[State Funding 2023-24]]</f>
        <v>176377.91999999998</v>
      </c>
      <c r="I219" s="1">
        <f>Data[[#This Row],[Total Funding 2023-24]]/Data[[#This Row],[FTE Enrollment 2023-24]]</f>
        <v>222.60945072697899</v>
      </c>
      <c r="J219" s="2">
        <f>Data[[#This Row],[Federal Funding 2023-24]]/Data[[#This Row],[Total Funding 2023-24]]</f>
        <v>0.96116798519905444</v>
      </c>
      <c r="K219" s="2">
        <f>Data[[#This Row],[State Funding 2023-24]]/Data[[#This Row],[Total Funding 2023-24]]</f>
        <v>3.8832014800945593E-2</v>
      </c>
    </row>
    <row r="220" spans="1:11" ht="16.5">
      <c r="A220" s="3">
        <v>14104</v>
      </c>
      <c r="B220" s="4" t="s">
        <v>229</v>
      </c>
      <c r="C220" s="10">
        <v>61.32</v>
      </c>
      <c r="D220" s="1">
        <v>18358.88</v>
      </c>
      <c r="E220" s="1">
        <f>Data[[#This Row],[Federal Funding 2023-24]]/Data[[#This Row],[FTE Enrollment 2023-24]]</f>
        <v>299.39465101108937</v>
      </c>
      <c r="F220" s="1">
        <v>14631.529999999999</v>
      </c>
      <c r="G220" s="1">
        <f>Data[[#This Row],[State Funding 2023-24]]/Data[[#This Row],[FTE Enrollment 2023-24]]</f>
        <v>238.60942596216566</v>
      </c>
      <c r="H220" s="1">
        <f>Data[[#This Row],[Federal Funding 2023-24]]+Data[[#This Row],[State Funding 2023-24]]</f>
        <v>32990.410000000003</v>
      </c>
      <c r="I220" s="1">
        <f>Data[[#This Row],[Total Funding 2023-24]]/Data[[#This Row],[FTE Enrollment 2023-24]]</f>
        <v>538.00407697325511</v>
      </c>
      <c r="J220" s="2">
        <f>Data[[#This Row],[Federal Funding 2023-24]]/Data[[#This Row],[Total Funding 2023-24]]</f>
        <v>0.55649141674807923</v>
      </c>
      <c r="K220" s="2">
        <f>Data[[#This Row],[State Funding 2023-24]]/Data[[#This Row],[Total Funding 2023-24]]</f>
        <v>0.44350858325192072</v>
      </c>
    </row>
    <row r="221" spans="1:11" ht="16.5">
      <c r="A221" s="3">
        <v>17001</v>
      </c>
      <c r="B221" s="4" t="s">
        <v>230</v>
      </c>
      <c r="C221" s="10">
        <v>50447.439999999995</v>
      </c>
      <c r="D221" s="1">
        <v>8370730.0200000023</v>
      </c>
      <c r="E221" s="1">
        <f>Data[[#This Row],[Federal Funding 2023-24]]/Data[[#This Row],[FTE Enrollment 2023-24]]</f>
        <v>165.92972844608175</v>
      </c>
      <c r="F221" s="1">
        <v>2828039.4499999918</v>
      </c>
      <c r="G221" s="1">
        <f>Data[[#This Row],[State Funding 2023-24]]/Data[[#This Row],[FTE Enrollment 2023-24]]</f>
        <v>56.059127083554529</v>
      </c>
      <c r="H221" s="1">
        <f>Data[[#This Row],[Federal Funding 2023-24]]+Data[[#This Row],[State Funding 2023-24]]</f>
        <v>11198769.469999995</v>
      </c>
      <c r="I221" s="1">
        <f>Data[[#This Row],[Total Funding 2023-24]]/Data[[#This Row],[FTE Enrollment 2023-24]]</f>
        <v>221.98885552963631</v>
      </c>
      <c r="J221" s="2">
        <f>Data[[#This Row],[Federal Funding 2023-24]]/Data[[#This Row],[Total Funding 2023-24]]</f>
        <v>0.74746873238386302</v>
      </c>
      <c r="K221" s="2">
        <f>Data[[#This Row],[State Funding 2023-24]]/Data[[#This Row],[Total Funding 2023-24]]</f>
        <v>0.25253126761613687</v>
      </c>
    </row>
    <row r="222" spans="1:11" ht="16.5">
      <c r="A222" s="3">
        <v>29101</v>
      </c>
      <c r="B222" s="4" t="s">
        <v>231</v>
      </c>
      <c r="C222" s="10">
        <v>4392.2800000000007</v>
      </c>
      <c r="D222" s="1">
        <v>2097817.9099999992</v>
      </c>
      <c r="E222" s="1">
        <f>Data[[#This Row],[Federal Funding 2023-24]]/Data[[#This Row],[FTE Enrollment 2023-24]]</f>
        <v>477.61479459415131</v>
      </c>
      <c r="F222" s="1">
        <v>852779.10000000068</v>
      </c>
      <c r="G222" s="1">
        <f>Data[[#This Row],[State Funding 2023-24]]/Data[[#This Row],[FTE Enrollment 2023-24]]</f>
        <v>194.15408398371702</v>
      </c>
      <c r="H222" s="1">
        <f>Data[[#This Row],[Federal Funding 2023-24]]+Data[[#This Row],[State Funding 2023-24]]</f>
        <v>2950597.01</v>
      </c>
      <c r="I222" s="1">
        <f>Data[[#This Row],[Total Funding 2023-24]]/Data[[#This Row],[FTE Enrollment 2023-24]]</f>
        <v>671.76887857786824</v>
      </c>
      <c r="J222" s="2">
        <f>Data[[#This Row],[Federal Funding 2023-24]]/Data[[#This Row],[Total Funding 2023-24]]</f>
        <v>0.7109808296050566</v>
      </c>
      <c r="K222" s="2">
        <f>Data[[#This Row],[State Funding 2023-24]]/Data[[#This Row],[Total Funding 2023-24]]</f>
        <v>0.28901917039494346</v>
      </c>
    </row>
    <row r="223" spans="1:11" ht="16.5">
      <c r="A223" s="3">
        <v>39119</v>
      </c>
      <c r="B223" s="4" t="s">
        <v>232</v>
      </c>
      <c r="C223" s="10">
        <v>3741.96</v>
      </c>
      <c r="D223" s="1">
        <v>2107421.8000000003</v>
      </c>
      <c r="E223" s="1">
        <f>Data[[#This Row],[Federal Funding 2023-24]]/Data[[#This Row],[FTE Enrollment 2023-24]]</f>
        <v>563.18661877732529</v>
      </c>
      <c r="F223" s="1">
        <v>766528.48999999976</v>
      </c>
      <c r="G223" s="1">
        <f>Data[[#This Row],[State Funding 2023-24]]/Data[[#This Row],[FTE Enrollment 2023-24]]</f>
        <v>204.84678884862473</v>
      </c>
      <c r="H223" s="1">
        <f>Data[[#This Row],[Federal Funding 2023-24]]+Data[[#This Row],[State Funding 2023-24]]</f>
        <v>2873950.29</v>
      </c>
      <c r="I223" s="1">
        <f>Data[[#This Row],[Total Funding 2023-24]]/Data[[#This Row],[FTE Enrollment 2023-24]]</f>
        <v>768.03340762595008</v>
      </c>
      <c r="J223" s="2">
        <f>Data[[#This Row],[Federal Funding 2023-24]]/Data[[#This Row],[Total Funding 2023-24]]</f>
        <v>0.73328401236891272</v>
      </c>
      <c r="K223" s="2">
        <f>Data[[#This Row],[State Funding 2023-24]]/Data[[#This Row],[Total Funding 2023-24]]</f>
        <v>0.26671598763108728</v>
      </c>
    </row>
    <row r="224" spans="1:11" ht="16.5">
      <c r="A224" s="3">
        <v>26070</v>
      </c>
      <c r="B224" s="4" t="s">
        <v>233</v>
      </c>
      <c r="C224" s="10">
        <v>259.01</v>
      </c>
      <c r="D224" s="1">
        <v>131372.90000000002</v>
      </c>
      <c r="E224" s="1">
        <f>Data[[#This Row],[Federal Funding 2023-24]]/Data[[#This Row],[FTE Enrollment 2023-24]]</f>
        <v>507.21169066831408</v>
      </c>
      <c r="F224" s="1">
        <v>54293.46</v>
      </c>
      <c r="G224" s="1">
        <f>Data[[#This Row],[State Funding 2023-24]]/Data[[#This Row],[FTE Enrollment 2023-24]]</f>
        <v>209.61916528319369</v>
      </c>
      <c r="H224" s="1">
        <f>Data[[#This Row],[Federal Funding 2023-24]]+Data[[#This Row],[State Funding 2023-24]]</f>
        <v>185666.36000000002</v>
      </c>
      <c r="I224" s="1">
        <f>Data[[#This Row],[Total Funding 2023-24]]/Data[[#This Row],[FTE Enrollment 2023-24]]</f>
        <v>716.83085595150771</v>
      </c>
      <c r="J224" s="2">
        <f>Data[[#This Row],[Federal Funding 2023-24]]/Data[[#This Row],[Total Funding 2023-24]]</f>
        <v>0.7075751363898124</v>
      </c>
      <c r="K224" s="2">
        <f>Data[[#This Row],[State Funding 2023-24]]/Data[[#This Row],[Total Funding 2023-24]]</f>
        <v>0.2924248636101876</v>
      </c>
    </row>
    <row r="225" spans="1:11" ht="16.5">
      <c r="A225" s="3">
        <v>5323</v>
      </c>
      <c r="B225" s="4" t="s">
        <v>234</v>
      </c>
      <c r="C225" s="10">
        <v>2598.66</v>
      </c>
      <c r="D225" s="1">
        <v>694742.79999999935</v>
      </c>
      <c r="E225" s="1">
        <f>Data[[#This Row],[Federal Funding 2023-24]]/Data[[#This Row],[FTE Enrollment 2023-24]]</f>
        <v>267.34655553246648</v>
      </c>
      <c r="F225" s="1">
        <v>122873.90999999992</v>
      </c>
      <c r="G225" s="1">
        <f>Data[[#This Row],[State Funding 2023-24]]/Data[[#This Row],[FTE Enrollment 2023-24]]</f>
        <v>47.283565376001448</v>
      </c>
      <c r="H225" s="1">
        <f>Data[[#This Row],[Federal Funding 2023-24]]+Data[[#This Row],[State Funding 2023-24]]</f>
        <v>817616.70999999926</v>
      </c>
      <c r="I225" s="1">
        <f>Data[[#This Row],[Total Funding 2023-24]]/Data[[#This Row],[FTE Enrollment 2023-24]]</f>
        <v>314.63012090846797</v>
      </c>
      <c r="J225" s="2">
        <f>Data[[#This Row],[Federal Funding 2023-24]]/Data[[#This Row],[Total Funding 2023-24]]</f>
        <v>0.84971697802017765</v>
      </c>
      <c r="K225" s="2">
        <f>Data[[#This Row],[State Funding 2023-24]]/Data[[#This Row],[Total Funding 2023-24]]</f>
        <v>0.15028302197982235</v>
      </c>
    </row>
    <row r="226" spans="1:11" ht="16.5">
      <c r="A226" s="3">
        <v>28010</v>
      </c>
      <c r="B226" s="4" t="s">
        <v>235</v>
      </c>
      <c r="C226" s="10">
        <v>9.9700000000000006</v>
      </c>
      <c r="D226" s="1">
        <v>0</v>
      </c>
      <c r="E226" s="1">
        <f>Data[[#This Row],[Federal Funding 2023-24]]/Data[[#This Row],[FTE Enrollment 2023-24]]</f>
        <v>0</v>
      </c>
      <c r="F226" s="1">
        <v>0</v>
      </c>
      <c r="G226" s="1">
        <f>Data[[#This Row],[State Funding 2023-24]]/Data[[#This Row],[FTE Enrollment 2023-24]]</f>
        <v>0</v>
      </c>
      <c r="H226" s="1">
        <f>Data[[#This Row],[Federal Funding 2023-24]]+Data[[#This Row],[State Funding 2023-24]]</f>
        <v>0</v>
      </c>
      <c r="I226" s="1">
        <f>Data[[#This Row],[Total Funding 2023-24]]/Data[[#This Row],[FTE Enrollment 2023-24]]</f>
        <v>0</v>
      </c>
      <c r="J226" s="2">
        <v>0</v>
      </c>
      <c r="K226" s="2">
        <v>0</v>
      </c>
    </row>
    <row r="227" spans="1:11" ht="16.5">
      <c r="A227" s="3">
        <v>23309</v>
      </c>
      <c r="B227" s="4" t="s">
        <v>236</v>
      </c>
      <c r="C227" s="10">
        <v>4538.5</v>
      </c>
      <c r="D227" s="1">
        <v>2575466.7999999975</v>
      </c>
      <c r="E227" s="1">
        <f>Data[[#This Row],[Federal Funding 2023-24]]/Data[[#This Row],[FTE Enrollment 2023-24]]</f>
        <v>567.47092651757134</v>
      </c>
      <c r="F227" s="1">
        <v>263333.62000000011</v>
      </c>
      <c r="G227" s="1">
        <f>Data[[#This Row],[State Funding 2023-24]]/Data[[#This Row],[FTE Enrollment 2023-24]]</f>
        <v>58.022170320590526</v>
      </c>
      <c r="H227" s="1">
        <f>Data[[#This Row],[Federal Funding 2023-24]]+Data[[#This Row],[State Funding 2023-24]]</f>
        <v>2838800.4199999976</v>
      </c>
      <c r="I227" s="1">
        <f>Data[[#This Row],[Total Funding 2023-24]]/Data[[#This Row],[FTE Enrollment 2023-24]]</f>
        <v>625.49309683816182</v>
      </c>
      <c r="J227" s="2">
        <f>Data[[#This Row],[Federal Funding 2023-24]]/Data[[#This Row],[Total Funding 2023-24]]</f>
        <v>0.90723771275192344</v>
      </c>
      <c r="K227" s="2">
        <f>Data[[#This Row],[State Funding 2023-24]]/Data[[#This Row],[Total Funding 2023-24]]</f>
        <v>9.2762287248076544E-2</v>
      </c>
    </row>
    <row r="228" spans="1:11" ht="16.5">
      <c r="A228" s="3">
        <v>17412</v>
      </c>
      <c r="B228" s="4" t="s">
        <v>237</v>
      </c>
      <c r="C228" s="10">
        <v>9293.5399999999991</v>
      </c>
      <c r="D228" s="1">
        <v>1754943.8199999998</v>
      </c>
      <c r="E228" s="1">
        <f>Data[[#This Row],[Federal Funding 2023-24]]/Data[[#This Row],[FTE Enrollment 2023-24]]</f>
        <v>188.83480568222657</v>
      </c>
      <c r="F228" s="1">
        <v>176124.06999999977</v>
      </c>
      <c r="G228" s="1">
        <f>Data[[#This Row],[State Funding 2023-24]]/Data[[#This Row],[FTE Enrollment 2023-24]]</f>
        <v>18.951236019858932</v>
      </c>
      <c r="H228" s="1">
        <f>Data[[#This Row],[Federal Funding 2023-24]]+Data[[#This Row],[State Funding 2023-24]]</f>
        <v>1931067.8899999997</v>
      </c>
      <c r="I228" s="1">
        <f>Data[[#This Row],[Total Funding 2023-24]]/Data[[#This Row],[FTE Enrollment 2023-24]]</f>
        <v>207.78604170208553</v>
      </c>
      <c r="J228" s="2">
        <f>Data[[#This Row],[Federal Funding 2023-24]]/Data[[#This Row],[Total Funding 2023-24]]</f>
        <v>0.908794470193381</v>
      </c>
      <c r="K228" s="2">
        <f>Data[[#This Row],[State Funding 2023-24]]/Data[[#This Row],[Total Funding 2023-24]]</f>
        <v>9.1205529806618973E-2</v>
      </c>
    </row>
    <row r="229" spans="1:11" ht="16.5">
      <c r="A229" s="3">
        <v>30002</v>
      </c>
      <c r="B229" s="4" t="s">
        <v>238</v>
      </c>
      <c r="C229" s="10">
        <v>82.14</v>
      </c>
      <c r="D229" s="1">
        <v>24813.769999999997</v>
      </c>
      <c r="E229" s="1">
        <f>Data[[#This Row],[Federal Funding 2023-24]]/Data[[#This Row],[FTE Enrollment 2023-24]]</f>
        <v>302.09118578037493</v>
      </c>
      <c r="F229" s="1">
        <v>22133.300000000007</v>
      </c>
      <c r="G229" s="1">
        <f>Data[[#This Row],[State Funding 2023-24]]/Data[[#This Row],[FTE Enrollment 2023-24]]</f>
        <v>269.45824202580968</v>
      </c>
      <c r="H229" s="1">
        <f>Data[[#This Row],[Federal Funding 2023-24]]+Data[[#This Row],[State Funding 2023-24]]</f>
        <v>46947.070000000007</v>
      </c>
      <c r="I229" s="1">
        <f>Data[[#This Row],[Total Funding 2023-24]]/Data[[#This Row],[FTE Enrollment 2023-24]]</f>
        <v>571.54942780618467</v>
      </c>
      <c r="J229" s="2">
        <f>Data[[#This Row],[Federal Funding 2023-24]]/Data[[#This Row],[Total Funding 2023-24]]</f>
        <v>0.52854778796632018</v>
      </c>
      <c r="K229" s="2">
        <f>Data[[#This Row],[State Funding 2023-24]]/Data[[#This Row],[Total Funding 2023-24]]</f>
        <v>0.47145221203367971</v>
      </c>
    </row>
    <row r="230" spans="1:11" ht="16.5">
      <c r="A230" s="3">
        <v>17404</v>
      </c>
      <c r="B230" s="4" t="s">
        <v>239</v>
      </c>
      <c r="C230" s="10">
        <v>43.91</v>
      </c>
      <c r="D230" s="1">
        <v>20946.63</v>
      </c>
      <c r="E230" s="1">
        <f>Data[[#This Row],[Federal Funding 2023-24]]/Data[[#This Row],[FTE Enrollment 2023-24]]</f>
        <v>477.03552721475751</v>
      </c>
      <c r="F230" s="1">
        <v>12811.759999999998</v>
      </c>
      <c r="G230" s="1">
        <f>Data[[#This Row],[State Funding 2023-24]]/Data[[#This Row],[FTE Enrollment 2023-24]]</f>
        <v>291.77317239808696</v>
      </c>
      <c r="H230" s="1">
        <f>Data[[#This Row],[Federal Funding 2023-24]]+Data[[#This Row],[State Funding 2023-24]]</f>
        <v>33758.39</v>
      </c>
      <c r="I230" s="1">
        <f>Data[[#This Row],[Total Funding 2023-24]]/Data[[#This Row],[FTE Enrollment 2023-24]]</f>
        <v>768.80869961284452</v>
      </c>
      <c r="J230" s="2">
        <f>Data[[#This Row],[Federal Funding 2023-24]]/Data[[#This Row],[Total Funding 2023-24]]</f>
        <v>0.62048664050625646</v>
      </c>
      <c r="K230" s="2">
        <f>Data[[#This Row],[State Funding 2023-24]]/Data[[#This Row],[Total Funding 2023-24]]</f>
        <v>0.3795133594937436</v>
      </c>
    </row>
    <row r="231" spans="1:11" ht="16.5">
      <c r="A231" s="3">
        <v>31201</v>
      </c>
      <c r="B231" s="4" t="s">
        <v>240</v>
      </c>
      <c r="C231" s="10">
        <v>9545.24</v>
      </c>
      <c r="D231" s="1">
        <v>1107044.1900000002</v>
      </c>
      <c r="E231" s="1">
        <f>Data[[#This Row],[Federal Funding 2023-24]]/Data[[#This Row],[FTE Enrollment 2023-24]]</f>
        <v>115.97866475856031</v>
      </c>
      <c r="F231" s="1">
        <v>118325.6900000001</v>
      </c>
      <c r="G231" s="1">
        <f>Data[[#This Row],[State Funding 2023-24]]/Data[[#This Row],[FTE Enrollment 2023-24]]</f>
        <v>12.396303288340587</v>
      </c>
      <c r="H231" s="1">
        <f>Data[[#This Row],[Federal Funding 2023-24]]+Data[[#This Row],[State Funding 2023-24]]</f>
        <v>1225369.8800000004</v>
      </c>
      <c r="I231" s="1">
        <f>Data[[#This Row],[Total Funding 2023-24]]/Data[[#This Row],[FTE Enrollment 2023-24]]</f>
        <v>128.3749680469009</v>
      </c>
      <c r="J231" s="2">
        <f>Data[[#This Row],[Federal Funding 2023-24]]/Data[[#This Row],[Total Funding 2023-24]]</f>
        <v>0.9034367565816126</v>
      </c>
      <c r="K231" s="2">
        <f>Data[[#This Row],[State Funding 2023-24]]/Data[[#This Row],[Total Funding 2023-24]]</f>
        <v>9.6563243418387332E-2</v>
      </c>
    </row>
    <row r="232" spans="1:11" ht="16.5">
      <c r="A232" s="3">
        <v>17410</v>
      </c>
      <c r="B232" s="4" t="s">
        <v>241</v>
      </c>
      <c r="C232" s="10">
        <v>7142.45</v>
      </c>
      <c r="D232" s="1">
        <v>493401.8600000001</v>
      </c>
      <c r="E232" s="1">
        <f>Data[[#This Row],[Federal Funding 2023-24]]/Data[[#This Row],[FTE Enrollment 2023-24]]</f>
        <v>69.080197971284377</v>
      </c>
      <c r="F232" s="1">
        <v>11192.56</v>
      </c>
      <c r="G232" s="1">
        <f>Data[[#This Row],[State Funding 2023-24]]/Data[[#This Row],[FTE Enrollment 2023-24]]</f>
        <v>1.567047721720138</v>
      </c>
      <c r="H232" s="1">
        <f>Data[[#This Row],[Federal Funding 2023-24]]+Data[[#This Row],[State Funding 2023-24]]</f>
        <v>504594.4200000001</v>
      </c>
      <c r="I232" s="1">
        <f>Data[[#This Row],[Total Funding 2023-24]]/Data[[#This Row],[FTE Enrollment 2023-24]]</f>
        <v>70.647245693004521</v>
      </c>
      <c r="J232" s="2">
        <f>Data[[#This Row],[Federal Funding 2023-24]]/Data[[#This Row],[Total Funding 2023-24]]</f>
        <v>0.97781870041289798</v>
      </c>
      <c r="K232" s="2">
        <f>Data[[#This Row],[State Funding 2023-24]]/Data[[#This Row],[Total Funding 2023-24]]</f>
        <v>2.2181299587102049E-2</v>
      </c>
    </row>
    <row r="233" spans="1:11" ht="16.5">
      <c r="A233" s="3">
        <v>13156</v>
      </c>
      <c r="B233" s="4" t="s">
        <v>242</v>
      </c>
      <c r="C233" s="10">
        <v>537.77</v>
      </c>
      <c r="D233" s="1">
        <v>456736.83999999997</v>
      </c>
      <c r="E233" s="1">
        <f>Data[[#This Row],[Federal Funding 2023-24]]/Data[[#This Row],[FTE Enrollment 2023-24]]</f>
        <v>849.31632482287966</v>
      </c>
      <c r="F233" s="1">
        <v>14603.78</v>
      </c>
      <c r="G233" s="1">
        <f>Data[[#This Row],[State Funding 2023-24]]/Data[[#This Row],[FTE Enrollment 2023-24]]</f>
        <v>27.156182010896853</v>
      </c>
      <c r="H233" s="1">
        <f>Data[[#This Row],[Federal Funding 2023-24]]+Data[[#This Row],[State Funding 2023-24]]</f>
        <v>471340.62</v>
      </c>
      <c r="I233" s="1">
        <f>Data[[#This Row],[Total Funding 2023-24]]/Data[[#This Row],[FTE Enrollment 2023-24]]</f>
        <v>876.47250683377649</v>
      </c>
      <c r="J233" s="2">
        <f>Data[[#This Row],[Federal Funding 2023-24]]/Data[[#This Row],[Total Funding 2023-24]]</f>
        <v>0.96901650445488863</v>
      </c>
      <c r="K233" s="2">
        <f>Data[[#This Row],[State Funding 2023-24]]/Data[[#This Row],[Total Funding 2023-24]]</f>
        <v>3.0983495545111307E-2</v>
      </c>
    </row>
    <row r="234" spans="1:11" ht="16.5">
      <c r="A234" s="3">
        <v>25118</v>
      </c>
      <c r="B234" s="4" t="s">
        <v>243</v>
      </c>
      <c r="C234" s="10">
        <v>545.16999999999996</v>
      </c>
      <c r="D234" s="1">
        <v>272327.41999999993</v>
      </c>
      <c r="E234" s="1">
        <f>Data[[#This Row],[Federal Funding 2023-24]]/Data[[#This Row],[FTE Enrollment 2023-24]]</f>
        <v>499.52752352477199</v>
      </c>
      <c r="F234" s="1">
        <v>82190.040000000008</v>
      </c>
      <c r="G234" s="1">
        <f>Data[[#This Row],[State Funding 2023-24]]/Data[[#This Row],[FTE Enrollment 2023-24]]</f>
        <v>150.76038666837869</v>
      </c>
      <c r="H234" s="1">
        <f>Data[[#This Row],[Federal Funding 2023-24]]+Data[[#This Row],[State Funding 2023-24]]</f>
        <v>354517.45999999996</v>
      </c>
      <c r="I234" s="1">
        <f>Data[[#This Row],[Total Funding 2023-24]]/Data[[#This Row],[FTE Enrollment 2023-24]]</f>
        <v>650.28791019315076</v>
      </c>
      <c r="J234" s="2">
        <f>Data[[#This Row],[Federal Funding 2023-24]]/Data[[#This Row],[Total Funding 2023-24]]</f>
        <v>0.76816363289977296</v>
      </c>
      <c r="K234" s="2">
        <f>Data[[#This Row],[State Funding 2023-24]]/Data[[#This Row],[Total Funding 2023-24]]</f>
        <v>0.23183636710022693</v>
      </c>
    </row>
    <row r="235" spans="1:11" ht="16.5">
      <c r="A235" s="3">
        <v>18402</v>
      </c>
      <c r="B235" s="4" t="s">
        <v>244</v>
      </c>
      <c r="C235" s="10">
        <v>9303.5800000000017</v>
      </c>
      <c r="D235" s="1">
        <v>2436734.9999999986</v>
      </c>
      <c r="E235" s="1">
        <f>Data[[#This Row],[Federal Funding 2023-24]]/Data[[#This Row],[FTE Enrollment 2023-24]]</f>
        <v>261.91369343843962</v>
      </c>
      <c r="F235" s="1">
        <v>652005.93999999994</v>
      </c>
      <c r="G235" s="1">
        <f>Data[[#This Row],[State Funding 2023-24]]/Data[[#This Row],[FTE Enrollment 2023-24]]</f>
        <v>70.081188101784448</v>
      </c>
      <c r="H235" s="1">
        <f>Data[[#This Row],[Federal Funding 2023-24]]+Data[[#This Row],[State Funding 2023-24]]</f>
        <v>3088740.9399999985</v>
      </c>
      <c r="I235" s="1">
        <f>Data[[#This Row],[Total Funding 2023-24]]/Data[[#This Row],[FTE Enrollment 2023-24]]</f>
        <v>331.99488154022407</v>
      </c>
      <c r="J235" s="2">
        <f>Data[[#This Row],[Federal Funding 2023-24]]/Data[[#This Row],[Total Funding 2023-24]]</f>
        <v>0.78890882962816544</v>
      </c>
      <c r="K235" s="2">
        <f>Data[[#This Row],[State Funding 2023-24]]/Data[[#This Row],[Total Funding 2023-24]]</f>
        <v>0.2110911703718345</v>
      </c>
    </row>
    <row r="236" spans="1:11" ht="16.5">
      <c r="A236" s="3">
        <v>15206</v>
      </c>
      <c r="B236" s="4" t="s">
        <v>245</v>
      </c>
      <c r="C236" s="10">
        <v>1164.95</v>
      </c>
      <c r="D236" s="1">
        <v>143356.38000000003</v>
      </c>
      <c r="E236" s="1">
        <f>Data[[#This Row],[Federal Funding 2023-24]]/Data[[#This Row],[FTE Enrollment 2023-24]]</f>
        <v>123.05796815313964</v>
      </c>
      <c r="F236" s="1">
        <v>6865.34</v>
      </c>
      <c r="G236" s="1">
        <f>Data[[#This Row],[State Funding 2023-24]]/Data[[#This Row],[FTE Enrollment 2023-24]]</f>
        <v>5.8932486372805695</v>
      </c>
      <c r="H236" s="1">
        <f>Data[[#This Row],[Federal Funding 2023-24]]+Data[[#This Row],[State Funding 2023-24]]</f>
        <v>150221.72000000003</v>
      </c>
      <c r="I236" s="1">
        <f>Data[[#This Row],[Total Funding 2023-24]]/Data[[#This Row],[FTE Enrollment 2023-24]]</f>
        <v>128.9512167904202</v>
      </c>
      <c r="J236" s="2">
        <f>Data[[#This Row],[Federal Funding 2023-24]]/Data[[#This Row],[Total Funding 2023-24]]</f>
        <v>0.95429861940070981</v>
      </c>
      <c r="K236" s="2">
        <f>Data[[#This Row],[State Funding 2023-24]]/Data[[#This Row],[Total Funding 2023-24]]</f>
        <v>4.5701380599290159E-2</v>
      </c>
    </row>
    <row r="237" spans="1:11" ht="16.5">
      <c r="A237" s="3">
        <v>23042</v>
      </c>
      <c r="B237" s="4" t="s">
        <v>246</v>
      </c>
      <c r="C237" s="10">
        <v>213.4</v>
      </c>
      <c r="D237" s="1">
        <v>60452.729999999989</v>
      </c>
      <c r="E237" s="1">
        <f>Data[[#This Row],[Federal Funding 2023-24]]/Data[[#This Row],[FTE Enrollment 2023-24]]</f>
        <v>283.28364573570752</v>
      </c>
      <c r="F237" s="1">
        <v>51043.829999999994</v>
      </c>
      <c r="G237" s="1">
        <f>Data[[#This Row],[State Funding 2023-24]]/Data[[#This Row],[FTE Enrollment 2023-24]]</f>
        <v>239.19320524835985</v>
      </c>
      <c r="H237" s="1">
        <f>Data[[#This Row],[Federal Funding 2023-24]]+Data[[#This Row],[State Funding 2023-24]]</f>
        <v>111496.55999999998</v>
      </c>
      <c r="I237" s="1">
        <f>Data[[#This Row],[Total Funding 2023-24]]/Data[[#This Row],[FTE Enrollment 2023-24]]</f>
        <v>522.47685098406737</v>
      </c>
      <c r="J237" s="2">
        <f>Data[[#This Row],[Federal Funding 2023-24]]/Data[[#This Row],[Total Funding 2023-24]]</f>
        <v>0.54219367844173849</v>
      </c>
      <c r="K237" s="2">
        <f>Data[[#This Row],[State Funding 2023-24]]/Data[[#This Row],[Total Funding 2023-24]]</f>
        <v>0.45780632155826156</v>
      </c>
    </row>
    <row r="238" spans="1:11" ht="16.5">
      <c r="A238" s="3">
        <v>32081</v>
      </c>
      <c r="B238" s="4" t="s">
        <v>247</v>
      </c>
      <c r="C238" s="10">
        <v>29024.989999999998</v>
      </c>
      <c r="D238" s="1">
        <v>15035358.939999983</v>
      </c>
      <c r="E238" s="1">
        <f>Data[[#This Row],[Federal Funding 2023-24]]/Data[[#This Row],[FTE Enrollment 2023-24]]</f>
        <v>518.01426770517355</v>
      </c>
      <c r="F238" s="1">
        <v>5609780.1400000043</v>
      </c>
      <c r="G238" s="1">
        <f>Data[[#This Row],[State Funding 2023-24]]/Data[[#This Row],[FTE Enrollment 2023-24]]</f>
        <v>193.2741454863552</v>
      </c>
      <c r="H238" s="1">
        <f>Data[[#This Row],[Federal Funding 2023-24]]+Data[[#This Row],[State Funding 2023-24]]</f>
        <v>20645139.079999987</v>
      </c>
      <c r="I238" s="1">
        <f>Data[[#This Row],[Total Funding 2023-24]]/Data[[#This Row],[FTE Enrollment 2023-24]]</f>
        <v>711.28841319152866</v>
      </c>
      <c r="J238" s="2">
        <f>Data[[#This Row],[Federal Funding 2023-24]]/Data[[#This Row],[Total Funding 2023-24]]</f>
        <v>0.72827598214465461</v>
      </c>
      <c r="K238" s="2">
        <f>Data[[#This Row],[State Funding 2023-24]]/Data[[#This Row],[Total Funding 2023-24]]</f>
        <v>0.27172401785534533</v>
      </c>
    </row>
    <row r="239" spans="1:11" ht="16.5">
      <c r="A239" s="3">
        <v>22008</v>
      </c>
      <c r="B239" s="4" t="s">
        <v>248</v>
      </c>
      <c r="C239" s="10">
        <v>62.19</v>
      </c>
      <c r="D239" s="1">
        <v>37614.47</v>
      </c>
      <c r="E239" s="1">
        <f>Data[[#This Row],[Federal Funding 2023-24]]/Data[[#This Row],[FTE Enrollment 2023-24]]</f>
        <v>604.83148416144081</v>
      </c>
      <c r="F239" s="1">
        <v>12552.01</v>
      </c>
      <c r="G239" s="1">
        <f>Data[[#This Row],[State Funding 2023-24]]/Data[[#This Row],[FTE Enrollment 2023-24]]</f>
        <v>201.83325293455542</v>
      </c>
      <c r="H239" s="1">
        <f>Data[[#This Row],[Federal Funding 2023-24]]+Data[[#This Row],[State Funding 2023-24]]</f>
        <v>50166.48</v>
      </c>
      <c r="I239" s="1">
        <f>Data[[#This Row],[Total Funding 2023-24]]/Data[[#This Row],[FTE Enrollment 2023-24]]</f>
        <v>806.6647370959962</v>
      </c>
      <c r="J239" s="2">
        <f>Data[[#This Row],[Federal Funding 2023-24]]/Data[[#This Row],[Total Funding 2023-24]]</f>
        <v>0.74979288959480517</v>
      </c>
      <c r="K239" s="2">
        <f>Data[[#This Row],[State Funding 2023-24]]/Data[[#This Row],[Total Funding 2023-24]]</f>
        <v>0.25020711040519483</v>
      </c>
    </row>
    <row r="240" spans="1:11" ht="16.5">
      <c r="A240" s="3">
        <v>38322</v>
      </c>
      <c r="B240" s="4" t="s">
        <v>249</v>
      </c>
      <c r="C240" s="10">
        <v>132.85999999999999</v>
      </c>
      <c r="D240" s="1">
        <v>36748.710000000006</v>
      </c>
      <c r="E240" s="1">
        <f>Data[[#This Row],[Federal Funding 2023-24]]/Data[[#This Row],[FTE Enrollment 2023-24]]</f>
        <v>276.59724522053295</v>
      </c>
      <c r="F240" s="1">
        <v>37921.499999999985</v>
      </c>
      <c r="G240" s="1">
        <f>Data[[#This Row],[State Funding 2023-24]]/Data[[#This Row],[FTE Enrollment 2023-24]]</f>
        <v>285.42450699984937</v>
      </c>
      <c r="H240" s="1">
        <f>Data[[#This Row],[Federal Funding 2023-24]]+Data[[#This Row],[State Funding 2023-24]]</f>
        <v>74670.209999999992</v>
      </c>
      <c r="I240" s="1">
        <f>Data[[#This Row],[Total Funding 2023-24]]/Data[[#This Row],[FTE Enrollment 2023-24]]</f>
        <v>562.02175222038238</v>
      </c>
      <c r="J240" s="2">
        <f>Data[[#This Row],[Federal Funding 2023-24]]/Data[[#This Row],[Total Funding 2023-24]]</f>
        <v>0.49214686820888826</v>
      </c>
      <c r="K240" s="2">
        <f>Data[[#This Row],[State Funding 2023-24]]/Data[[#This Row],[Total Funding 2023-24]]</f>
        <v>0.50785313179111169</v>
      </c>
    </row>
    <row r="241" spans="1:11" ht="16.5">
      <c r="A241" s="3">
        <v>31401</v>
      </c>
      <c r="B241" s="4" t="s">
        <v>250</v>
      </c>
      <c r="C241" s="10">
        <v>4809.6100000000006</v>
      </c>
      <c r="D241" s="1">
        <v>731245.14999999967</v>
      </c>
      <c r="E241" s="1">
        <f>Data[[#This Row],[Federal Funding 2023-24]]/Data[[#This Row],[FTE Enrollment 2023-24]]</f>
        <v>152.03834614448979</v>
      </c>
      <c r="F241" s="1">
        <v>28754.220000000005</v>
      </c>
      <c r="G241" s="1">
        <f>Data[[#This Row],[State Funding 2023-24]]/Data[[#This Row],[FTE Enrollment 2023-24]]</f>
        <v>5.9784930586887501</v>
      </c>
      <c r="H241" s="1">
        <f>Data[[#This Row],[Federal Funding 2023-24]]+Data[[#This Row],[State Funding 2023-24]]</f>
        <v>759999.36999999965</v>
      </c>
      <c r="I241" s="1">
        <f>Data[[#This Row],[Total Funding 2023-24]]/Data[[#This Row],[FTE Enrollment 2023-24]]</f>
        <v>158.01683920317853</v>
      </c>
      <c r="J241" s="2">
        <f>Data[[#This Row],[Federal Funding 2023-24]]/Data[[#This Row],[Total Funding 2023-24]]</f>
        <v>0.96216546863716479</v>
      </c>
      <c r="K241" s="2">
        <f>Data[[#This Row],[State Funding 2023-24]]/Data[[#This Row],[Total Funding 2023-24]]</f>
        <v>3.7834531362835232E-2</v>
      </c>
    </row>
    <row r="242" spans="1:11" ht="16.5">
      <c r="A242" s="3">
        <v>11054</v>
      </c>
      <c r="B242" s="4" t="s">
        <v>251</v>
      </c>
      <c r="C242" s="10">
        <v>10.4</v>
      </c>
      <c r="D242" s="1">
        <v>0</v>
      </c>
      <c r="E242" s="1">
        <f>Data[[#This Row],[Federal Funding 2023-24]]/Data[[#This Row],[FTE Enrollment 2023-24]]</f>
        <v>0</v>
      </c>
      <c r="F242" s="1">
        <v>0</v>
      </c>
      <c r="G242" s="1">
        <f>Data[[#This Row],[State Funding 2023-24]]/Data[[#This Row],[FTE Enrollment 2023-24]]</f>
        <v>0</v>
      </c>
      <c r="H242" s="1">
        <f>Data[[#This Row],[Federal Funding 2023-24]]+Data[[#This Row],[State Funding 2023-24]]</f>
        <v>0</v>
      </c>
      <c r="I242" s="1">
        <f>Data[[#This Row],[Total Funding 2023-24]]/Data[[#This Row],[FTE Enrollment 2023-24]]</f>
        <v>0</v>
      </c>
      <c r="J242" s="2">
        <v>0</v>
      </c>
      <c r="K242" s="2">
        <v>0</v>
      </c>
    </row>
    <row r="243" spans="1:11" ht="16.5">
      <c r="A243" s="3">
        <v>7035</v>
      </c>
      <c r="B243" s="4" t="s">
        <v>252</v>
      </c>
      <c r="C243" s="10">
        <v>751.37</v>
      </c>
      <c r="D243" s="1">
        <v>21018.95</v>
      </c>
      <c r="E243" s="1">
        <f>Data[[#This Row],[Federal Funding 2023-24]]/Data[[#This Row],[FTE Enrollment 2023-24]]</f>
        <v>27.974167187936704</v>
      </c>
      <c r="F243" s="1">
        <v>2955.37</v>
      </c>
      <c r="G243" s="1">
        <f>Data[[#This Row],[State Funding 2023-24]]/Data[[#This Row],[FTE Enrollment 2023-24]]</f>
        <v>3.9333084898252522</v>
      </c>
      <c r="H243" s="1">
        <f>Data[[#This Row],[Federal Funding 2023-24]]+Data[[#This Row],[State Funding 2023-24]]</f>
        <v>23974.32</v>
      </c>
      <c r="I243" s="1">
        <f>Data[[#This Row],[Total Funding 2023-24]]/Data[[#This Row],[FTE Enrollment 2023-24]]</f>
        <v>31.907475677761955</v>
      </c>
      <c r="J243" s="2">
        <f>Data[[#This Row],[Federal Funding 2023-24]]/Data[[#This Row],[Total Funding 2023-24]]</f>
        <v>0.87672768195302309</v>
      </c>
      <c r="K243" s="2">
        <f>Data[[#This Row],[State Funding 2023-24]]/Data[[#This Row],[Total Funding 2023-24]]</f>
        <v>0.12327231804697693</v>
      </c>
    </row>
    <row r="244" spans="1:11" ht="16.5">
      <c r="A244" s="3">
        <v>4069</v>
      </c>
      <c r="B244" s="4" t="s">
        <v>253</v>
      </c>
      <c r="C244" s="10">
        <v>10.36</v>
      </c>
      <c r="D244" s="1">
        <v>0</v>
      </c>
      <c r="E244" s="1">
        <f>Data[[#This Row],[Federal Funding 2023-24]]/Data[[#This Row],[FTE Enrollment 2023-24]]</f>
        <v>0</v>
      </c>
      <c r="F244" s="1">
        <v>0</v>
      </c>
      <c r="G244" s="1">
        <f>Data[[#This Row],[State Funding 2023-24]]/Data[[#This Row],[FTE Enrollment 2023-24]]</f>
        <v>0</v>
      </c>
      <c r="H244" s="1">
        <f>Data[[#This Row],[Federal Funding 2023-24]]+Data[[#This Row],[State Funding 2023-24]]</f>
        <v>0</v>
      </c>
      <c r="I244" s="1">
        <f>Data[[#This Row],[Total Funding 2023-24]]/Data[[#This Row],[FTE Enrollment 2023-24]]</f>
        <v>0</v>
      </c>
      <c r="J244" s="2">
        <v>0</v>
      </c>
      <c r="K244" s="2">
        <v>0</v>
      </c>
    </row>
    <row r="245" spans="1:11" ht="16.5">
      <c r="A245" s="3">
        <v>27001</v>
      </c>
      <c r="B245" s="4" t="s">
        <v>254</v>
      </c>
      <c r="C245" s="10">
        <v>3048.98</v>
      </c>
      <c r="D245" s="1">
        <v>570991.54000000015</v>
      </c>
      <c r="E245" s="1">
        <f>Data[[#This Row],[Federal Funding 2023-24]]/Data[[#This Row],[FTE Enrollment 2023-24]]</f>
        <v>187.27296997684476</v>
      </c>
      <c r="F245" s="1">
        <v>32708.509999999984</v>
      </c>
      <c r="G245" s="1">
        <f>Data[[#This Row],[State Funding 2023-24]]/Data[[#This Row],[FTE Enrollment 2023-24]]</f>
        <v>10.72768926001482</v>
      </c>
      <c r="H245" s="1">
        <f>Data[[#This Row],[Federal Funding 2023-24]]+Data[[#This Row],[State Funding 2023-24]]</f>
        <v>603700.05000000016</v>
      </c>
      <c r="I245" s="1">
        <f>Data[[#This Row],[Total Funding 2023-24]]/Data[[#This Row],[FTE Enrollment 2023-24]]</f>
        <v>198.0006592368596</v>
      </c>
      <c r="J245" s="2">
        <f>Data[[#This Row],[Federal Funding 2023-24]]/Data[[#This Row],[Total Funding 2023-24]]</f>
        <v>0.94581993160345113</v>
      </c>
      <c r="K245" s="2">
        <f>Data[[#This Row],[State Funding 2023-24]]/Data[[#This Row],[Total Funding 2023-24]]</f>
        <v>5.4180068396548875E-2</v>
      </c>
    </row>
    <row r="246" spans="1:11" ht="16.5">
      <c r="A246" s="3">
        <v>38304</v>
      </c>
      <c r="B246" s="4" t="s">
        <v>255</v>
      </c>
      <c r="C246" s="10">
        <v>30.3</v>
      </c>
      <c r="D246" s="1">
        <v>0</v>
      </c>
      <c r="E246" s="1">
        <f>Data[[#This Row],[Federal Funding 2023-24]]/Data[[#This Row],[FTE Enrollment 2023-24]]</f>
        <v>0</v>
      </c>
      <c r="F246" s="1">
        <v>0</v>
      </c>
      <c r="G246" s="1">
        <f>Data[[#This Row],[State Funding 2023-24]]/Data[[#This Row],[FTE Enrollment 2023-24]]</f>
        <v>0</v>
      </c>
      <c r="H246" s="1">
        <f>Data[[#This Row],[Federal Funding 2023-24]]+Data[[#This Row],[State Funding 2023-24]]</f>
        <v>0</v>
      </c>
      <c r="I246" s="1">
        <f>Data[[#This Row],[Total Funding 2023-24]]/Data[[#This Row],[FTE Enrollment 2023-24]]</f>
        <v>0</v>
      </c>
      <c r="J246" s="2">
        <v>0</v>
      </c>
      <c r="K246" s="2">
        <v>0</v>
      </c>
    </row>
    <row r="247" spans="1:11" ht="16.5">
      <c r="A247" s="3">
        <v>30303</v>
      </c>
      <c r="B247" s="4" t="s">
        <v>256</v>
      </c>
      <c r="C247" s="10">
        <v>794.99</v>
      </c>
      <c r="D247" s="1">
        <v>335652.91</v>
      </c>
      <c r="E247" s="1">
        <f>Data[[#This Row],[Federal Funding 2023-24]]/Data[[#This Row],[FTE Enrollment 2023-24]]</f>
        <v>422.21022905948502</v>
      </c>
      <c r="F247" s="1">
        <v>121136.39000000012</v>
      </c>
      <c r="G247" s="1">
        <f>Data[[#This Row],[State Funding 2023-24]]/Data[[#This Row],[FTE Enrollment 2023-24]]</f>
        <v>152.37473427338722</v>
      </c>
      <c r="H247" s="1">
        <f>Data[[#This Row],[Federal Funding 2023-24]]+Data[[#This Row],[State Funding 2023-24]]</f>
        <v>456789.3000000001</v>
      </c>
      <c r="I247" s="1">
        <f>Data[[#This Row],[Total Funding 2023-24]]/Data[[#This Row],[FTE Enrollment 2023-24]]</f>
        <v>574.58496333287223</v>
      </c>
      <c r="J247" s="2">
        <f>Data[[#This Row],[Federal Funding 2023-24]]/Data[[#This Row],[Total Funding 2023-24]]</f>
        <v>0.7348090465341458</v>
      </c>
      <c r="K247" s="2">
        <f>Data[[#This Row],[State Funding 2023-24]]/Data[[#This Row],[Total Funding 2023-24]]</f>
        <v>0.26519095346585414</v>
      </c>
    </row>
    <row r="248" spans="1:11" ht="16.5">
      <c r="A248" s="3">
        <v>31311</v>
      </c>
      <c r="B248" s="4" t="s">
        <v>257</v>
      </c>
      <c r="C248" s="10">
        <v>2079.5</v>
      </c>
      <c r="D248" s="1">
        <v>650984.82999999973</v>
      </c>
      <c r="E248" s="1">
        <f>Data[[#This Row],[Federal Funding 2023-24]]/Data[[#This Row],[FTE Enrollment 2023-24]]</f>
        <v>313.04872805962958</v>
      </c>
      <c r="F248" s="1">
        <v>232056</v>
      </c>
      <c r="G248" s="1">
        <f>Data[[#This Row],[State Funding 2023-24]]/Data[[#This Row],[FTE Enrollment 2023-24]]</f>
        <v>111.59220966578505</v>
      </c>
      <c r="H248" s="1">
        <f>Data[[#This Row],[Federal Funding 2023-24]]+Data[[#This Row],[State Funding 2023-24]]</f>
        <v>883040.82999999973</v>
      </c>
      <c r="I248" s="1">
        <f>Data[[#This Row],[Total Funding 2023-24]]/Data[[#This Row],[FTE Enrollment 2023-24]]</f>
        <v>424.64093772541463</v>
      </c>
      <c r="J248" s="2">
        <f>Data[[#This Row],[Federal Funding 2023-24]]/Data[[#This Row],[Total Funding 2023-24]]</f>
        <v>0.7372080745122509</v>
      </c>
      <c r="K248" s="2">
        <f>Data[[#This Row],[State Funding 2023-24]]/Data[[#This Row],[Total Funding 2023-24]]</f>
        <v>0.26279192548774905</v>
      </c>
    </row>
    <row r="249" spans="1:11" ht="16.5">
      <c r="A249" s="3">
        <v>33202</v>
      </c>
      <c r="B249" s="4" t="s">
        <v>258</v>
      </c>
      <c r="C249" s="10">
        <v>82</v>
      </c>
      <c r="D249" s="1">
        <v>96624.709999999977</v>
      </c>
      <c r="E249" s="1">
        <f>Data[[#This Row],[Federal Funding 2023-24]]/Data[[#This Row],[FTE Enrollment 2023-24]]</f>
        <v>1178.3501219512193</v>
      </c>
      <c r="F249" s="1">
        <v>5255.55</v>
      </c>
      <c r="G249" s="1">
        <f>Data[[#This Row],[State Funding 2023-24]]/Data[[#This Row],[FTE Enrollment 2023-24]]</f>
        <v>64.092073170731709</v>
      </c>
      <c r="H249" s="1">
        <f>Data[[#This Row],[Federal Funding 2023-24]]+Data[[#This Row],[State Funding 2023-24]]</f>
        <v>101880.25999999998</v>
      </c>
      <c r="I249" s="1">
        <f>Data[[#This Row],[Total Funding 2023-24]]/Data[[#This Row],[FTE Enrollment 2023-24]]</f>
        <v>1242.442195121951</v>
      </c>
      <c r="J249" s="2">
        <f>Data[[#This Row],[Federal Funding 2023-24]]/Data[[#This Row],[Total Funding 2023-24]]</f>
        <v>0.94841444260154029</v>
      </c>
      <c r="K249" s="2">
        <f>Data[[#This Row],[State Funding 2023-24]]/Data[[#This Row],[Total Funding 2023-24]]</f>
        <v>5.1585557398459735E-2</v>
      </c>
    </row>
    <row r="250" spans="1:11" ht="16.5">
      <c r="A250" s="3">
        <v>27320</v>
      </c>
      <c r="B250" s="4" t="s">
        <v>259</v>
      </c>
      <c r="C250" s="10">
        <v>10494.430000000002</v>
      </c>
      <c r="D250" s="1">
        <v>2004068.6900000004</v>
      </c>
      <c r="E250" s="1">
        <f>Data[[#This Row],[Federal Funding 2023-24]]/Data[[#This Row],[FTE Enrollment 2023-24]]</f>
        <v>190.96498714079755</v>
      </c>
      <c r="F250" s="1">
        <v>290789.31</v>
      </c>
      <c r="G250" s="1">
        <f>Data[[#This Row],[State Funding 2023-24]]/Data[[#This Row],[FTE Enrollment 2023-24]]</f>
        <v>27.70891892175182</v>
      </c>
      <c r="H250" s="1">
        <f>Data[[#This Row],[Federal Funding 2023-24]]+Data[[#This Row],[State Funding 2023-24]]</f>
        <v>2294858.0000000005</v>
      </c>
      <c r="I250" s="1">
        <f>Data[[#This Row],[Total Funding 2023-24]]/Data[[#This Row],[FTE Enrollment 2023-24]]</f>
        <v>218.67390606254938</v>
      </c>
      <c r="J250" s="2">
        <f>Data[[#This Row],[Federal Funding 2023-24]]/Data[[#This Row],[Total Funding 2023-24]]</f>
        <v>0.87328657808021237</v>
      </c>
      <c r="K250" s="2">
        <f>Data[[#This Row],[State Funding 2023-24]]/Data[[#This Row],[Total Funding 2023-24]]</f>
        <v>0.1267134219197876</v>
      </c>
    </row>
    <row r="251" spans="1:11" ht="16.5">
      <c r="A251" s="3">
        <v>39201</v>
      </c>
      <c r="B251" s="4" t="s">
        <v>260</v>
      </c>
      <c r="C251" s="10">
        <v>6186.4</v>
      </c>
      <c r="D251" s="1">
        <v>4607776.5399999982</v>
      </c>
      <c r="E251" s="1">
        <f>Data[[#This Row],[Federal Funding 2023-24]]/Data[[#This Row],[FTE Enrollment 2023-24]]</f>
        <v>744.82357105909716</v>
      </c>
      <c r="F251" s="1">
        <v>92448.589999999982</v>
      </c>
      <c r="G251" s="1">
        <f>Data[[#This Row],[State Funding 2023-24]]/Data[[#This Row],[FTE Enrollment 2023-24]]</f>
        <v>14.943842945816629</v>
      </c>
      <c r="H251" s="1">
        <f>Data[[#This Row],[Federal Funding 2023-24]]+Data[[#This Row],[State Funding 2023-24]]</f>
        <v>4700225.129999998</v>
      </c>
      <c r="I251" s="1">
        <f>Data[[#This Row],[Total Funding 2023-24]]/Data[[#This Row],[FTE Enrollment 2023-24]]</f>
        <v>759.76741400491369</v>
      </c>
      <c r="J251" s="2">
        <f>Data[[#This Row],[Federal Funding 2023-24]]/Data[[#This Row],[Total Funding 2023-24]]</f>
        <v>0.98033102937773542</v>
      </c>
      <c r="K251" s="2">
        <f>Data[[#This Row],[State Funding 2023-24]]/Data[[#This Row],[Total Funding 2023-24]]</f>
        <v>1.9668970622264643E-2</v>
      </c>
    </row>
    <row r="252" spans="1:11" ht="16.5">
      <c r="A252" s="3">
        <v>27010</v>
      </c>
      <c r="B252" s="4" t="s">
        <v>261</v>
      </c>
      <c r="C252" s="10">
        <v>27509.199999999997</v>
      </c>
      <c r="D252" s="1">
        <v>12479209.849999981</v>
      </c>
      <c r="E252" s="1">
        <f>Data[[#This Row],[Federal Funding 2023-24]]/Data[[#This Row],[FTE Enrollment 2023-24]]</f>
        <v>453.63768666482423</v>
      </c>
      <c r="F252" s="1">
        <v>3877648.2200000021</v>
      </c>
      <c r="G252" s="1">
        <f>Data[[#This Row],[State Funding 2023-24]]/Data[[#This Row],[FTE Enrollment 2023-24]]</f>
        <v>140.95823288209044</v>
      </c>
      <c r="H252" s="1">
        <f>Data[[#This Row],[Federal Funding 2023-24]]+Data[[#This Row],[State Funding 2023-24]]</f>
        <v>16356858.069999984</v>
      </c>
      <c r="I252" s="1">
        <f>Data[[#This Row],[Total Funding 2023-24]]/Data[[#This Row],[FTE Enrollment 2023-24]]</f>
        <v>594.59591954691473</v>
      </c>
      <c r="J252" s="2">
        <f>Data[[#This Row],[Federal Funding 2023-24]]/Data[[#This Row],[Total Funding 2023-24]]</f>
        <v>0.76293440932204615</v>
      </c>
      <c r="K252" s="2">
        <f>Data[[#This Row],[State Funding 2023-24]]/Data[[#This Row],[Total Funding 2023-24]]</f>
        <v>0.23706559067795382</v>
      </c>
    </row>
    <row r="253" spans="1:11" ht="16.5">
      <c r="A253" s="3">
        <v>14077</v>
      </c>
      <c r="B253" s="4" t="s">
        <v>262</v>
      </c>
      <c r="C253" s="10">
        <v>185.60000000000002</v>
      </c>
      <c r="D253" s="1">
        <v>114167.62999999998</v>
      </c>
      <c r="E253" s="1">
        <f>Data[[#This Row],[Federal Funding 2023-24]]/Data[[#This Row],[FTE Enrollment 2023-24]]</f>
        <v>615.12731681034461</v>
      </c>
      <c r="F253" s="1">
        <v>4106.8599999999997</v>
      </c>
      <c r="G253" s="1">
        <f>Data[[#This Row],[State Funding 2023-24]]/Data[[#This Row],[FTE Enrollment 2023-24]]</f>
        <v>22.127478448275859</v>
      </c>
      <c r="H253" s="1">
        <f>Data[[#This Row],[Federal Funding 2023-24]]+Data[[#This Row],[State Funding 2023-24]]</f>
        <v>118274.48999999998</v>
      </c>
      <c r="I253" s="1">
        <f>Data[[#This Row],[Total Funding 2023-24]]/Data[[#This Row],[FTE Enrollment 2023-24]]</f>
        <v>637.25479525862045</v>
      </c>
      <c r="J253" s="2">
        <f>Data[[#This Row],[Federal Funding 2023-24]]/Data[[#This Row],[Total Funding 2023-24]]</f>
        <v>0.96527687415942354</v>
      </c>
      <c r="K253" s="2">
        <f>Data[[#This Row],[State Funding 2023-24]]/Data[[#This Row],[Total Funding 2023-24]]</f>
        <v>3.4723125840576449E-2</v>
      </c>
    </row>
    <row r="254" spans="1:11" ht="16.5">
      <c r="A254" s="3">
        <v>17409</v>
      </c>
      <c r="B254" s="4" t="s">
        <v>263</v>
      </c>
      <c r="C254" s="10">
        <v>9067.0300000000007</v>
      </c>
      <c r="D254" s="1">
        <v>744258.87000000023</v>
      </c>
      <c r="E254" s="1">
        <f>Data[[#This Row],[Federal Funding 2023-24]]/Data[[#This Row],[FTE Enrollment 2023-24]]</f>
        <v>82.084085968613778</v>
      </c>
      <c r="F254" s="1">
        <v>24681.150000000016</v>
      </c>
      <c r="G254" s="1">
        <f>Data[[#This Row],[State Funding 2023-24]]/Data[[#This Row],[FTE Enrollment 2023-24]]</f>
        <v>2.7220765785488759</v>
      </c>
      <c r="H254" s="1">
        <f>Data[[#This Row],[Federal Funding 2023-24]]+Data[[#This Row],[State Funding 2023-24]]</f>
        <v>768940.02000000025</v>
      </c>
      <c r="I254" s="1">
        <f>Data[[#This Row],[Total Funding 2023-24]]/Data[[#This Row],[FTE Enrollment 2023-24]]</f>
        <v>84.806162547162657</v>
      </c>
      <c r="J254" s="2">
        <f>Data[[#This Row],[Federal Funding 2023-24]]/Data[[#This Row],[Total Funding 2023-24]]</f>
        <v>0.96790237293150638</v>
      </c>
      <c r="K254" s="2">
        <f>Data[[#This Row],[State Funding 2023-24]]/Data[[#This Row],[Total Funding 2023-24]]</f>
        <v>3.2097627068493596E-2</v>
      </c>
    </row>
    <row r="255" spans="1:11" ht="16.5">
      <c r="A255" s="3">
        <v>38265</v>
      </c>
      <c r="B255" s="4" t="s">
        <v>264</v>
      </c>
      <c r="C255" s="10">
        <v>197.38</v>
      </c>
      <c r="D255" s="1">
        <v>101087.78000000001</v>
      </c>
      <c r="E255" s="1">
        <f>Data[[#This Row],[Federal Funding 2023-24]]/Data[[#This Row],[FTE Enrollment 2023-24]]</f>
        <v>512.14803931502695</v>
      </c>
      <c r="F255" s="1">
        <v>48764.770000000004</v>
      </c>
      <c r="G255" s="1">
        <f>Data[[#This Row],[State Funding 2023-24]]/Data[[#This Row],[FTE Enrollment 2023-24]]</f>
        <v>247.06034046002637</v>
      </c>
      <c r="H255" s="1">
        <f>Data[[#This Row],[Federal Funding 2023-24]]+Data[[#This Row],[State Funding 2023-24]]</f>
        <v>149852.55000000002</v>
      </c>
      <c r="I255" s="1">
        <f>Data[[#This Row],[Total Funding 2023-24]]/Data[[#This Row],[FTE Enrollment 2023-24]]</f>
        <v>759.20837977505334</v>
      </c>
      <c r="J255" s="2">
        <f>Data[[#This Row],[Federal Funding 2023-24]]/Data[[#This Row],[Total Funding 2023-24]]</f>
        <v>0.67458164709242519</v>
      </c>
      <c r="K255" s="2">
        <f>Data[[#This Row],[State Funding 2023-24]]/Data[[#This Row],[Total Funding 2023-24]]</f>
        <v>0.32541835290757481</v>
      </c>
    </row>
    <row r="256" spans="1:11" ht="16.5">
      <c r="A256" s="3">
        <v>34402</v>
      </c>
      <c r="B256" s="4" t="s">
        <v>265</v>
      </c>
      <c r="C256" s="10">
        <v>1266.6500000000001</v>
      </c>
      <c r="D256" s="1">
        <v>450258.35000000009</v>
      </c>
      <c r="E256" s="1">
        <f>Data[[#This Row],[Federal Funding 2023-24]]/Data[[#This Row],[FTE Enrollment 2023-24]]</f>
        <v>355.47179568152217</v>
      </c>
      <c r="F256" s="1">
        <v>200483.46</v>
      </c>
      <c r="G256" s="1">
        <f>Data[[#This Row],[State Funding 2023-24]]/Data[[#This Row],[FTE Enrollment 2023-24]]</f>
        <v>158.27849840129474</v>
      </c>
      <c r="H256" s="1">
        <f>Data[[#This Row],[Federal Funding 2023-24]]+Data[[#This Row],[State Funding 2023-24]]</f>
        <v>650741.81000000006</v>
      </c>
      <c r="I256" s="1">
        <f>Data[[#This Row],[Total Funding 2023-24]]/Data[[#This Row],[FTE Enrollment 2023-24]]</f>
        <v>513.75029408281694</v>
      </c>
      <c r="J256" s="2">
        <f>Data[[#This Row],[Federal Funding 2023-24]]/Data[[#This Row],[Total Funding 2023-24]]</f>
        <v>0.69191550793393786</v>
      </c>
      <c r="K256" s="2">
        <f>Data[[#This Row],[State Funding 2023-24]]/Data[[#This Row],[Total Funding 2023-24]]</f>
        <v>0.30808449206606225</v>
      </c>
    </row>
    <row r="257" spans="1:11" ht="16.5">
      <c r="A257" s="3">
        <v>19400</v>
      </c>
      <c r="B257" s="4" t="s">
        <v>266</v>
      </c>
      <c r="C257" s="10">
        <v>258.97000000000003</v>
      </c>
      <c r="D257" s="1">
        <v>82440.629999999976</v>
      </c>
      <c r="E257" s="1">
        <f>Data[[#This Row],[Federal Funding 2023-24]]/Data[[#This Row],[FTE Enrollment 2023-24]]</f>
        <v>318.34046414642609</v>
      </c>
      <c r="F257" s="1">
        <v>62265.04</v>
      </c>
      <c r="G257" s="1">
        <f>Data[[#This Row],[State Funding 2023-24]]/Data[[#This Row],[FTE Enrollment 2023-24]]</f>
        <v>240.43340927520561</v>
      </c>
      <c r="H257" s="1">
        <f>Data[[#This Row],[Federal Funding 2023-24]]+Data[[#This Row],[State Funding 2023-24]]</f>
        <v>144705.66999999998</v>
      </c>
      <c r="I257" s="1">
        <f>Data[[#This Row],[Total Funding 2023-24]]/Data[[#This Row],[FTE Enrollment 2023-24]]</f>
        <v>558.77387342163172</v>
      </c>
      <c r="J257" s="2">
        <f>Data[[#This Row],[Federal Funding 2023-24]]/Data[[#This Row],[Total Funding 2023-24]]</f>
        <v>0.56971250677323138</v>
      </c>
      <c r="K257" s="2">
        <f>Data[[#This Row],[State Funding 2023-24]]/Data[[#This Row],[Total Funding 2023-24]]</f>
        <v>0.43028749322676857</v>
      </c>
    </row>
    <row r="258" spans="1:11" ht="16.5">
      <c r="A258" s="3">
        <v>21237</v>
      </c>
      <c r="B258" s="4" t="s">
        <v>267</v>
      </c>
      <c r="C258" s="10">
        <v>859.87999999999988</v>
      </c>
      <c r="D258" s="1">
        <v>283973.58999999991</v>
      </c>
      <c r="E258" s="1">
        <f>Data[[#This Row],[Federal Funding 2023-24]]/Data[[#This Row],[FTE Enrollment 2023-24]]</f>
        <v>330.24792994371302</v>
      </c>
      <c r="F258" s="1">
        <v>169400.90000000017</v>
      </c>
      <c r="G258" s="1">
        <f>Data[[#This Row],[State Funding 2023-24]]/Data[[#This Row],[FTE Enrollment 2023-24]]</f>
        <v>197.00527980648485</v>
      </c>
      <c r="H258" s="1">
        <f>Data[[#This Row],[Federal Funding 2023-24]]+Data[[#This Row],[State Funding 2023-24]]</f>
        <v>453374.49000000011</v>
      </c>
      <c r="I258" s="1">
        <f>Data[[#This Row],[Total Funding 2023-24]]/Data[[#This Row],[FTE Enrollment 2023-24]]</f>
        <v>527.25320975019793</v>
      </c>
      <c r="J258" s="2">
        <f>Data[[#This Row],[Federal Funding 2023-24]]/Data[[#This Row],[Total Funding 2023-24]]</f>
        <v>0.62635546609602988</v>
      </c>
      <c r="K258" s="2">
        <f>Data[[#This Row],[State Funding 2023-24]]/Data[[#This Row],[Total Funding 2023-24]]</f>
        <v>0.37364453390397007</v>
      </c>
    </row>
    <row r="259" spans="1:11" ht="16.5">
      <c r="A259" s="3">
        <v>24404</v>
      </c>
      <c r="B259" s="4" t="s">
        <v>268</v>
      </c>
      <c r="C259" s="10">
        <v>1105.24</v>
      </c>
      <c r="D259" s="1">
        <v>597773.77000000025</v>
      </c>
      <c r="E259" s="1">
        <f>Data[[#This Row],[Federal Funding 2023-24]]/Data[[#This Row],[FTE Enrollment 2023-24]]</f>
        <v>540.85426694654575</v>
      </c>
      <c r="F259" s="1">
        <v>14542.460000000003</v>
      </c>
      <c r="G259" s="1">
        <f>Data[[#This Row],[State Funding 2023-24]]/Data[[#This Row],[FTE Enrollment 2023-24]]</f>
        <v>13.157739495494194</v>
      </c>
      <c r="H259" s="1">
        <f>Data[[#This Row],[Federal Funding 2023-24]]+Data[[#This Row],[State Funding 2023-24]]</f>
        <v>612316.23000000021</v>
      </c>
      <c r="I259" s="1">
        <f>Data[[#This Row],[Total Funding 2023-24]]/Data[[#This Row],[FTE Enrollment 2023-24]]</f>
        <v>554.01200644203993</v>
      </c>
      <c r="J259" s="2">
        <f>Data[[#This Row],[Federal Funding 2023-24]]/Data[[#This Row],[Total Funding 2023-24]]</f>
        <v>0.97625008241248157</v>
      </c>
      <c r="K259" s="2">
        <f>Data[[#This Row],[State Funding 2023-24]]/Data[[#This Row],[Total Funding 2023-24]]</f>
        <v>2.374991758751846E-2</v>
      </c>
    </row>
    <row r="260" spans="1:11" ht="16.5">
      <c r="A260" s="3">
        <v>39202</v>
      </c>
      <c r="B260" s="4" t="s">
        <v>269</v>
      </c>
      <c r="C260" s="10">
        <v>3973.3</v>
      </c>
      <c r="D260" s="1">
        <v>2627454.7499999995</v>
      </c>
      <c r="E260" s="1">
        <f>Data[[#This Row],[Federal Funding 2023-24]]/Data[[#This Row],[FTE Enrollment 2023-24]]</f>
        <v>661.27771625600872</v>
      </c>
      <c r="F260" s="1">
        <v>52491.279999999984</v>
      </c>
      <c r="G260" s="1">
        <f>Data[[#This Row],[State Funding 2023-24]]/Data[[#This Row],[FTE Enrollment 2023-24]]</f>
        <v>13.211003448015498</v>
      </c>
      <c r="H260" s="1">
        <f>Data[[#This Row],[Federal Funding 2023-24]]+Data[[#This Row],[State Funding 2023-24]]</f>
        <v>2679946.0299999993</v>
      </c>
      <c r="I260" s="1">
        <f>Data[[#This Row],[Total Funding 2023-24]]/Data[[#This Row],[FTE Enrollment 2023-24]]</f>
        <v>674.48871970402411</v>
      </c>
      <c r="J260" s="2">
        <f>Data[[#This Row],[Federal Funding 2023-24]]/Data[[#This Row],[Total Funding 2023-24]]</f>
        <v>0.98041330705454555</v>
      </c>
      <c r="K260" s="2">
        <f>Data[[#This Row],[State Funding 2023-24]]/Data[[#This Row],[Total Funding 2023-24]]</f>
        <v>1.9586692945454575E-2</v>
      </c>
    </row>
    <row r="261" spans="1:11" ht="16.5">
      <c r="A261" s="3">
        <v>36300</v>
      </c>
      <c r="B261" s="4" t="s">
        <v>270</v>
      </c>
      <c r="C261" s="10">
        <v>236.85999999999999</v>
      </c>
      <c r="D261" s="1">
        <v>107241.25000000001</v>
      </c>
      <c r="E261" s="1">
        <f>Data[[#This Row],[Federal Funding 2023-24]]/Data[[#This Row],[FTE Enrollment 2023-24]]</f>
        <v>452.76218019083012</v>
      </c>
      <c r="F261" s="1">
        <v>49894.029999999977</v>
      </c>
      <c r="G261" s="1">
        <f>Data[[#This Row],[State Funding 2023-24]]/Data[[#This Row],[FTE Enrollment 2023-24]]</f>
        <v>210.64776661318913</v>
      </c>
      <c r="H261" s="1">
        <f>Data[[#This Row],[Federal Funding 2023-24]]+Data[[#This Row],[State Funding 2023-24]]</f>
        <v>157135.28</v>
      </c>
      <c r="I261" s="1">
        <f>Data[[#This Row],[Total Funding 2023-24]]/Data[[#This Row],[FTE Enrollment 2023-24]]</f>
        <v>663.40994680401934</v>
      </c>
      <c r="J261" s="2">
        <f>Data[[#This Row],[Federal Funding 2023-24]]/Data[[#This Row],[Total Funding 2023-24]]</f>
        <v>0.68247722599278793</v>
      </c>
      <c r="K261" s="2">
        <f>Data[[#This Row],[State Funding 2023-24]]/Data[[#This Row],[Total Funding 2023-24]]</f>
        <v>0.31752277400721196</v>
      </c>
    </row>
    <row r="262" spans="1:11" ht="16.5">
      <c r="A262" s="3">
        <v>8130</v>
      </c>
      <c r="B262" s="4" t="s">
        <v>271</v>
      </c>
      <c r="C262" s="10">
        <v>674</v>
      </c>
      <c r="D262" s="1">
        <v>241319.04000000001</v>
      </c>
      <c r="E262" s="1">
        <f>Data[[#This Row],[Federal Funding 2023-24]]/Data[[#This Row],[FTE Enrollment 2023-24]]</f>
        <v>358.04011869436204</v>
      </c>
      <c r="F262" s="1">
        <v>124934.65000000001</v>
      </c>
      <c r="G262" s="1">
        <f>Data[[#This Row],[State Funding 2023-24]]/Data[[#This Row],[FTE Enrollment 2023-24]]</f>
        <v>185.36298219584572</v>
      </c>
      <c r="H262" s="1">
        <f>Data[[#This Row],[Federal Funding 2023-24]]+Data[[#This Row],[State Funding 2023-24]]</f>
        <v>366253.69</v>
      </c>
      <c r="I262" s="1">
        <f>Data[[#This Row],[Total Funding 2023-24]]/Data[[#This Row],[FTE Enrollment 2023-24]]</f>
        <v>543.40310089020772</v>
      </c>
      <c r="J262" s="2">
        <f>Data[[#This Row],[Federal Funding 2023-24]]/Data[[#This Row],[Total Funding 2023-24]]</f>
        <v>0.65888493846983498</v>
      </c>
      <c r="K262" s="2">
        <f>Data[[#This Row],[State Funding 2023-24]]/Data[[#This Row],[Total Funding 2023-24]]</f>
        <v>0.34111506153016508</v>
      </c>
    </row>
    <row r="263" spans="1:11" ht="16.5">
      <c r="A263" s="3">
        <v>20400</v>
      </c>
      <c r="B263" s="4" t="s">
        <v>272</v>
      </c>
      <c r="C263" s="10">
        <v>205.10999999999999</v>
      </c>
      <c r="D263" s="1">
        <v>0</v>
      </c>
      <c r="E263" s="1">
        <f>Data[[#This Row],[Federal Funding 2023-24]]/Data[[#This Row],[FTE Enrollment 2023-24]]</f>
        <v>0</v>
      </c>
      <c r="F263" s="1">
        <v>0</v>
      </c>
      <c r="G263" s="1">
        <f>Data[[#This Row],[State Funding 2023-24]]/Data[[#This Row],[FTE Enrollment 2023-24]]</f>
        <v>0</v>
      </c>
      <c r="H263" s="1">
        <f>Data[[#This Row],[Federal Funding 2023-24]]+Data[[#This Row],[State Funding 2023-24]]</f>
        <v>0</v>
      </c>
      <c r="I263" s="1">
        <f>Data[[#This Row],[Total Funding 2023-24]]/Data[[#This Row],[FTE Enrollment 2023-24]]</f>
        <v>0</v>
      </c>
      <c r="J263" s="2">
        <v>0</v>
      </c>
      <c r="K263" s="2">
        <v>0</v>
      </c>
    </row>
    <row r="264" spans="1:11" ht="16.5">
      <c r="A264" s="3">
        <v>17406</v>
      </c>
      <c r="B264" s="4" t="s">
        <v>273</v>
      </c>
      <c r="C264" s="10">
        <v>2778.5899999999997</v>
      </c>
      <c r="D264" s="1">
        <v>2090798.7200000007</v>
      </c>
      <c r="E264" s="1">
        <f>Data[[#This Row],[Federal Funding 2023-24]]/Data[[#This Row],[FTE Enrollment 2023-24]]</f>
        <v>752.46751769782543</v>
      </c>
      <c r="F264" s="1">
        <v>64307.779999999977</v>
      </c>
      <c r="G264" s="1">
        <f>Data[[#This Row],[State Funding 2023-24]]/Data[[#This Row],[FTE Enrollment 2023-24]]</f>
        <v>23.144033484609096</v>
      </c>
      <c r="H264" s="1">
        <f>Data[[#This Row],[Federal Funding 2023-24]]+Data[[#This Row],[State Funding 2023-24]]</f>
        <v>2155106.5000000005</v>
      </c>
      <c r="I264" s="1">
        <f>Data[[#This Row],[Total Funding 2023-24]]/Data[[#This Row],[FTE Enrollment 2023-24]]</f>
        <v>775.61155118243448</v>
      </c>
      <c r="J264" s="2">
        <f>Data[[#This Row],[Federal Funding 2023-24]]/Data[[#This Row],[Total Funding 2023-24]]</f>
        <v>0.97016027746192601</v>
      </c>
      <c r="K264" s="2">
        <f>Data[[#This Row],[State Funding 2023-24]]/Data[[#This Row],[Total Funding 2023-24]]</f>
        <v>2.9839722538074088E-2</v>
      </c>
    </row>
    <row r="265" spans="1:11" ht="16.5">
      <c r="A265" s="3">
        <v>34033</v>
      </c>
      <c r="B265" s="4" t="s">
        <v>274</v>
      </c>
      <c r="C265" s="10">
        <v>6699.8399999999992</v>
      </c>
      <c r="D265" s="1">
        <v>1145227.7400000007</v>
      </c>
      <c r="E265" s="1">
        <f>Data[[#This Row],[Federal Funding 2023-24]]/Data[[#This Row],[FTE Enrollment 2023-24]]</f>
        <v>170.9335954291447</v>
      </c>
      <c r="F265" s="1">
        <v>39988.540000000015</v>
      </c>
      <c r="G265" s="1">
        <f>Data[[#This Row],[State Funding 2023-24]]/Data[[#This Row],[FTE Enrollment 2023-24]]</f>
        <v>5.9685813392558655</v>
      </c>
      <c r="H265" s="1">
        <f>Data[[#This Row],[Federal Funding 2023-24]]+Data[[#This Row],[State Funding 2023-24]]</f>
        <v>1185216.2800000007</v>
      </c>
      <c r="I265" s="1">
        <f>Data[[#This Row],[Total Funding 2023-24]]/Data[[#This Row],[FTE Enrollment 2023-24]]</f>
        <v>176.90217676840058</v>
      </c>
      <c r="J265" s="2">
        <f>Data[[#This Row],[Federal Funding 2023-24]]/Data[[#This Row],[Total Funding 2023-24]]</f>
        <v>0.96626055457152515</v>
      </c>
      <c r="K265" s="2">
        <f>Data[[#This Row],[State Funding 2023-24]]/Data[[#This Row],[Total Funding 2023-24]]</f>
        <v>3.3739445428474867E-2</v>
      </c>
    </row>
    <row r="266" spans="1:11" ht="16.5">
      <c r="A266" s="3">
        <v>39002</v>
      </c>
      <c r="B266" s="4" t="s">
        <v>275</v>
      </c>
      <c r="C266" s="10">
        <v>572.16999999999996</v>
      </c>
      <c r="D266" s="1">
        <v>411162.36</v>
      </c>
      <c r="E266" s="1">
        <f>Data[[#This Row],[Federal Funding 2023-24]]/Data[[#This Row],[FTE Enrollment 2023-24]]</f>
        <v>718.60174423685271</v>
      </c>
      <c r="F266" s="1">
        <v>112341.36000000002</v>
      </c>
      <c r="G266" s="1">
        <f>Data[[#This Row],[State Funding 2023-24]]/Data[[#This Row],[FTE Enrollment 2023-24]]</f>
        <v>196.34262544348712</v>
      </c>
      <c r="H266" s="1">
        <f>Data[[#This Row],[Federal Funding 2023-24]]+Data[[#This Row],[State Funding 2023-24]]</f>
        <v>523503.72</v>
      </c>
      <c r="I266" s="1">
        <f>Data[[#This Row],[Total Funding 2023-24]]/Data[[#This Row],[FTE Enrollment 2023-24]]</f>
        <v>914.94436968033983</v>
      </c>
      <c r="J266" s="2">
        <f>Data[[#This Row],[Federal Funding 2023-24]]/Data[[#This Row],[Total Funding 2023-24]]</f>
        <v>0.78540484869906946</v>
      </c>
      <c r="K266" s="2">
        <f>Data[[#This Row],[State Funding 2023-24]]/Data[[#This Row],[Total Funding 2023-24]]</f>
        <v>0.21459515130093063</v>
      </c>
    </row>
    <row r="267" spans="1:11" ht="16.5">
      <c r="A267" s="3">
        <v>27083</v>
      </c>
      <c r="B267" s="4" t="s">
        <v>276</v>
      </c>
      <c r="C267" s="10">
        <v>5559.1900000000005</v>
      </c>
      <c r="D267" s="1">
        <v>1353772.810000001</v>
      </c>
      <c r="E267" s="1">
        <f>Data[[#This Row],[Federal Funding 2023-24]]/Data[[#This Row],[FTE Enrollment 2023-24]]</f>
        <v>243.51979515001301</v>
      </c>
      <c r="F267" s="1">
        <v>47213.410000000025</v>
      </c>
      <c r="G267" s="1">
        <f>Data[[#This Row],[State Funding 2023-24]]/Data[[#This Row],[FTE Enrollment 2023-24]]</f>
        <v>8.4928577724452694</v>
      </c>
      <c r="H267" s="1">
        <f>Data[[#This Row],[Federal Funding 2023-24]]+Data[[#This Row],[State Funding 2023-24]]</f>
        <v>1400986.2200000009</v>
      </c>
      <c r="I267" s="1">
        <f>Data[[#This Row],[Total Funding 2023-24]]/Data[[#This Row],[FTE Enrollment 2023-24]]</f>
        <v>252.01265292245827</v>
      </c>
      <c r="J267" s="2">
        <f>Data[[#This Row],[Federal Funding 2023-24]]/Data[[#This Row],[Total Funding 2023-24]]</f>
        <v>0.96629987552625618</v>
      </c>
      <c r="K267" s="2">
        <f>Data[[#This Row],[State Funding 2023-24]]/Data[[#This Row],[Total Funding 2023-24]]</f>
        <v>3.3700124473743931E-2</v>
      </c>
    </row>
    <row r="268" spans="1:11" ht="16.5">
      <c r="A268" s="3">
        <v>33070</v>
      </c>
      <c r="B268" s="4" t="s">
        <v>277</v>
      </c>
      <c r="C268" s="10">
        <v>1017.2499999999999</v>
      </c>
      <c r="D268" s="1">
        <v>162829.18000000008</v>
      </c>
      <c r="E268" s="1">
        <f>Data[[#This Row],[Federal Funding 2023-24]]/Data[[#This Row],[FTE Enrollment 2023-24]]</f>
        <v>160.06800688129772</v>
      </c>
      <c r="F268" s="1">
        <v>20653.459999999995</v>
      </c>
      <c r="G268" s="1">
        <f>Data[[#This Row],[State Funding 2023-24]]/Data[[#This Row],[FTE Enrollment 2023-24]]</f>
        <v>20.303229294666991</v>
      </c>
      <c r="H268" s="1">
        <f>Data[[#This Row],[Federal Funding 2023-24]]+Data[[#This Row],[State Funding 2023-24]]</f>
        <v>183482.64000000007</v>
      </c>
      <c r="I268" s="1">
        <f>Data[[#This Row],[Total Funding 2023-24]]/Data[[#This Row],[FTE Enrollment 2023-24]]</f>
        <v>180.3712361759647</v>
      </c>
      <c r="J268" s="2">
        <f>Data[[#This Row],[Federal Funding 2023-24]]/Data[[#This Row],[Total Funding 2023-24]]</f>
        <v>0.88743643540337125</v>
      </c>
      <c r="K268" s="2">
        <f>Data[[#This Row],[State Funding 2023-24]]/Data[[#This Row],[Total Funding 2023-24]]</f>
        <v>0.11256356459662881</v>
      </c>
    </row>
    <row r="269" spans="1:11" ht="16.5">
      <c r="A269" s="3">
        <v>6037</v>
      </c>
      <c r="B269" s="4" t="s">
        <v>278</v>
      </c>
      <c r="C269" s="10">
        <v>21707.87</v>
      </c>
      <c r="D269" s="1">
        <v>7961543.5700000003</v>
      </c>
      <c r="E269" s="1">
        <f>Data[[#This Row],[Federal Funding 2023-24]]/Data[[#This Row],[FTE Enrollment 2023-24]]</f>
        <v>366.7583954575</v>
      </c>
      <c r="F269" s="1">
        <v>3667898.3500000006</v>
      </c>
      <c r="G269" s="1">
        <f>Data[[#This Row],[State Funding 2023-24]]/Data[[#This Row],[FTE Enrollment 2023-24]]</f>
        <v>168.96629425180825</v>
      </c>
      <c r="H269" s="1">
        <f>Data[[#This Row],[Federal Funding 2023-24]]+Data[[#This Row],[State Funding 2023-24]]</f>
        <v>11629441.920000002</v>
      </c>
      <c r="I269" s="1">
        <f>Data[[#This Row],[Total Funding 2023-24]]/Data[[#This Row],[FTE Enrollment 2023-24]]</f>
        <v>535.72468970930834</v>
      </c>
      <c r="J269" s="2">
        <f>Data[[#This Row],[Federal Funding 2023-24]]/Data[[#This Row],[Total Funding 2023-24]]</f>
        <v>0.68460237600120355</v>
      </c>
      <c r="K269" s="2">
        <f>Data[[#This Row],[State Funding 2023-24]]/Data[[#This Row],[Total Funding 2023-24]]</f>
        <v>0.31539762399879634</v>
      </c>
    </row>
    <row r="270" spans="1:11" ht="16.5">
      <c r="A270" s="3">
        <v>17402</v>
      </c>
      <c r="B270" s="4" t="s">
        <v>279</v>
      </c>
      <c r="C270" s="10">
        <v>1448.0500000000002</v>
      </c>
      <c r="D270" s="1">
        <v>201239.56</v>
      </c>
      <c r="E270" s="1">
        <f>Data[[#This Row],[Federal Funding 2023-24]]/Data[[#This Row],[FTE Enrollment 2023-24]]</f>
        <v>138.97279790062495</v>
      </c>
      <c r="F270" s="1">
        <v>4982.0300000000007</v>
      </c>
      <c r="G270" s="1">
        <f>Data[[#This Row],[State Funding 2023-24]]/Data[[#This Row],[FTE Enrollment 2023-24]]</f>
        <v>3.4405096509098443</v>
      </c>
      <c r="H270" s="1">
        <f>Data[[#This Row],[Federal Funding 2023-24]]+Data[[#This Row],[State Funding 2023-24]]</f>
        <v>206221.59</v>
      </c>
      <c r="I270" s="1">
        <f>Data[[#This Row],[Total Funding 2023-24]]/Data[[#This Row],[FTE Enrollment 2023-24]]</f>
        <v>142.41330755153481</v>
      </c>
      <c r="J270" s="2">
        <f>Data[[#This Row],[Federal Funding 2023-24]]/Data[[#This Row],[Total Funding 2023-24]]</f>
        <v>0.97584137528956105</v>
      </c>
      <c r="K270" s="2">
        <f>Data[[#This Row],[State Funding 2023-24]]/Data[[#This Row],[Total Funding 2023-24]]</f>
        <v>2.4158624710438906E-2</v>
      </c>
    </row>
    <row r="271" spans="1:11" ht="16.5">
      <c r="A271" s="3">
        <v>35200</v>
      </c>
      <c r="B271" s="4" t="s">
        <v>280</v>
      </c>
      <c r="C271" s="10">
        <v>410.06</v>
      </c>
      <c r="D271" s="1">
        <v>182917.76999999996</v>
      </c>
      <c r="E271" s="1">
        <f>Data[[#This Row],[Federal Funding 2023-24]]/Data[[#This Row],[FTE Enrollment 2023-24]]</f>
        <v>446.07562307954925</v>
      </c>
      <c r="F271" s="1">
        <v>52356.179999999993</v>
      </c>
      <c r="G271" s="1">
        <f>Data[[#This Row],[State Funding 2023-24]]/Data[[#This Row],[FTE Enrollment 2023-24]]</f>
        <v>127.67931522216259</v>
      </c>
      <c r="H271" s="1">
        <f>Data[[#This Row],[Federal Funding 2023-24]]+Data[[#This Row],[State Funding 2023-24]]</f>
        <v>235273.94999999995</v>
      </c>
      <c r="I271" s="1">
        <f>Data[[#This Row],[Total Funding 2023-24]]/Data[[#This Row],[FTE Enrollment 2023-24]]</f>
        <v>573.75493830171183</v>
      </c>
      <c r="J271" s="2">
        <f>Data[[#This Row],[Federal Funding 2023-24]]/Data[[#This Row],[Total Funding 2023-24]]</f>
        <v>0.77746716115405046</v>
      </c>
      <c r="K271" s="2">
        <f>Data[[#This Row],[State Funding 2023-24]]/Data[[#This Row],[Total Funding 2023-24]]</f>
        <v>0.2225328388459496</v>
      </c>
    </row>
    <row r="272" spans="1:11" ht="16.5">
      <c r="A272" s="3">
        <v>13073</v>
      </c>
      <c r="B272" s="4" t="s">
        <v>281</v>
      </c>
      <c r="C272" s="10">
        <v>2381.7500000000005</v>
      </c>
      <c r="D272" s="1">
        <v>1974317.7499999986</v>
      </c>
      <c r="E272" s="1">
        <f>Data[[#This Row],[Federal Funding 2023-24]]/Data[[#This Row],[FTE Enrollment 2023-24]]</f>
        <v>828.93576151989009</v>
      </c>
      <c r="F272" s="1">
        <v>52243.020000000019</v>
      </c>
      <c r="G272" s="1">
        <f>Data[[#This Row],[State Funding 2023-24]]/Data[[#This Row],[FTE Enrollment 2023-24]]</f>
        <v>21.934720268709984</v>
      </c>
      <c r="H272" s="1">
        <f>Data[[#This Row],[Federal Funding 2023-24]]+Data[[#This Row],[State Funding 2023-24]]</f>
        <v>2026560.7699999986</v>
      </c>
      <c r="I272" s="1">
        <f>Data[[#This Row],[Total Funding 2023-24]]/Data[[#This Row],[FTE Enrollment 2023-24]]</f>
        <v>850.87048178860005</v>
      </c>
      <c r="J272" s="2">
        <f>Data[[#This Row],[Federal Funding 2023-24]]/Data[[#This Row],[Total Funding 2023-24]]</f>
        <v>0.97422084707580714</v>
      </c>
      <c r="K272" s="2">
        <f>Data[[#This Row],[State Funding 2023-24]]/Data[[#This Row],[Total Funding 2023-24]]</f>
        <v>2.5779152924192871E-2</v>
      </c>
    </row>
    <row r="273" spans="1:11" ht="16.5">
      <c r="A273" s="3">
        <v>36401</v>
      </c>
      <c r="B273" s="4" t="s">
        <v>282</v>
      </c>
      <c r="C273" s="10">
        <v>283.07</v>
      </c>
      <c r="D273" s="1">
        <v>149415.19000000003</v>
      </c>
      <c r="E273" s="1">
        <f>Data[[#This Row],[Federal Funding 2023-24]]/Data[[#This Row],[FTE Enrollment 2023-24]]</f>
        <v>527.8383085455896</v>
      </c>
      <c r="F273" s="1">
        <v>46385.839999999982</v>
      </c>
      <c r="G273" s="1">
        <f>Data[[#This Row],[State Funding 2023-24]]/Data[[#This Row],[FTE Enrollment 2023-24]]</f>
        <v>163.86702935669615</v>
      </c>
      <c r="H273" s="1">
        <f>Data[[#This Row],[Federal Funding 2023-24]]+Data[[#This Row],[State Funding 2023-24]]</f>
        <v>195801.03000000003</v>
      </c>
      <c r="I273" s="1">
        <f>Data[[#This Row],[Total Funding 2023-24]]/Data[[#This Row],[FTE Enrollment 2023-24]]</f>
        <v>691.70533790228581</v>
      </c>
      <c r="J273" s="2">
        <f>Data[[#This Row],[Federal Funding 2023-24]]/Data[[#This Row],[Total Funding 2023-24]]</f>
        <v>0.76309705827390184</v>
      </c>
      <c r="K273" s="2">
        <f>Data[[#This Row],[State Funding 2023-24]]/Data[[#This Row],[Total Funding 2023-24]]</f>
        <v>0.23690294172609805</v>
      </c>
    </row>
    <row r="274" spans="1:11" ht="16.5">
      <c r="A274" s="3">
        <v>36140</v>
      </c>
      <c r="B274" s="4" t="s">
        <v>283</v>
      </c>
      <c r="C274" s="10">
        <v>5440.9499999999989</v>
      </c>
      <c r="D274" s="1">
        <v>2110679.2299999991</v>
      </c>
      <c r="E274" s="1">
        <f>Data[[#This Row],[Federal Funding 2023-24]]/Data[[#This Row],[FTE Enrollment 2023-24]]</f>
        <v>387.92476130087567</v>
      </c>
      <c r="F274" s="1">
        <v>764609.55</v>
      </c>
      <c r="G274" s="1">
        <f>Data[[#This Row],[State Funding 2023-24]]/Data[[#This Row],[FTE Enrollment 2023-24]]</f>
        <v>140.52868524798063</v>
      </c>
      <c r="H274" s="1">
        <f>Data[[#This Row],[Federal Funding 2023-24]]+Data[[#This Row],[State Funding 2023-24]]</f>
        <v>2875288.7799999993</v>
      </c>
      <c r="I274" s="1">
        <f>Data[[#This Row],[Total Funding 2023-24]]/Data[[#This Row],[FTE Enrollment 2023-24]]</f>
        <v>528.45344654885639</v>
      </c>
      <c r="J274" s="2">
        <f>Data[[#This Row],[Federal Funding 2023-24]]/Data[[#This Row],[Total Funding 2023-24]]</f>
        <v>0.73407556301179577</v>
      </c>
      <c r="K274" s="2">
        <f>Data[[#This Row],[State Funding 2023-24]]/Data[[#This Row],[Total Funding 2023-24]]</f>
        <v>0.26592443698820412</v>
      </c>
    </row>
    <row r="275" spans="1:11" ht="16.5">
      <c r="A275" s="3">
        <v>39207</v>
      </c>
      <c r="B275" s="4" t="s">
        <v>284</v>
      </c>
      <c r="C275" s="10">
        <v>3155.3199999999997</v>
      </c>
      <c r="D275" s="1">
        <v>2617630.4500000002</v>
      </c>
      <c r="E275" s="1">
        <f>Data[[#This Row],[Federal Funding 2023-24]]/Data[[#This Row],[FTE Enrollment 2023-24]]</f>
        <v>829.59270375112521</v>
      </c>
      <c r="F275" s="1">
        <v>54478.49</v>
      </c>
      <c r="G275" s="1">
        <f>Data[[#This Row],[State Funding 2023-24]]/Data[[#This Row],[FTE Enrollment 2023-24]]</f>
        <v>17.265599051760201</v>
      </c>
      <c r="H275" s="1">
        <f>Data[[#This Row],[Federal Funding 2023-24]]+Data[[#This Row],[State Funding 2023-24]]</f>
        <v>2672108.9400000004</v>
      </c>
      <c r="I275" s="1">
        <f>Data[[#This Row],[Total Funding 2023-24]]/Data[[#This Row],[FTE Enrollment 2023-24]]</f>
        <v>846.85830280288553</v>
      </c>
      <c r="J275" s="2">
        <f>Data[[#This Row],[Federal Funding 2023-24]]/Data[[#This Row],[Total Funding 2023-24]]</f>
        <v>0.97961217479404106</v>
      </c>
      <c r="K275" s="2">
        <f>Data[[#This Row],[State Funding 2023-24]]/Data[[#This Row],[Total Funding 2023-24]]</f>
        <v>2.0387825205958852E-2</v>
      </c>
    </row>
    <row r="276" spans="1:11" ht="16.5">
      <c r="A276" s="3">
        <v>13146</v>
      </c>
      <c r="B276" s="4" t="s">
        <v>285</v>
      </c>
      <c r="C276" s="10">
        <v>924.03</v>
      </c>
      <c r="D276" s="1">
        <v>495032.85000000027</v>
      </c>
      <c r="E276" s="1">
        <f>Data[[#This Row],[Federal Funding 2023-24]]/Data[[#This Row],[FTE Enrollment 2023-24]]</f>
        <v>535.73244375182651</v>
      </c>
      <c r="F276" s="1">
        <v>133427.53000000006</v>
      </c>
      <c r="G276" s="1">
        <f>Data[[#This Row],[State Funding 2023-24]]/Data[[#This Row],[FTE Enrollment 2023-24]]</f>
        <v>144.39740051729927</v>
      </c>
      <c r="H276" s="1">
        <f>Data[[#This Row],[Federal Funding 2023-24]]+Data[[#This Row],[State Funding 2023-24]]</f>
        <v>628460.38000000035</v>
      </c>
      <c r="I276" s="1">
        <f>Data[[#This Row],[Total Funding 2023-24]]/Data[[#This Row],[FTE Enrollment 2023-24]]</f>
        <v>680.1298442691259</v>
      </c>
      <c r="J276" s="2">
        <f>Data[[#This Row],[Federal Funding 2023-24]]/Data[[#This Row],[Total Funding 2023-24]]</f>
        <v>0.78769142137488446</v>
      </c>
      <c r="K276" s="2">
        <f>Data[[#This Row],[State Funding 2023-24]]/Data[[#This Row],[Total Funding 2023-24]]</f>
        <v>0.21230857862511554</v>
      </c>
    </row>
    <row r="277" spans="1:11" ht="16.5">
      <c r="A277" s="3">
        <v>6112</v>
      </c>
      <c r="B277" s="4" t="s">
        <v>286</v>
      </c>
      <c r="C277" s="10">
        <v>2783.79</v>
      </c>
      <c r="D277" s="1">
        <v>437999.9099999998</v>
      </c>
      <c r="E277" s="1">
        <f>Data[[#This Row],[Federal Funding 2023-24]]/Data[[#This Row],[FTE Enrollment 2023-24]]</f>
        <v>157.33942215468832</v>
      </c>
      <c r="F277" s="1">
        <v>60496.930000000015</v>
      </c>
      <c r="G277" s="1">
        <f>Data[[#This Row],[State Funding 2023-24]]/Data[[#This Row],[FTE Enrollment 2023-24]]</f>
        <v>21.731858365753169</v>
      </c>
      <c r="H277" s="1">
        <f>Data[[#This Row],[Federal Funding 2023-24]]+Data[[#This Row],[State Funding 2023-24]]</f>
        <v>498496.83999999979</v>
      </c>
      <c r="I277" s="1">
        <f>Data[[#This Row],[Total Funding 2023-24]]/Data[[#This Row],[FTE Enrollment 2023-24]]</f>
        <v>179.07128052044149</v>
      </c>
      <c r="J277" s="2">
        <f>Data[[#This Row],[Federal Funding 2023-24]]/Data[[#This Row],[Total Funding 2023-24]]</f>
        <v>0.87864129690370751</v>
      </c>
      <c r="K277" s="2">
        <f>Data[[#This Row],[State Funding 2023-24]]/Data[[#This Row],[Total Funding 2023-24]]</f>
        <v>0.12135870309629253</v>
      </c>
    </row>
    <row r="278" spans="1:11" ht="16.5">
      <c r="A278" s="3">
        <v>1109</v>
      </c>
      <c r="B278" s="4" t="s">
        <v>287</v>
      </c>
      <c r="C278" s="10">
        <v>66.600000000000009</v>
      </c>
      <c r="D278" s="1">
        <v>39455.340000000004</v>
      </c>
      <c r="E278" s="1">
        <f>Data[[#This Row],[Federal Funding 2023-24]]/Data[[#This Row],[FTE Enrollment 2023-24]]</f>
        <v>592.42252252252251</v>
      </c>
      <c r="F278" s="1">
        <v>4184.72</v>
      </c>
      <c r="G278" s="1">
        <f>Data[[#This Row],[State Funding 2023-24]]/Data[[#This Row],[FTE Enrollment 2023-24]]</f>
        <v>62.833633633633632</v>
      </c>
      <c r="H278" s="1">
        <f>Data[[#This Row],[Federal Funding 2023-24]]+Data[[#This Row],[State Funding 2023-24]]</f>
        <v>43640.060000000005</v>
      </c>
      <c r="I278" s="1">
        <f>Data[[#This Row],[Total Funding 2023-24]]/Data[[#This Row],[FTE Enrollment 2023-24]]</f>
        <v>655.25615615615618</v>
      </c>
      <c r="J278" s="2">
        <f>Data[[#This Row],[Federal Funding 2023-24]]/Data[[#This Row],[Total Funding 2023-24]]</f>
        <v>0.90410828949364408</v>
      </c>
      <c r="K278" s="2">
        <f>Data[[#This Row],[State Funding 2023-24]]/Data[[#This Row],[Total Funding 2023-24]]</f>
        <v>9.5891710506355851E-2</v>
      </c>
    </row>
    <row r="279" spans="1:11" ht="16.5">
      <c r="A279" s="3">
        <v>9209</v>
      </c>
      <c r="B279" s="4" t="s">
        <v>288</v>
      </c>
      <c r="C279" s="10">
        <v>255.18</v>
      </c>
      <c r="D279" s="1">
        <v>72720.959999999963</v>
      </c>
      <c r="E279" s="1">
        <f>Data[[#This Row],[Federal Funding 2023-24]]/Data[[#This Row],[FTE Enrollment 2023-24]]</f>
        <v>284.97907359510918</v>
      </c>
      <c r="F279" s="1">
        <v>58129.51</v>
      </c>
      <c r="G279" s="1">
        <f>Data[[#This Row],[State Funding 2023-24]]/Data[[#This Row],[FTE Enrollment 2023-24]]</f>
        <v>227.79806411160749</v>
      </c>
      <c r="H279" s="1">
        <f>Data[[#This Row],[Federal Funding 2023-24]]+Data[[#This Row],[State Funding 2023-24]]</f>
        <v>130850.46999999997</v>
      </c>
      <c r="I279" s="1">
        <f>Data[[#This Row],[Total Funding 2023-24]]/Data[[#This Row],[FTE Enrollment 2023-24]]</f>
        <v>512.77713770671676</v>
      </c>
      <c r="J279" s="2">
        <f>Data[[#This Row],[Federal Funding 2023-24]]/Data[[#This Row],[Total Funding 2023-24]]</f>
        <v>0.55575620018789373</v>
      </c>
      <c r="K279" s="2">
        <f>Data[[#This Row],[State Funding 2023-24]]/Data[[#This Row],[Total Funding 2023-24]]</f>
        <v>0.44424379981210627</v>
      </c>
    </row>
    <row r="280" spans="1:11" ht="16.5">
      <c r="A280" s="3">
        <v>33049</v>
      </c>
      <c r="B280" s="4" t="s">
        <v>289</v>
      </c>
      <c r="C280" s="10">
        <v>417.48999999999995</v>
      </c>
      <c r="D280" s="1">
        <v>246782.06000000003</v>
      </c>
      <c r="E280" s="1">
        <f>Data[[#This Row],[Federal Funding 2023-24]]/Data[[#This Row],[FTE Enrollment 2023-24]]</f>
        <v>591.10891278833037</v>
      </c>
      <c r="F280" s="1">
        <v>6453.7599999999993</v>
      </c>
      <c r="G280" s="1">
        <f>Data[[#This Row],[State Funding 2023-24]]/Data[[#This Row],[FTE Enrollment 2023-24]]</f>
        <v>15.45847804737838</v>
      </c>
      <c r="H280" s="1">
        <f>Data[[#This Row],[Federal Funding 2023-24]]+Data[[#This Row],[State Funding 2023-24]]</f>
        <v>253235.82000000004</v>
      </c>
      <c r="I280" s="1">
        <f>Data[[#This Row],[Total Funding 2023-24]]/Data[[#This Row],[FTE Enrollment 2023-24]]</f>
        <v>606.56739083570881</v>
      </c>
      <c r="J280" s="2">
        <f>Data[[#This Row],[Federal Funding 2023-24]]/Data[[#This Row],[Total Funding 2023-24]]</f>
        <v>0.97451482179732707</v>
      </c>
      <c r="K280" s="2">
        <f>Data[[#This Row],[State Funding 2023-24]]/Data[[#This Row],[Total Funding 2023-24]]</f>
        <v>2.54851782026729E-2</v>
      </c>
    </row>
    <row r="281" spans="1:11" ht="16.5">
      <c r="A281" s="3">
        <v>4246</v>
      </c>
      <c r="B281" s="4" t="s">
        <v>290</v>
      </c>
      <c r="C281" s="10">
        <v>7217.0199999999995</v>
      </c>
      <c r="D281" s="1">
        <v>2914117.7300000009</v>
      </c>
      <c r="E281" s="1">
        <f>Data[[#This Row],[Federal Funding 2023-24]]/Data[[#This Row],[FTE Enrollment 2023-24]]</f>
        <v>403.78407292760738</v>
      </c>
      <c r="F281" s="1">
        <v>758396.5400000005</v>
      </c>
      <c r="G281" s="1">
        <f>Data[[#This Row],[State Funding 2023-24]]/Data[[#This Row],[FTE Enrollment 2023-24]]</f>
        <v>105.08444482625801</v>
      </c>
      <c r="H281" s="1">
        <f>Data[[#This Row],[Federal Funding 2023-24]]+Data[[#This Row],[State Funding 2023-24]]</f>
        <v>3672514.2700000014</v>
      </c>
      <c r="I281" s="1">
        <f>Data[[#This Row],[Total Funding 2023-24]]/Data[[#This Row],[FTE Enrollment 2023-24]]</f>
        <v>508.86851775386538</v>
      </c>
      <c r="J281" s="2">
        <f>Data[[#This Row],[Federal Funding 2023-24]]/Data[[#This Row],[Total Funding 2023-24]]</f>
        <v>0.7934939160903518</v>
      </c>
      <c r="K281" s="2">
        <f>Data[[#This Row],[State Funding 2023-24]]/Data[[#This Row],[Total Funding 2023-24]]</f>
        <v>0.20650608390964814</v>
      </c>
    </row>
    <row r="282" spans="1:11" ht="16.5">
      <c r="A282" s="3">
        <v>32363</v>
      </c>
      <c r="B282" s="4" t="s">
        <v>291</v>
      </c>
      <c r="C282" s="10">
        <v>3414.19</v>
      </c>
      <c r="D282" s="1">
        <v>1402132.2699999998</v>
      </c>
      <c r="E282" s="1">
        <f>Data[[#This Row],[Federal Funding 2023-24]]/Data[[#This Row],[FTE Enrollment 2023-24]]</f>
        <v>410.67786795696776</v>
      </c>
      <c r="F282" s="1">
        <v>621197.97999999986</v>
      </c>
      <c r="G282" s="1">
        <f>Data[[#This Row],[State Funding 2023-24]]/Data[[#This Row],[FTE Enrollment 2023-24]]</f>
        <v>181.94593153866651</v>
      </c>
      <c r="H282" s="1">
        <f>Data[[#This Row],[Federal Funding 2023-24]]+Data[[#This Row],[State Funding 2023-24]]</f>
        <v>2023330.2499999995</v>
      </c>
      <c r="I282" s="1">
        <f>Data[[#This Row],[Total Funding 2023-24]]/Data[[#This Row],[FTE Enrollment 2023-24]]</f>
        <v>592.62379949563422</v>
      </c>
      <c r="J282" s="2">
        <f>Data[[#This Row],[Federal Funding 2023-24]]/Data[[#This Row],[Total Funding 2023-24]]</f>
        <v>0.6929824085811005</v>
      </c>
      <c r="K282" s="2">
        <f>Data[[#This Row],[State Funding 2023-24]]/Data[[#This Row],[Total Funding 2023-24]]</f>
        <v>0.30701759141889962</v>
      </c>
    </row>
    <row r="283" spans="1:11" ht="16.5">
      <c r="A283" s="3">
        <v>39208</v>
      </c>
      <c r="B283" s="4" t="s">
        <v>292</v>
      </c>
      <c r="C283" s="10">
        <v>5474.05</v>
      </c>
      <c r="D283" s="1">
        <v>1736851.219999999</v>
      </c>
      <c r="E283" s="1">
        <f>Data[[#This Row],[Federal Funding 2023-24]]/Data[[#This Row],[FTE Enrollment 2023-24]]</f>
        <v>317.28815410893196</v>
      </c>
      <c r="F283" s="1">
        <v>614629.82000000053</v>
      </c>
      <c r="G283" s="1">
        <f>Data[[#This Row],[State Funding 2023-24]]/Data[[#This Row],[FTE Enrollment 2023-24]]</f>
        <v>112.2806368228278</v>
      </c>
      <c r="H283" s="1">
        <f>Data[[#This Row],[Federal Funding 2023-24]]+Data[[#This Row],[State Funding 2023-24]]</f>
        <v>2351481.0399999996</v>
      </c>
      <c r="I283" s="1">
        <f>Data[[#This Row],[Total Funding 2023-24]]/Data[[#This Row],[FTE Enrollment 2023-24]]</f>
        <v>429.56879093175974</v>
      </c>
      <c r="J283" s="2">
        <f>Data[[#This Row],[Federal Funding 2023-24]]/Data[[#This Row],[Total Funding 2023-24]]</f>
        <v>0.73862012512760866</v>
      </c>
      <c r="K283" s="2">
        <f>Data[[#This Row],[State Funding 2023-24]]/Data[[#This Row],[Total Funding 2023-24]]</f>
        <v>0.26137987487239134</v>
      </c>
    </row>
    <row r="284" spans="1:11" ht="16.5">
      <c r="A284" s="3">
        <v>21303</v>
      </c>
      <c r="B284" s="4" t="s">
        <v>293</v>
      </c>
      <c r="C284" s="10">
        <v>336.31</v>
      </c>
      <c r="D284" s="1">
        <v>257390.78</v>
      </c>
      <c r="E284" s="1">
        <f>Data[[#This Row],[Federal Funding 2023-24]]/Data[[#This Row],[FTE Enrollment 2023-24]]</f>
        <v>765.3378727959323</v>
      </c>
      <c r="F284" s="1">
        <v>27577.249999999996</v>
      </c>
      <c r="G284" s="1">
        <f>Data[[#This Row],[State Funding 2023-24]]/Data[[#This Row],[FTE Enrollment 2023-24]]</f>
        <v>81.999494513990058</v>
      </c>
      <c r="H284" s="1">
        <f>Data[[#This Row],[Federal Funding 2023-24]]+Data[[#This Row],[State Funding 2023-24]]</f>
        <v>284968.02999999997</v>
      </c>
      <c r="I284" s="1">
        <f>Data[[#This Row],[Total Funding 2023-24]]/Data[[#This Row],[FTE Enrollment 2023-24]]</f>
        <v>847.33736730992234</v>
      </c>
      <c r="J284" s="2">
        <f>Data[[#This Row],[Federal Funding 2023-24]]/Data[[#This Row],[Total Funding 2023-24]]</f>
        <v>0.90322686372924021</v>
      </c>
      <c r="K284" s="2">
        <f>Data[[#This Row],[State Funding 2023-24]]/Data[[#This Row],[Total Funding 2023-24]]</f>
        <v>9.677313627075991E-2</v>
      </c>
    </row>
    <row r="285" spans="1:11" ht="16.5">
      <c r="A285" s="3">
        <v>27416</v>
      </c>
      <c r="B285" s="4" t="s">
        <v>294</v>
      </c>
      <c r="C285" s="10">
        <v>4359.119999999999</v>
      </c>
      <c r="D285" s="1">
        <v>763699.6800000004</v>
      </c>
      <c r="E285" s="1">
        <f>Data[[#This Row],[Federal Funding 2023-24]]/Data[[#This Row],[FTE Enrollment 2023-24]]</f>
        <v>175.19583769201137</v>
      </c>
      <c r="F285" s="1">
        <v>142017.76999999996</v>
      </c>
      <c r="G285" s="1">
        <f>Data[[#This Row],[State Funding 2023-24]]/Data[[#This Row],[FTE Enrollment 2023-24]]</f>
        <v>32.579458698085851</v>
      </c>
      <c r="H285" s="1">
        <f>Data[[#This Row],[Federal Funding 2023-24]]+Data[[#This Row],[State Funding 2023-24]]</f>
        <v>905717.45000000042</v>
      </c>
      <c r="I285" s="1">
        <f>Data[[#This Row],[Total Funding 2023-24]]/Data[[#This Row],[FTE Enrollment 2023-24]]</f>
        <v>207.77529639009722</v>
      </c>
      <c r="J285" s="2">
        <f>Data[[#This Row],[Federal Funding 2023-24]]/Data[[#This Row],[Total Funding 2023-24]]</f>
        <v>0.84319859355696425</v>
      </c>
      <c r="K285" s="2">
        <f>Data[[#This Row],[State Funding 2023-24]]/Data[[#This Row],[Total Funding 2023-24]]</f>
        <v>0.15680140644303572</v>
      </c>
    </row>
    <row r="286" spans="1:11" ht="16.5">
      <c r="A286" s="3">
        <v>20405</v>
      </c>
      <c r="B286" s="4" t="s">
        <v>295</v>
      </c>
      <c r="C286" s="10">
        <v>1084.28</v>
      </c>
      <c r="D286" s="1">
        <v>218406.80000000005</v>
      </c>
      <c r="E286" s="1">
        <f>Data[[#This Row],[Federal Funding 2023-24]]/Data[[#This Row],[FTE Enrollment 2023-24]]</f>
        <v>201.43025786697169</v>
      </c>
      <c r="F286" s="1">
        <v>74688.719999999928</v>
      </c>
      <c r="G286" s="1">
        <f>Data[[#This Row],[State Funding 2023-24]]/Data[[#This Row],[FTE Enrollment 2023-24]]</f>
        <v>68.883240491385919</v>
      </c>
      <c r="H286" s="1">
        <f>Data[[#This Row],[Federal Funding 2023-24]]+Data[[#This Row],[State Funding 2023-24]]</f>
        <v>293095.51999999996</v>
      </c>
      <c r="I286" s="1">
        <f>Data[[#This Row],[Total Funding 2023-24]]/Data[[#This Row],[FTE Enrollment 2023-24]]</f>
        <v>270.31349835835761</v>
      </c>
      <c r="J286" s="2">
        <f>Data[[#This Row],[Federal Funding 2023-24]]/Data[[#This Row],[Total Funding 2023-24]]</f>
        <v>0.74517276824975043</v>
      </c>
      <c r="K286" s="2">
        <f>Data[[#This Row],[State Funding 2023-24]]/Data[[#This Row],[Total Funding 2023-24]]</f>
        <v>0.25482723175024968</v>
      </c>
    </row>
    <row r="287" spans="1:11" ht="16.5">
      <c r="A287" s="3">
        <v>22200</v>
      </c>
      <c r="B287" s="4" t="s">
        <v>296</v>
      </c>
      <c r="C287" s="10">
        <v>225.65</v>
      </c>
      <c r="D287" s="1">
        <v>59486.550000000017</v>
      </c>
      <c r="E287" s="1">
        <f>Data[[#This Row],[Federal Funding 2023-24]]/Data[[#This Row],[FTE Enrollment 2023-24]]</f>
        <v>263.62308885442064</v>
      </c>
      <c r="F287" s="1">
        <v>27760.859999999993</v>
      </c>
      <c r="G287" s="1">
        <f>Data[[#This Row],[State Funding 2023-24]]/Data[[#This Row],[FTE Enrollment 2023-24]]</f>
        <v>123.02619100376687</v>
      </c>
      <c r="H287" s="1">
        <f>Data[[#This Row],[Federal Funding 2023-24]]+Data[[#This Row],[State Funding 2023-24]]</f>
        <v>87247.41</v>
      </c>
      <c r="I287" s="1">
        <f>Data[[#This Row],[Total Funding 2023-24]]/Data[[#This Row],[FTE Enrollment 2023-24]]</f>
        <v>386.64927985818747</v>
      </c>
      <c r="J287" s="2">
        <f>Data[[#This Row],[Federal Funding 2023-24]]/Data[[#This Row],[Total Funding 2023-24]]</f>
        <v>0.68181450887768491</v>
      </c>
      <c r="K287" s="2">
        <f>Data[[#This Row],[State Funding 2023-24]]/Data[[#This Row],[Total Funding 2023-24]]</f>
        <v>0.3181854911223152</v>
      </c>
    </row>
    <row r="288" spans="1:11" ht="16.5">
      <c r="A288" s="3">
        <v>25160</v>
      </c>
      <c r="B288" s="4" t="s">
        <v>297</v>
      </c>
      <c r="C288" s="10">
        <v>343.94</v>
      </c>
      <c r="D288" s="1">
        <v>110346.42000000001</v>
      </c>
      <c r="E288" s="1">
        <f>Data[[#This Row],[Federal Funding 2023-24]]/Data[[#This Row],[FTE Enrollment 2023-24]]</f>
        <v>320.83043554108281</v>
      </c>
      <c r="F288" s="1">
        <v>85387.52999999997</v>
      </c>
      <c r="G288" s="1">
        <f>Data[[#This Row],[State Funding 2023-24]]/Data[[#This Row],[FTE Enrollment 2023-24]]</f>
        <v>248.26286561609575</v>
      </c>
      <c r="H288" s="1">
        <f>Data[[#This Row],[Federal Funding 2023-24]]+Data[[#This Row],[State Funding 2023-24]]</f>
        <v>195733.94999999998</v>
      </c>
      <c r="I288" s="1">
        <f>Data[[#This Row],[Total Funding 2023-24]]/Data[[#This Row],[FTE Enrollment 2023-24]]</f>
        <v>569.09330115717853</v>
      </c>
      <c r="J288" s="2">
        <f>Data[[#This Row],[Federal Funding 2023-24]]/Data[[#This Row],[Total Funding 2023-24]]</f>
        <v>0.563757181623321</v>
      </c>
      <c r="K288" s="2">
        <f>Data[[#This Row],[State Funding 2023-24]]/Data[[#This Row],[Total Funding 2023-24]]</f>
        <v>0.43624281837667905</v>
      </c>
    </row>
    <row r="289" spans="1:11" ht="16.5">
      <c r="A289" s="3">
        <v>13167</v>
      </c>
      <c r="B289" s="4" t="s">
        <v>298</v>
      </c>
      <c r="C289" s="10">
        <v>116.99</v>
      </c>
      <c r="D289" s="1">
        <v>56446.439999999988</v>
      </c>
      <c r="E289" s="1">
        <f>Data[[#This Row],[Federal Funding 2023-24]]/Data[[#This Row],[FTE Enrollment 2023-24]]</f>
        <v>482.48944354218298</v>
      </c>
      <c r="F289" s="1">
        <v>24299.879999999994</v>
      </c>
      <c r="G289" s="1">
        <f>Data[[#This Row],[State Funding 2023-24]]/Data[[#This Row],[FTE Enrollment 2023-24]]</f>
        <v>207.70903496025298</v>
      </c>
      <c r="H289" s="1">
        <f>Data[[#This Row],[Federal Funding 2023-24]]+Data[[#This Row],[State Funding 2023-24]]</f>
        <v>80746.319999999978</v>
      </c>
      <c r="I289" s="1">
        <f>Data[[#This Row],[Total Funding 2023-24]]/Data[[#This Row],[FTE Enrollment 2023-24]]</f>
        <v>690.19847850243593</v>
      </c>
      <c r="J289" s="2">
        <f>Data[[#This Row],[Federal Funding 2023-24]]/Data[[#This Row],[Total Funding 2023-24]]</f>
        <v>0.69905897878689705</v>
      </c>
      <c r="K289" s="2">
        <f>Data[[#This Row],[State Funding 2023-24]]/Data[[#This Row],[Total Funding 2023-24]]</f>
        <v>0.30094102121310295</v>
      </c>
    </row>
    <row r="290" spans="1:11" ht="16.5">
      <c r="A290" s="3">
        <v>21232</v>
      </c>
      <c r="B290" s="4" t="s">
        <v>299</v>
      </c>
      <c r="C290" s="10">
        <v>814.81999999999994</v>
      </c>
      <c r="D290" s="1">
        <v>499050.30000000022</v>
      </c>
      <c r="E290" s="1">
        <f>Data[[#This Row],[Federal Funding 2023-24]]/Data[[#This Row],[FTE Enrollment 2023-24]]</f>
        <v>612.46692521047623</v>
      </c>
      <c r="F290" s="1">
        <v>54433.580000000016</v>
      </c>
      <c r="G290" s="1">
        <f>Data[[#This Row],[State Funding 2023-24]]/Data[[#This Row],[FTE Enrollment 2023-24]]</f>
        <v>66.804423062762353</v>
      </c>
      <c r="H290" s="1">
        <f>Data[[#This Row],[Federal Funding 2023-24]]+Data[[#This Row],[State Funding 2023-24]]</f>
        <v>553483.88000000024</v>
      </c>
      <c r="I290" s="1">
        <f>Data[[#This Row],[Total Funding 2023-24]]/Data[[#This Row],[FTE Enrollment 2023-24]]</f>
        <v>679.27134827323857</v>
      </c>
      <c r="J290" s="2">
        <f>Data[[#This Row],[Federal Funding 2023-24]]/Data[[#This Row],[Total Funding 2023-24]]</f>
        <v>0.90165281778396145</v>
      </c>
      <c r="K290" s="2">
        <f>Data[[#This Row],[State Funding 2023-24]]/Data[[#This Row],[Total Funding 2023-24]]</f>
        <v>9.8347182216038512E-2</v>
      </c>
    </row>
    <row r="291" spans="1:11" ht="16.5">
      <c r="A291" s="3">
        <v>14117</v>
      </c>
      <c r="B291" s="4" t="s">
        <v>300</v>
      </c>
      <c r="C291" s="10">
        <v>178.66000000000003</v>
      </c>
      <c r="D291" s="1">
        <v>133592.99000000005</v>
      </c>
      <c r="E291" s="1">
        <f>Data[[#This Row],[Federal Funding 2023-24]]/Data[[#This Row],[FTE Enrollment 2023-24]]</f>
        <v>747.74986006940571</v>
      </c>
      <c r="F291" s="1">
        <v>31206.31</v>
      </c>
      <c r="G291" s="1">
        <f>Data[[#This Row],[State Funding 2023-24]]/Data[[#This Row],[FTE Enrollment 2023-24]]</f>
        <v>174.66870032463896</v>
      </c>
      <c r="H291" s="1">
        <f>Data[[#This Row],[Federal Funding 2023-24]]+Data[[#This Row],[State Funding 2023-24]]</f>
        <v>164799.30000000005</v>
      </c>
      <c r="I291" s="1">
        <f>Data[[#This Row],[Total Funding 2023-24]]/Data[[#This Row],[FTE Enrollment 2023-24]]</f>
        <v>922.41856039404468</v>
      </c>
      <c r="J291" s="2">
        <f>Data[[#This Row],[Federal Funding 2023-24]]/Data[[#This Row],[Total Funding 2023-24]]</f>
        <v>0.81064051849734808</v>
      </c>
      <c r="K291" s="2">
        <f>Data[[#This Row],[State Funding 2023-24]]/Data[[#This Row],[Total Funding 2023-24]]</f>
        <v>0.18935948150265197</v>
      </c>
    </row>
    <row r="292" spans="1:11" ht="16.5">
      <c r="A292" s="3">
        <v>20094</v>
      </c>
      <c r="B292" s="4" t="s">
        <v>301</v>
      </c>
      <c r="C292" s="10">
        <v>100.43</v>
      </c>
      <c r="D292" s="1">
        <v>53633.270000000011</v>
      </c>
      <c r="E292" s="1">
        <f>Data[[#This Row],[Federal Funding 2023-24]]/Data[[#This Row],[FTE Enrollment 2023-24]]</f>
        <v>534.03634372199554</v>
      </c>
      <c r="F292" s="1">
        <v>1286.4099999999999</v>
      </c>
      <c r="G292" s="1">
        <f>Data[[#This Row],[State Funding 2023-24]]/Data[[#This Row],[FTE Enrollment 2023-24]]</f>
        <v>12.809021208802148</v>
      </c>
      <c r="H292" s="1">
        <f>Data[[#This Row],[Federal Funding 2023-24]]+Data[[#This Row],[State Funding 2023-24]]</f>
        <v>54919.680000000008</v>
      </c>
      <c r="I292" s="1">
        <f>Data[[#This Row],[Total Funding 2023-24]]/Data[[#This Row],[FTE Enrollment 2023-24]]</f>
        <v>546.84536493079759</v>
      </c>
      <c r="J292" s="2">
        <f>Data[[#This Row],[Federal Funding 2023-24]]/Data[[#This Row],[Total Funding 2023-24]]</f>
        <v>0.97657652047499188</v>
      </c>
      <c r="K292" s="2">
        <f>Data[[#This Row],[State Funding 2023-24]]/Data[[#This Row],[Total Funding 2023-24]]</f>
        <v>2.3423479525008152E-2</v>
      </c>
    </row>
    <row r="293" spans="1:11" ht="16.5">
      <c r="A293" s="3">
        <v>8404</v>
      </c>
      <c r="B293" s="4" t="s">
        <v>302</v>
      </c>
      <c r="C293" s="10">
        <v>2389.2300000000005</v>
      </c>
      <c r="D293" s="1">
        <v>619179.77999999968</v>
      </c>
      <c r="E293" s="1">
        <f>Data[[#This Row],[Federal Funding 2023-24]]/Data[[#This Row],[FTE Enrollment 2023-24]]</f>
        <v>259.15453095767236</v>
      </c>
      <c r="F293" s="1">
        <v>112325.38000000005</v>
      </c>
      <c r="G293" s="1">
        <f>Data[[#This Row],[State Funding 2023-24]]/Data[[#This Row],[FTE Enrollment 2023-24]]</f>
        <v>47.013213462077751</v>
      </c>
      <c r="H293" s="1">
        <f>Data[[#This Row],[Federal Funding 2023-24]]+Data[[#This Row],[State Funding 2023-24]]</f>
        <v>731505.15999999968</v>
      </c>
      <c r="I293" s="1">
        <f>Data[[#This Row],[Total Funding 2023-24]]/Data[[#This Row],[FTE Enrollment 2023-24]]</f>
        <v>306.16774441975008</v>
      </c>
      <c r="J293" s="2">
        <f>Data[[#This Row],[Federal Funding 2023-24]]/Data[[#This Row],[Total Funding 2023-24]]</f>
        <v>0.84644622329116581</v>
      </c>
      <c r="K293" s="2">
        <f>Data[[#This Row],[State Funding 2023-24]]/Data[[#This Row],[Total Funding 2023-24]]</f>
        <v>0.15355377670883427</v>
      </c>
    </row>
    <row r="294" spans="1:11" ht="16.5">
      <c r="A294" s="3">
        <v>39007</v>
      </c>
      <c r="B294" s="4" t="s">
        <v>303</v>
      </c>
      <c r="C294" s="10">
        <v>15619.59</v>
      </c>
      <c r="D294" s="1">
        <v>10455472.879999997</v>
      </c>
      <c r="E294" s="1">
        <f>Data[[#This Row],[Federal Funding 2023-24]]/Data[[#This Row],[FTE Enrollment 2023-24]]</f>
        <v>669.38203115446674</v>
      </c>
      <c r="F294" s="1">
        <v>319108.67</v>
      </c>
      <c r="G294" s="1">
        <f>Data[[#This Row],[State Funding 2023-24]]/Data[[#This Row],[FTE Enrollment 2023-24]]</f>
        <v>20.430028573093146</v>
      </c>
      <c r="H294" s="1">
        <f>Data[[#This Row],[Federal Funding 2023-24]]+Data[[#This Row],[State Funding 2023-24]]</f>
        <v>10774581.549999997</v>
      </c>
      <c r="I294" s="1">
        <f>Data[[#This Row],[Total Funding 2023-24]]/Data[[#This Row],[FTE Enrollment 2023-24]]</f>
        <v>689.81205972755993</v>
      </c>
      <c r="J294" s="2">
        <f>Data[[#This Row],[Federal Funding 2023-24]]/Data[[#This Row],[Total Funding 2023-24]]</f>
        <v>0.97038319599520784</v>
      </c>
      <c r="K294" s="2">
        <f>Data[[#This Row],[State Funding 2023-24]]/Data[[#This Row],[Total Funding 2023-24]]</f>
        <v>2.9616804004792194E-2</v>
      </c>
    </row>
    <row r="295" spans="1:11" ht="16.5">
      <c r="A295" s="3">
        <v>34002</v>
      </c>
      <c r="B295" s="4" t="s">
        <v>304</v>
      </c>
      <c r="C295" s="10">
        <v>5769.8</v>
      </c>
      <c r="D295" s="1">
        <v>1823916.8199999989</v>
      </c>
      <c r="E295" s="1">
        <f>Data[[#This Row],[Federal Funding 2023-24]]/Data[[#This Row],[FTE Enrollment 2023-24]]</f>
        <v>316.11439217997139</v>
      </c>
      <c r="F295" s="1">
        <v>513706.26999999984</v>
      </c>
      <c r="G295" s="1">
        <f>Data[[#This Row],[State Funding 2023-24]]/Data[[#This Row],[FTE Enrollment 2023-24]]</f>
        <v>89.033635481299143</v>
      </c>
      <c r="H295" s="1">
        <f>Data[[#This Row],[Federal Funding 2023-24]]+Data[[#This Row],[State Funding 2023-24]]</f>
        <v>2337623.0899999989</v>
      </c>
      <c r="I295" s="1">
        <f>Data[[#This Row],[Total Funding 2023-24]]/Data[[#This Row],[FTE Enrollment 2023-24]]</f>
        <v>405.14802766127053</v>
      </c>
      <c r="J295" s="2">
        <f>Data[[#This Row],[Federal Funding 2023-24]]/Data[[#This Row],[Total Funding 2023-24]]</f>
        <v>0.78024418384744809</v>
      </c>
      <c r="K295" s="2">
        <f>Data[[#This Row],[State Funding 2023-24]]/Data[[#This Row],[Total Funding 2023-24]]</f>
        <v>0.21975581615255182</v>
      </c>
    </row>
    <row r="296" spans="1:11" ht="16.5">
      <c r="A296" s="3">
        <v>39205</v>
      </c>
      <c r="B296" s="4" t="s">
        <v>305</v>
      </c>
      <c r="C296" s="10">
        <v>1342.93</v>
      </c>
      <c r="D296" s="1">
        <v>710176.69000000006</v>
      </c>
      <c r="E296" s="1">
        <f>Data[[#This Row],[Federal Funding 2023-24]]/Data[[#This Row],[FTE Enrollment 2023-24]]</f>
        <v>528.82629027574035</v>
      </c>
      <c r="F296" s="1">
        <v>319436.87000000005</v>
      </c>
      <c r="G296" s="1">
        <f>Data[[#This Row],[State Funding 2023-24]]/Data[[#This Row],[FTE Enrollment 2023-24]]</f>
        <v>237.86561473792383</v>
      </c>
      <c r="H296" s="1">
        <f>Data[[#This Row],[Federal Funding 2023-24]]+Data[[#This Row],[State Funding 2023-24]]</f>
        <v>1029613.56</v>
      </c>
      <c r="I296" s="1">
        <f>Data[[#This Row],[Total Funding 2023-24]]/Data[[#This Row],[FTE Enrollment 2023-24]]</f>
        <v>766.69190501366415</v>
      </c>
      <c r="J296" s="2">
        <f>Data[[#This Row],[Federal Funding 2023-24]]/Data[[#This Row],[Total Funding 2023-24]]</f>
        <v>0.68975071579282621</v>
      </c>
      <c r="K296" s="2">
        <f>Data[[#This Row],[State Funding 2023-24]]/Data[[#This Row],[Total Funding 2023-24]]</f>
        <v>0.31024928420717385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D9656-9498-4AF7-A4B4-9CE29F2DACF9}"/>
</file>

<file path=customXml/itemProps2.xml><?xml version="1.0" encoding="utf-8"?>
<ds:datastoreItem xmlns:ds="http://schemas.openxmlformats.org/officeDocument/2006/customXml" ds:itemID="{6D7A81DA-0AC2-48F5-AF3E-701F824B8BF6}"/>
</file>

<file path=customXml/itemProps3.xml><?xml version="1.0" encoding="utf-8"?>
<ds:datastoreItem xmlns:ds="http://schemas.openxmlformats.org/officeDocument/2006/customXml" ds:itemID="{25F1EAFE-9977-418B-B166-9E8E7E536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Sammi Payne</dc:creator>
  <cp:keywords/>
  <dc:description/>
  <cp:lastModifiedBy/>
  <cp:revision/>
  <dcterms:created xsi:type="dcterms:W3CDTF">2025-03-28T17:36:26Z</dcterms:created>
  <dcterms:modified xsi:type="dcterms:W3CDTF">2025-04-03T21:37:52Z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2025-03-28T17:55:34Z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ecc88b13-5a41-4920-bc86-8267e31b8e60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