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https://waospi-my.sharepoint.com/personal/sammi_payne_k12_wa_us/Documents/Documents/Projects/Fiscal/LAP &amp; Title IA Funding/"/>
    </mc:Choice>
  </mc:AlternateContent>
  <xr:revisionPtr revIDLastSave="0" documentId="8_{4C695192-6047-4418-AB6F-FBF546394457}" xr6:coauthVersionLast="47" xr6:coauthVersionMax="47" xr10:uidLastSave="{00000000-0000-0000-0000-000000000000}"/>
  <bookViews>
    <workbookView xWindow="-120" yWindow="-120" windowWidth="51840" windowHeight="21120" xr2:uid="{41CD2EB2-34A0-44F1-870B-1F5F99441300}"/>
  </bookViews>
  <sheets>
    <sheet name="Data" sheetId="1" r:id="rId1"/>
  </sheets>
  <definedNames>
    <definedName name="_xlnm._FilterDatabase" localSheetId="0" hidden="1">Data!$A$1:$F$296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I2" i="1" s="1"/>
  <c r="H3" i="1"/>
  <c r="H4" i="1"/>
  <c r="H5" i="1"/>
  <c r="H6" i="1"/>
  <c r="H7" i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H16" i="1"/>
  <c r="H17" i="1"/>
  <c r="H18" i="1"/>
  <c r="J18" i="1" s="1"/>
  <c r="H19" i="1"/>
  <c r="J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H28" i="1"/>
  <c r="H29" i="1"/>
  <c r="J29" i="1" s="1"/>
  <c r="H30" i="1"/>
  <c r="J30" i="1" s="1"/>
  <c r="H31" i="1"/>
  <c r="J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H40" i="1"/>
  <c r="H41" i="1"/>
  <c r="H42" i="1"/>
  <c r="H43" i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H52" i="1"/>
  <c r="H53" i="1"/>
  <c r="H54" i="1"/>
  <c r="J54" i="1" s="1"/>
  <c r="H55" i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H64" i="1"/>
  <c r="H65" i="1"/>
  <c r="J65" i="1" s="1"/>
  <c r="H66" i="1"/>
  <c r="J66" i="1" s="1"/>
  <c r="H67" i="1"/>
  <c r="J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H76" i="1"/>
  <c r="H77" i="1"/>
  <c r="H78" i="1"/>
  <c r="H79" i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H88" i="1"/>
  <c r="H89" i="1"/>
  <c r="H90" i="1"/>
  <c r="J90" i="1" s="1"/>
  <c r="H91" i="1"/>
  <c r="J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H100" i="1"/>
  <c r="H101" i="1"/>
  <c r="J101" i="1" s="1"/>
  <c r="H102" i="1"/>
  <c r="J102" i="1" s="1"/>
  <c r="H103" i="1"/>
  <c r="J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H112" i="1"/>
  <c r="H113" i="1"/>
  <c r="H114" i="1"/>
  <c r="H115" i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H124" i="1"/>
  <c r="H125" i="1"/>
  <c r="H126" i="1"/>
  <c r="J126" i="1" s="1"/>
  <c r="H127" i="1"/>
  <c r="J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H136" i="1"/>
  <c r="H137" i="1"/>
  <c r="J137" i="1" s="1"/>
  <c r="H138" i="1"/>
  <c r="J138" i="1" s="1"/>
  <c r="H139" i="1"/>
  <c r="J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H148" i="1"/>
  <c r="H149" i="1"/>
  <c r="H150" i="1"/>
  <c r="H151" i="1"/>
  <c r="H152" i="1"/>
  <c r="I152" i="1" s="1"/>
  <c r="H153" i="1"/>
  <c r="I153" i="1" s="1"/>
  <c r="H154" i="1"/>
  <c r="J154" i="1" s="1"/>
  <c r="H155" i="1"/>
  <c r="I155" i="1" s="1"/>
  <c r="H156" i="1"/>
  <c r="I156" i="1" s="1"/>
  <c r="H157" i="1"/>
  <c r="I157" i="1" s="1"/>
  <c r="H158" i="1"/>
  <c r="I158" i="1" s="1"/>
  <c r="H159" i="1"/>
  <c r="H160" i="1"/>
  <c r="H161" i="1"/>
  <c r="J161" i="1" s="1"/>
  <c r="H162" i="1"/>
  <c r="J162" i="1" s="1"/>
  <c r="H163" i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H172" i="1"/>
  <c r="H173" i="1"/>
  <c r="J173" i="1" s="1"/>
  <c r="H174" i="1"/>
  <c r="J174" i="1" s="1"/>
  <c r="H175" i="1"/>
  <c r="J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H184" i="1"/>
  <c r="H185" i="1"/>
  <c r="H186" i="1"/>
  <c r="H187" i="1"/>
  <c r="H188" i="1"/>
  <c r="I188" i="1" s="1"/>
  <c r="H189" i="1"/>
  <c r="I189" i="1" s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H196" i="1"/>
  <c r="H197" i="1"/>
  <c r="J197" i="1" s="1"/>
  <c r="H198" i="1"/>
  <c r="J198" i="1" s="1"/>
  <c r="H199" i="1"/>
  <c r="H200" i="1"/>
  <c r="I200" i="1" s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I206" i="1" s="1"/>
  <c r="H207" i="1"/>
  <c r="H208" i="1"/>
  <c r="J208" i="1" s="1"/>
  <c r="H209" i="1"/>
  <c r="J209" i="1" s="1"/>
  <c r="H210" i="1"/>
  <c r="H211" i="1"/>
  <c r="H212" i="1"/>
  <c r="I212" i="1" s="1"/>
  <c r="H213" i="1"/>
  <c r="J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H220" i="1"/>
  <c r="H221" i="1"/>
  <c r="J221" i="1" s="1"/>
  <c r="H222" i="1"/>
  <c r="J222" i="1" s="1"/>
  <c r="H223" i="1"/>
  <c r="J223" i="1" s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I229" i="1" s="1"/>
  <c r="H230" i="1"/>
  <c r="I230" i="1" s="1"/>
  <c r="H231" i="1"/>
  <c r="H232" i="1"/>
  <c r="J232" i="1" s="1"/>
  <c r="H233" i="1"/>
  <c r="J233" i="1" s="1"/>
  <c r="H234" i="1"/>
  <c r="J234" i="1" s="1"/>
  <c r="H235" i="1"/>
  <c r="J235" i="1" s="1"/>
  <c r="H236" i="1"/>
  <c r="I236" i="1" s="1"/>
  <c r="H237" i="1"/>
  <c r="I237" i="1" s="1"/>
  <c r="H238" i="1"/>
  <c r="I238" i="1" s="1"/>
  <c r="H239" i="1"/>
  <c r="I239" i="1" s="1"/>
  <c r="H240" i="1"/>
  <c r="I240" i="1" s="1"/>
  <c r="H241" i="1"/>
  <c r="I241" i="1" s="1"/>
  <c r="H242" i="1"/>
  <c r="I242" i="1" s="1"/>
  <c r="H243" i="1"/>
  <c r="H244" i="1"/>
  <c r="H245" i="1"/>
  <c r="H246" i="1"/>
  <c r="H247" i="1"/>
  <c r="J247" i="1" s="1"/>
  <c r="H248" i="1"/>
  <c r="I248" i="1" s="1"/>
  <c r="H249" i="1"/>
  <c r="I249" i="1" s="1"/>
  <c r="H250" i="1"/>
  <c r="J250" i="1" s="1"/>
  <c r="H251" i="1"/>
  <c r="I251" i="1" s="1"/>
  <c r="H252" i="1"/>
  <c r="I252" i="1" s="1"/>
  <c r="H253" i="1"/>
  <c r="I253" i="1" s="1"/>
  <c r="H254" i="1"/>
  <c r="I254" i="1" s="1"/>
  <c r="H255" i="1"/>
  <c r="H256" i="1"/>
  <c r="H257" i="1"/>
  <c r="H258" i="1"/>
  <c r="H259" i="1"/>
  <c r="H260" i="1"/>
  <c r="I260" i="1" s="1"/>
  <c r="H261" i="1"/>
  <c r="I261" i="1" s="1"/>
  <c r="H262" i="1"/>
  <c r="I262" i="1" s="1"/>
  <c r="H263" i="1"/>
  <c r="I263" i="1" s="1"/>
  <c r="H264" i="1"/>
  <c r="I264" i="1" s="1"/>
  <c r="H265" i="1"/>
  <c r="I265" i="1" s="1"/>
  <c r="H266" i="1"/>
  <c r="I266" i="1" s="1"/>
  <c r="H267" i="1"/>
  <c r="H268" i="1"/>
  <c r="J268" i="1" s="1"/>
  <c r="H269" i="1"/>
  <c r="H270" i="1"/>
  <c r="H271" i="1"/>
  <c r="H272" i="1"/>
  <c r="I272" i="1" s="1"/>
  <c r="H273" i="1"/>
  <c r="I273" i="1" s="1"/>
  <c r="H274" i="1"/>
  <c r="I274" i="1" s="1"/>
  <c r="H275" i="1"/>
  <c r="I275" i="1" s="1"/>
  <c r="H276" i="1"/>
  <c r="I276" i="1" s="1"/>
  <c r="H277" i="1"/>
  <c r="I277" i="1" s="1"/>
  <c r="H278" i="1"/>
  <c r="I278" i="1" s="1"/>
  <c r="H279" i="1"/>
  <c r="H280" i="1"/>
  <c r="H281" i="1"/>
  <c r="J281" i="1" s="1"/>
  <c r="H282" i="1"/>
  <c r="J282" i="1" s="1"/>
  <c r="H283" i="1"/>
  <c r="H284" i="1"/>
  <c r="I284" i="1" s="1"/>
  <c r="H285" i="1"/>
  <c r="I285" i="1" s="1"/>
  <c r="H286" i="1"/>
  <c r="I286" i="1" s="1"/>
  <c r="H287" i="1"/>
  <c r="I287" i="1" s="1"/>
  <c r="H288" i="1"/>
  <c r="I288" i="1" s="1"/>
  <c r="H289" i="1"/>
  <c r="I289" i="1" s="1"/>
  <c r="H290" i="1"/>
  <c r="I290" i="1" s="1"/>
  <c r="H291" i="1"/>
  <c r="H292" i="1"/>
  <c r="J292" i="1" s="1"/>
  <c r="H293" i="1"/>
  <c r="J293" i="1" s="1"/>
  <c r="H294" i="1"/>
  <c r="J294" i="1" s="1"/>
  <c r="H295" i="1"/>
  <c r="H296" i="1"/>
  <c r="I296" i="1" s="1"/>
  <c r="G2" i="1"/>
  <c r="E2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G249" i="1"/>
  <c r="J20" i="1" l="1"/>
  <c r="K296" i="1"/>
  <c r="K182" i="1"/>
  <c r="K158" i="1"/>
  <c r="K146" i="1"/>
  <c r="K145" i="1"/>
  <c r="K68" i="1"/>
  <c r="K122" i="1"/>
  <c r="K121" i="1"/>
  <c r="K98" i="1"/>
  <c r="K62" i="1"/>
  <c r="J140" i="1"/>
  <c r="K212" i="1"/>
  <c r="K61" i="1"/>
  <c r="K289" i="1"/>
  <c r="K206" i="1"/>
  <c r="K38" i="1"/>
  <c r="K290" i="1"/>
  <c r="K266" i="1"/>
  <c r="K265" i="1"/>
  <c r="K254" i="1"/>
  <c r="K205" i="1"/>
  <c r="K14" i="1"/>
  <c r="K47" i="1"/>
  <c r="K46" i="1"/>
  <c r="J92" i="1"/>
  <c r="K189" i="1"/>
  <c r="K45" i="1"/>
  <c r="J224" i="1"/>
  <c r="J80" i="1"/>
  <c r="K188" i="1"/>
  <c r="K44" i="1"/>
  <c r="J68" i="1"/>
  <c r="K253" i="1"/>
  <c r="K236" i="1"/>
  <c r="K181" i="1"/>
  <c r="K97" i="1"/>
  <c r="K37" i="1"/>
  <c r="K230" i="1"/>
  <c r="K169" i="1"/>
  <c r="K86" i="1"/>
  <c r="K25" i="1"/>
  <c r="K130" i="1"/>
  <c r="K129" i="1"/>
  <c r="K190" i="1"/>
  <c r="K191" i="1"/>
  <c r="K128" i="1"/>
  <c r="I213" i="1"/>
  <c r="J164" i="1"/>
  <c r="K229" i="1"/>
  <c r="K85" i="1"/>
  <c r="J296" i="1"/>
  <c r="J152" i="1"/>
  <c r="K213" i="1"/>
  <c r="K152" i="1"/>
  <c r="K69" i="1"/>
  <c r="K24" i="1"/>
  <c r="K274" i="1"/>
  <c r="K252" i="1"/>
  <c r="K23" i="1"/>
  <c r="K166" i="1"/>
  <c r="K144" i="1"/>
  <c r="K22" i="1"/>
  <c r="K165" i="1"/>
  <c r="K143" i="1"/>
  <c r="K21" i="1"/>
  <c r="J284" i="1"/>
  <c r="K164" i="1"/>
  <c r="K142" i="1"/>
  <c r="K120" i="1"/>
  <c r="K20" i="1"/>
  <c r="K180" i="1"/>
  <c r="K119" i="1"/>
  <c r="J200" i="1"/>
  <c r="J128" i="1"/>
  <c r="J56" i="1"/>
  <c r="K286" i="1"/>
  <c r="K264" i="1"/>
  <c r="K241" i="1"/>
  <c r="K218" i="1"/>
  <c r="K201" i="1"/>
  <c r="K179" i="1"/>
  <c r="K157" i="1"/>
  <c r="K140" i="1"/>
  <c r="K118" i="1"/>
  <c r="K96" i="1"/>
  <c r="K74" i="1"/>
  <c r="K57" i="1"/>
  <c r="K35" i="1"/>
  <c r="K12" i="1"/>
  <c r="K108" i="1"/>
  <c r="K107" i="1"/>
  <c r="K251" i="1"/>
  <c r="K83" i="1"/>
  <c r="K227" i="1"/>
  <c r="K60" i="1"/>
  <c r="K224" i="1"/>
  <c r="K36" i="1"/>
  <c r="J260" i="1"/>
  <c r="J188" i="1"/>
  <c r="J116" i="1"/>
  <c r="J44" i="1"/>
  <c r="K285" i="1"/>
  <c r="K263" i="1"/>
  <c r="K240" i="1"/>
  <c r="K217" i="1"/>
  <c r="K200" i="1"/>
  <c r="K178" i="1"/>
  <c r="K156" i="1"/>
  <c r="K134" i="1"/>
  <c r="K117" i="1"/>
  <c r="K95" i="1"/>
  <c r="K73" i="1"/>
  <c r="K56" i="1"/>
  <c r="K34" i="1"/>
  <c r="K11" i="1"/>
  <c r="K167" i="1"/>
  <c r="K106" i="1"/>
  <c r="K228" i="1"/>
  <c r="K204" i="1"/>
  <c r="K249" i="1"/>
  <c r="K59" i="1"/>
  <c r="J272" i="1"/>
  <c r="K248" i="1"/>
  <c r="K58" i="1"/>
  <c r="J248" i="1"/>
  <c r="J176" i="1"/>
  <c r="J104" i="1"/>
  <c r="J32" i="1"/>
  <c r="K284" i="1"/>
  <c r="K262" i="1"/>
  <c r="K239" i="1"/>
  <c r="K216" i="1"/>
  <c r="K194" i="1"/>
  <c r="K177" i="1"/>
  <c r="K155" i="1"/>
  <c r="K133" i="1"/>
  <c r="K116" i="1"/>
  <c r="K94" i="1"/>
  <c r="K72" i="1"/>
  <c r="K50" i="1"/>
  <c r="K33" i="1"/>
  <c r="K10" i="1"/>
  <c r="K276" i="1"/>
  <c r="K273" i="1"/>
  <c r="K105" i="1"/>
  <c r="J212" i="1"/>
  <c r="K250" i="1"/>
  <c r="K82" i="1"/>
  <c r="K203" i="1"/>
  <c r="K81" i="1"/>
  <c r="K287" i="1"/>
  <c r="K202" i="1"/>
  <c r="K80" i="1"/>
  <c r="J236" i="1"/>
  <c r="K278" i="1"/>
  <c r="K261" i="1"/>
  <c r="K238" i="1"/>
  <c r="K215" i="1"/>
  <c r="K193" i="1"/>
  <c r="K176" i="1"/>
  <c r="K154" i="1"/>
  <c r="K132" i="1"/>
  <c r="K110" i="1"/>
  <c r="K93" i="1"/>
  <c r="K71" i="1"/>
  <c r="K49" i="1"/>
  <c r="K32" i="1"/>
  <c r="K9" i="1"/>
  <c r="K275" i="1"/>
  <c r="K168" i="1"/>
  <c r="K84" i="1"/>
  <c r="K272" i="1"/>
  <c r="K104" i="1"/>
  <c r="K288" i="1"/>
  <c r="K225" i="1"/>
  <c r="K141" i="1"/>
  <c r="I250" i="1"/>
  <c r="K277" i="1"/>
  <c r="K260" i="1"/>
  <c r="K237" i="1"/>
  <c r="K214" i="1"/>
  <c r="K192" i="1"/>
  <c r="K170" i="1"/>
  <c r="K153" i="1"/>
  <c r="K131" i="1"/>
  <c r="K109" i="1"/>
  <c r="K92" i="1"/>
  <c r="K70" i="1"/>
  <c r="K48" i="1"/>
  <c r="K26" i="1"/>
  <c r="K8" i="1"/>
  <c r="I292" i="1"/>
  <c r="K292" i="1"/>
  <c r="I280" i="1"/>
  <c r="K280" i="1"/>
  <c r="I268" i="1"/>
  <c r="K268" i="1"/>
  <c r="I256" i="1"/>
  <c r="K256" i="1"/>
  <c r="I244" i="1"/>
  <c r="I232" i="1"/>
  <c r="K232" i="1"/>
  <c r="I220" i="1"/>
  <c r="K220" i="1"/>
  <c r="I208" i="1"/>
  <c r="K208" i="1"/>
  <c r="I196" i="1"/>
  <c r="K196" i="1"/>
  <c r="I184" i="1"/>
  <c r="J184" i="1"/>
  <c r="K184" i="1"/>
  <c r="I172" i="1"/>
  <c r="K172" i="1"/>
  <c r="J172" i="1"/>
  <c r="I160" i="1"/>
  <c r="K160" i="1"/>
  <c r="J160" i="1"/>
  <c r="I148" i="1"/>
  <c r="K148" i="1"/>
  <c r="I136" i="1"/>
  <c r="J136" i="1"/>
  <c r="K136" i="1"/>
  <c r="I124" i="1"/>
  <c r="K124" i="1"/>
  <c r="J124" i="1"/>
  <c r="I112" i="1"/>
  <c r="K112" i="1"/>
  <c r="J112" i="1"/>
  <c r="I100" i="1"/>
  <c r="K100" i="1"/>
  <c r="J100" i="1"/>
  <c r="I88" i="1"/>
  <c r="J88" i="1"/>
  <c r="K88" i="1"/>
  <c r="I76" i="1"/>
  <c r="K76" i="1"/>
  <c r="J76" i="1"/>
  <c r="I64" i="1"/>
  <c r="K64" i="1"/>
  <c r="J64" i="1"/>
  <c r="I52" i="1"/>
  <c r="K52" i="1"/>
  <c r="J52" i="1"/>
  <c r="I40" i="1"/>
  <c r="J40" i="1"/>
  <c r="K40" i="1"/>
  <c r="I28" i="1"/>
  <c r="K28" i="1"/>
  <c r="J28" i="1"/>
  <c r="I16" i="1"/>
  <c r="K16" i="1"/>
  <c r="J16" i="1"/>
  <c r="I4" i="1"/>
  <c r="K4" i="1"/>
  <c r="J256" i="1"/>
  <c r="I291" i="1"/>
  <c r="K291" i="1"/>
  <c r="J291" i="1"/>
  <c r="I279" i="1"/>
  <c r="K279" i="1"/>
  <c r="J279" i="1"/>
  <c r="I267" i="1"/>
  <c r="K267" i="1"/>
  <c r="J267" i="1"/>
  <c r="I255" i="1"/>
  <c r="K255" i="1"/>
  <c r="J255" i="1"/>
  <c r="I243" i="1"/>
  <c r="K243" i="1"/>
  <c r="J243" i="1"/>
  <c r="I231" i="1"/>
  <c r="K231" i="1"/>
  <c r="J231" i="1"/>
  <c r="I219" i="1"/>
  <c r="K219" i="1"/>
  <c r="J219" i="1"/>
  <c r="I207" i="1"/>
  <c r="K207" i="1"/>
  <c r="J207" i="1"/>
  <c r="I195" i="1"/>
  <c r="K195" i="1"/>
  <c r="J195" i="1"/>
  <c r="I183" i="1"/>
  <c r="K183" i="1"/>
  <c r="J183" i="1"/>
  <c r="I171" i="1"/>
  <c r="K171" i="1"/>
  <c r="J171" i="1"/>
  <c r="I159" i="1"/>
  <c r="K159" i="1"/>
  <c r="J159" i="1"/>
  <c r="I147" i="1"/>
  <c r="K147" i="1"/>
  <c r="J147" i="1"/>
  <c r="I135" i="1"/>
  <c r="K135" i="1"/>
  <c r="J135" i="1"/>
  <c r="I123" i="1"/>
  <c r="K123" i="1"/>
  <c r="J123" i="1"/>
  <c r="I111" i="1"/>
  <c r="K111" i="1"/>
  <c r="J111" i="1"/>
  <c r="I99" i="1"/>
  <c r="K99" i="1"/>
  <c r="J99" i="1"/>
  <c r="I87" i="1"/>
  <c r="K87" i="1"/>
  <c r="J87" i="1"/>
  <c r="I75" i="1"/>
  <c r="K75" i="1"/>
  <c r="J75" i="1"/>
  <c r="I63" i="1"/>
  <c r="K63" i="1"/>
  <c r="J63" i="1"/>
  <c r="I51" i="1"/>
  <c r="K51" i="1"/>
  <c r="J51" i="1"/>
  <c r="I39" i="1"/>
  <c r="K39" i="1"/>
  <c r="J39" i="1"/>
  <c r="I27" i="1"/>
  <c r="K27" i="1"/>
  <c r="J27" i="1"/>
  <c r="I15" i="1"/>
  <c r="K15" i="1"/>
  <c r="J15" i="1"/>
  <c r="I3" i="1"/>
  <c r="K3" i="1"/>
  <c r="J3" i="1"/>
  <c r="J196" i="1"/>
  <c r="J280" i="1"/>
  <c r="I283" i="1"/>
  <c r="K283" i="1"/>
  <c r="I259" i="1"/>
  <c r="K259" i="1"/>
  <c r="I235" i="1"/>
  <c r="K235" i="1"/>
  <c r="I211" i="1"/>
  <c r="K211" i="1"/>
  <c r="I187" i="1"/>
  <c r="K187" i="1"/>
  <c r="I163" i="1"/>
  <c r="K163" i="1"/>
  <c r="I139" i="1"/>
  <c r="K139" i="1"/>
  <c r="I115" i="1"/>
  <c r="K115" i="1"/>
  <c r="I91" i="1"/>
  <c r="K91" i="1"/>
  <c r="I67" i="1"/>
  <c r="K67" i="1"/>
  <c r="I43" i="1"/>
  <c r="K43" i="1"/>
  <c r="I19" i="1"/>
  <c r="K19" i="1"/>
  <c r="J259" i="1"/>
  <c r="I282" i="1"/>
  <c r="K282" i="1"/>
  <c r="I258" i="1"/>
  <c r="K258" i="1"/>
  <c r="I234" i="1"/>
  <c r="K234" i="1"/>
  <c r="I210" i="1"/>
  <c r="K210" i="1"/>
  <c r="I186" i="1"/>
  <c r="K186" i="1"/>
  <c r="I162" i="1"/>
  <c r="K162" i="1"/>
  <c r="I150" i="1"/>
  <c r="K150" i="1"/>
  <c r="I126" i="1"/>
  <c r="K126" i="1"/>
  <c r="I102" i="1"/>
  <c r="K102" i="1"/>
  <c r="I90" i="1"/>
  <c r="K90" i="1"/>
  <c r="I66" i="1"/>
  <c r="K66" i="1"/>
  <c r="I54" i="1"/>
  <c r="K54" i="1"/>
  <c r="I42" i="1"/>
  <c r="K42" i="1"/>
  <c r="I30" i="1"/>
  <c r="K30" i="1"/>
  <c r="I18" i="1"/>
  <c r="K18" i="1"/>
  <c r="J258" i="1"/>
  <c r="I293" i="1"/>
  <c r="K293" i="1"/>
  <c r="I281" i="1"/>
  <c r="K281" i="1"/>
  <c r="I269" i="1"/>
  <c r="K269" i="1"/>
  <c r="I257" i="1"/>
  <c r="K257" i="1"/>
  <c r="I245" i="1"/>
  <c r="K245" i="1"/>
  <c r="I233" i="1"/>
  <c r="K233" i="1"/>
  <c r="I221" i="1"/>
  <c r="K221" i="1"/>
  <c r="I209" i="1"/>
  <c r="K209" i="1"/>
  <c r="I197" i="1"/>
  <c r="K197" i="1"/>
  <c r="I185" i="1"/>
  <c r="K185" i="1"/>
  <c r="I173" i="1"/>
  <c r="K173" i="1"/>
  <c r="I161" i="1"/>
  <c r="K161" i="1"/>
  <c r="I149" i="1"/>
  <c r="K149" i="1"/>
  <c r="I137" i="1"/>
  <c r="K137" i="1"/>
  <c r="I125" i="1"/>
  <c r="K125" i="1"/>
  <c r="I113" i="1"/>
  <c r="K113" i="1"/>
  <c r="I101" i="1"/>
  <c r="K101" i="1"/>
  <c r="I89" i="1"/>
  <c r="K89" i="1"/>
  <c r="I77" i="1"/>
  <c r="K77" i="1"/>
  <c r="I65" i="1"/>
  <c r="K65" i="1"/>
  <c r="I53" i="1"/>
  <c r="K53" i="1"/>
  <c r="I41" i="1"/>
  <c r="K41" i="1"/>
  <c r="I29" i="1"/>
  <c r="K29" i="1"/>
  <c r="I17" i="1"/>
  <c r="K17" i="1"/>
  <c r="I5" i="1"/>
  <c r="K5" i="1"/>
  <c r="J283" i="1"/>
  <c r="J257" i="1"/>
  <c r="J163" i="1"/>
  <c r="I295" i="1"/>
  <c r="K295" i="1"/>
  <c r="I271" i="1"/>
  <c r="K271" i="1"/>
  <c r="I247" i="1"/>
  <c r="K247" i="1"/>
  <c r="I223" i="1"/>
  <c r="K223" i="1"/>
  <c r="I199" i="1"/>
  <c r="K199" i="1"/>
  <c r="I175" i="1"/>
  <c r="K175" i="1"/>
  <c r="I151" i="1"/>
  <c r="K151" i="1"/>
  <c r="I127" i="1"/>
  <c r="K127" i="1"/>
  <c r="I103" i="1"/>
  <c r="K103" i="1"/>
  <c r="I79" i="1"/>
  <c r="K79" i="1"/>
  <c r="I55" i="1"/>
  <c r="I31" i="1"/>
  <c r="K31" i="1"/>
  <c r="I7" i="1"/>
  <c r="K7" i="1"/>
  <c r="I294" i="1"/>
  <c r="K294" i="1"/>
  <c r="I270" i="1"/>
  <c r="K270" i="1"/>
  <c r="I246" i="1"/>
  <c r="K246" i="1"/>
  <c r="I222" i="1"/>
  <c r="K222" i="1"/>
  <c r="I198" i="1"/>
  <c r="K198" i="1"/>
  <c r="I174" i="1"/>
  <c r="K174" i="1"/>
  <c r="I138" i="1"/>
  <c r="K138" i="1"/>
  <c r="I114" i="1"/>
  <c r="K114" i="1"/>
  <c r="I78" i="1"/>
  <c r="K78" i="1"/>
  <c r="I6" i="1"/>
  <c r="K6" i="1"/>
  <c r="J199" i="1"/>
  <c r="J125" i="1"/>
  <c r="J89" i="1"/>
  <c r="J53" i="1"/>
  <c r="J17" i="1"/>
  <c r="J246" i="1"/>
  <c r="J220" i="1"/>
  <c r="J187" i="1"/>
  <c r="J151" i="1"/>
  <c r="J7" i="1"/>
  <c r="J271" i="1"/>
  <c r="J245" i="1"/>
  <c r="J186" i="1"/>
  <c r="J150" i="1"/>
  <c r="J115" i="1"/>
  <c r="J79" i="1"/>
  <c r="J43" i="1"/>
  <c r="J6" i="1"/>
  <c r="J270" i="1"/>
  <c r="J211" i="1"/>
  <c r="J185" i="1"/>
  <c r="J149" i="1"/>
  <c r="J114" i="1"/>
  <c r="J78" i="1"/>
  <c r="J42" i="1"/>
  <c r="J5" i="1"/>
  <c r="J295" i="1"/>
  <c r="J269" i="1"/>
  <c r="J210" i="1"/>
  <c r="J148" i="1"/>
  <c r="J113" i="1"/>
  <c r="J77" i="1"/>
  <c r="J41" i="1"/>
  <c r="J4" i="1"/>
  <c r="J266" i="1"/>
  <c r="J218" i="1"/>
  <c r="J170" i="1"/>
  <c r="J134" i="1"/>
  <c r="J86" i="1"/>
  <c r="J26" i="1"/>
  <c r="J265" i="1"/>
  <c r="J217" i="1"/>
  <c r="J169" i="1"/>
  <c r="J133" i="1"/>
  <c r="J97" i="1"/>
  <c r="J61" i="1"/>
  <c r="J25" i="1"/>
  <c r="J12" i="1"/>
  <c r="J288" i="1"/>
  <c r="J276" i="1"/>
  <c r="J264" i="1"/>
  <c r="J252" i="1"/>
  <c r="J240" i="1"/>
  <c r="J228" i="1"/>
  <c r="J216" i="1"/>
  <c r="J204" i="1"/>
  <c r="J192" i="1"/>
  <c r="J180" i="1"/>
  <c r="J168" i="1"/>
  <c r="J156" i="1"/>
  <c r="J144" i="1"/>
  <c r="J132" i="1"/>
  <c r="J120" i="1"/>
  <c r="J108" i="1"/>
  <c r="J96" i="1"/>
  <c r="J84" i="1"/>
  <c r="J72" i="1"/>
  <c r="J60" i="1"/>
  <c r="J48" i="1"/>
  <c r="J36" i="1"/>
  <c r="J24" i="1"/>
  <c r="J11" i="1"/>
  <c r="J2" i="1"/>
  <c r="J254" i="1"/>
  <c r="J206" i="1"/>
  <c r="J158" i="1"/>
  <c r="J98" i="1"/>
  <c r="J62" i="1"/>
  <c r="J14" i="1"/>
  <c r="J253" i="1"/>
  <c r="J205" i="1"/>
  <c r="J157" i="1"/>
  <c r="J121" i="1"/>
  <c r="J73" i="1"/>
  <c r="J49" i="1"/>
  <c r="J37" i="1"/>
  <c r="J287" i="1"/>
  <c r="J275" i="1"/>
  <c r="J263" i="1"/>
  <c r="J251" i="1"/>
  <c r="J239" i="1"/>
  <c r="J227" i="1"/>
  <c r="J215" i="1"/>
  <c r="J203" i="1"/>
  <c r="J191" i="1"/>
  <c r="J179" i="1"/>
  <c r="J167" i="1"/>
  <c r="J155" i="1"/>
  <c r="J143" i="1"/>
  <c r="J131" i="1"/>
  <c r="J119" i="1"/>
  <c r="J107" i="1"/>
  <c r="J95" i="1"/>
  <c r="J83" i="1"/>
  <c r="J71" i="1"/>
  <c r="J59" i="1"/>
  <c r="J47" i="1"/>
  <c r="J35" i="1"/>
  <c r="J23" i="1"/>
  <c r="J10" i="1"/>
  <c r="J290" i="1"/>
  <c r="J194" i="1"/>
  <c r="J146" i="1"/>
  <c r="J110" i="1"/>
  <c r="J50" i="1"/>
  <c r="J277" i="1"/>
  <c r="J241" i="1"/>
  <c r="J193" i="1"/>
  <c r="J145" i="1"/>
  <c r="J85" i="1"/>
  <c r="I154" i="1"/>
  <c r="J286" i="1"/>
  <c r="J274" i="1"/>
  <c r="J262" i="1"/>
  <c r="J238" i="1"/>
  <c r="J214" i="1"/>
  <c r="J202" i="1"/>
  <c r="J190" i="1"/>
  <c r="J178" i="1"/>
  <c r="J166" i="1"/>
  <c r="J142" i="1"/>
  <c r="J130" i="1"/>
  <c r="J118" i="1"/>
  <c r="J106" i="1"/>
  <c r="J94" i="1"/>
  <c r="J82" i="1"/>
  <c r="J70" i="1"/>
  <c r="J58" i="1"/>
  <c r="J46" i="1"/>
  <c r="J34" i="1"/>
  <c r="J22" i="1"/>
  <c r="J9" i="1"/>
  <c r="J278" i="1"/>
  <c r="J230" i="1"/>
  <c r="J182" i="1"/>
  <c r="J122" i="1"/>
  <c r="J74" i="1"/>
  <c r="J38" i="1"/>
  <c r="J289" i="1"/>
  <c r="J229" i="1"/>
  <c r="J181" i="1"/>
  <c r="J109" i="1"/>
  <c r="J285" i="1"/>
  <c r="J273" i="1"/>
  <c r="J261" i="1"/>
  <c r="J249" i="1"/>
  <c r="J237" i="1"/>
  <c r="J225" i="1"/>
  <c r="J201" i="1"/>
  <c r="J189" i="1"/>
  <c r="J177" i="1"/>
  <c r="J165" i="1"/>
  <c r="J153" i="1"/>
  <c r="J141" i="1"/>
  <c r="J129" i="1"/>
  <c r="J117" i="1"/>
  <c r="J105" i="1"/>
  <c r="J93" i="1"/>
  <c r="J81" i="1"/>
  <c r="J69" i="1"/>
  <c r="J57" i="1"/>
  <c r="J45" i="1"/>
  <c r="J33" i="1"/>
  <c r="J21" i="1"/>
  <c r="J8" i="1"/>
  <c r="K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</calcChain>
</file>

<file path=xl/sharedStrings.xml><?xml version="1.0" encoding="utf-8"?>
<sst xmlns="http://schemas.openxmlformats.org/spreadsheetml/2006/main" count="307" uniqueCount="307">
  <si>
    <t>LEA Code</t>
  </si>
  <si>
    <t>School District</t>
  </si>
  <si>
    <t>FTE Enrollment 2023-24</t>
  </si>
  <si>
    <t>LAP Funding 2023-24</t>
  </si>
  <si>
    <t>LAP Funding Per Student 2023-24</t>
  </si>
  <si>
    <t>Title IA Funding 2023-24</t>
  </si>
  <si>
    <t>Title IA Funding Per Student 2023-24</t>
  </si>
  <si>
    <t>Total LAP &amp; Title IA Funding 2023-24</t>
  </si>
  <si>
    <t>Total LAP &amp; Title IA Funding Per Student 2023-24</t>
  </si>
  <si>
    <t>% LAP Funding (State) 2023-24</t>
  </si>
  <si>
    <t>% Title IA Funding (Federal) 2023-24</t>
  </si>
  <si>
    <t>Aberdeen School District</t>
  </si>
  <si>
    <t>Adna School District</t>
  </si>
  <si>
    <t>Almira School District</t>
  </si>
  <si>
    <t>Anacortes School District</t>
  </si>
  <si>
    <t>Arlington School District</t>
  </si>
  <si>
    <t>Asotin-Anatone School District</t>
  </si>
  <si>
    <t>Auburn School District</t>
  </si>
  <si>
    <t>Bainbridge Island School District</t>
  </si>
  <si>
    <t>Battle Ground School District</t>
  </si>
  <si>
    <t>Bellevue School District</t>
  </si>
  <si>
    <t>Bellingham School District</t>
  </si>
  <si>
    <t>Benge School District</t>
  </si>
  <si>
    <t>Bethel School District</t>
  </si>
  <si>
    <t>Bickleton School District</t>
  </si>
  <si>
    <t>Blaine School District</t>
  </si>
  <si>
    <t>Boistfort School District</t>
  </si>
  <si>
    <t>Bremerton School District</t>
  </si>
  <si>
    <t>Brewster School District</t>
  </si>
  <si>
    <t>Bridgeport School District</t>
  </si>
  <si>
    <t>Brinnon School District</t>
  </si>
  <si>
    <t>Burlington-Edison School District</t>
  </si>
  <si>
    <t>Camas School District</t>
  </si>
  <si>
    <t>Cape Flattery School District</t>
  </si>
  <si>
    <t>Carbonado School District</t>
  </si>
  <si>
    <t>Cascade School District</t>
  </si>
  <si>
    <t>Cashmere School District</t>
  </si>
  <si>
    <t>Castle Rock School District</t>
  </si>
  <si>
    <t>Centerville School District</t>
  </si>
  <si>
    <t>Central Kitsap School District</t>
  </si>
  <si>
    <t>Central Valley School District</t>
  </si>
  <si>
    <t>Centralia School District</t>
  </si>
  <si>
    <t>Chehalis School District</t>
  </si>
  <si>
    <t>Cheney School District</t>
  </si>
  <si>
    <t>Chewelah School District</t>
  </si>
  <si>
    <t>Chimacum School District</t>
  </si>
  <si>
    <t>Clarkston School District</t>
  </si>
  <si>
    <t>Cle Elum-Roslyn School District</t>
  </si>
  <si>
    <t>Clover Park School District</t>
  </si>
  <si>
    <t>Colfax School District</t>
  </si>
  <si>
    <t>College Place School District</t>
  </si>
  <si>
    <t>Colton School District</t>
  </si>
  <si>
    <t>Columbia (Stevens) School District</t>
  </si>
  <si>
    <t>Columbia (Walla Walla) School District</t>
  </si>
  <si>
    <t>Colville School District</t>
  </si>
  <si>
    <t>Concrete School District</t>
  </si>
  <si>
    <t>Conway School District</t>
  </si>
  <si>
    <t>Cosmopolis School District</t>
  </si>
  <si>
    <t>Coulee-Hartline School District</t>
  </si>
  <si>
    <t>Coupeville School District</t>
  </si>
  <si>
    <t>Crescent School District</t>
  </si>
  <si>
    <t>Creston School District</t>
  </si>
  <si>
    <t>Curlew School District</t>
  </si>
  <si>
    <t>Cusick School District</t>
  </si>
  <si>
    <t>Damman School District</t>
  </si>
  <si>
    <t>Darrington School District</t>
  </si>
  <si>
    <t>Davenport School District</t>
  </si>
  <si>
    <t>Dayton School District</t>
  </si>
  <si>
    <t>Deer Park School District</t>
  </si>
  <si>
    <t>Dieringer School District</t>
  </si>
  <si>
    <t>Dixie School District</t>
  </si>
  <si>
    <t>East Valley School District (Spokane)</t>
  </si>
  <si>
    <t>East Valley School District (Yakima)</t>
  </si>
  <si>
    <t>Eastmont School District</t>
  </si>
  <si>
    <t>Easton School District</t>
  </si>
  <si>
    <t>Eatonville School District</t>
  </si>
  <si>
    <t>Edmonds School District</t>
  </si>
  <si>
    <t>Ellensburg School District</t>
  </si>
  <si>
    <t>Elma School District</t>
  </si>
  <si>
    <t>Endicott School District</t>
  </si>
  <si>
    <t>Entiat School District</t>
  </si>
  <si>
    <t>Enumclaw School District</t>
  </si>
  <si>
    <t>Ephrata School District</t>
  </si>
  <si>
    <t>Evaline School District</t>
  </si>
  <si>
    <t>Everett School District</t>
  </si>
  <si>
    <t>Evergreen School District (Clark)</t>
  </si>
  <si>
    <t>Evergreen School District (Stevens)</t>
  </si>
  <si>
    <t>Federal Way School District</t>
  </si>
  <si>
    <t>Ferndale School District</t>
  </si>
  <si>
    <t>Fife School District</t>
  </si>
  <si>
    <t>Finley School District</t>
  </si>
  <si>
    <t>Franklin Pierce School District</t>
  </si>
  <si>
    <t>Freeman School District</t>
  </si>
  <si>
    <t>Garfield School District</t>
  </si>
  <si>
    <t>Glenwood School District</t>
  </si>
  <si>
    <t>Goldendale School District</t>
  </si>
  <si>
    <t>Grand Coulee Dam School District</t>
  </si>
  <si>
    <t>Grandview School District</t>
  </si>
  <si>
    <t>Granger School District</t>
  </si>
  <si>
    <t>Granite Falls School District</t>
  </si>
  <si>
    <t>Grapeview School District</t>
  </si>
  <si>
    <t>Great Northern School District</t>
  </si>
  <si>
    <t>Green Mountain School District</t>
  </si>
  <si>
    <t>Griffin School District</t>
  </si>
  <si>
    <t>Harrington School District</t>
  </si>
  <si>
    <t>Highland School District</t>
  </si>
  <si>
    <t>Highline School District</t>
  </si>
  <si>
    <t>Hockinson School District</t>
  </si>
  <si>
    <t>Hood Canal School District</t>
  </si>
  <si>
    <t>Hoquiam School District</t>
  </si>
  <si>
    <t>Inchelium School District</t>
  </si>
  <si>
    <t>Index School District</t>
  </si>
  <si>
    <t>Issaquah School District</t>
  </si>
  <si>
    <t>Kahlotus School District</t>
  </si>
  <si>
    <t>Kalama School District</t>
  </si>
  <si>
    <t>Keller School District</t>
  </si>
  <si>
    <t>Kelso School District</t>
  </si>
  <si>
    <t>Kennewick School District</t>
  </si>
  <si>
    <t>Kent School District</t>
  </si>
  <si>
    <t>Kettle Falls School District</t>
  </si>
  <si>
    <t>Kiona-Benton City School District</t>
  </si>
  <si>
    <t>Kittitas School District</t>
  </si>
  <si>
    <t>Klickitat School District</t>
  </si>
  <si>
    <t>La Center School District</t>
  </si>
  <si>
    <t>La Conner School District</t>
  </si>
  <si>
    <t>LaCrosse School District</t>
  </si>
  <si>
    <t>Lake Chelan School District</t>
  </si>
  <si>
    <t>Lake Quinault School District</t>
  </si>
  <si>
    <t>Lake Stevens School District</t>
  </si>
  <si>
    <t>Lake Washington School District</t>
  </si>
  <si>
    <t>Lakewood School District</t>
  </si>
  <si>
    <t>Lamont School District</t>
  </si>
  <si>
    <t>Liberty School District</t>
  </si>
  <si>
    <t>Lind School District</t>
  </si>
  <si>
    <t>Longview School District</t>
  </si>
  <si>
    <t>Loon Lake School District</t>
  </si>
  <si>
    <t>Lopez School District</t>
  </si>
  <si>
    <t>Lyle School District</t>
  </si>
  <si>
    <t>Lynden School District</t>
  </si>
  <si>
    <t>Mabton School District</t>
  </si>
  <si>
    <t>Mansfield School District</t>
  </si>
  <si>
    <t>Manson School District</t>
  </si>
  <si>
    <t>Mary M Knight School District</t>
  </si>
  <si>
    <t>Mary Walker School District</t>
  </si>
  <si>
    <t>Marysville School District</t>
  </si>
  <si>
    <t>McCleary School District</t>
  </si>
  <si>
    <t>Mead School District</t>
  </si>
  <si>
    <t>Medical Lake School District</t>
  </si>
  <si>
    <t>Mercer Island School District</t>
  </si>
  <si>
    <t>Meridian School District</t>
  </si>
  <si>
    <t>Methow Valley School District</t>
  </si>
  <si>
    <t>Mill A School District</t>
  </si>
  <si>
    <t>Monroe School District</t>
  </si>
  <si>
    <t>Montesano School District</t>
  </si>
  <si>
    <t>Morton School District</t>
  </si>
  <si>
    <t>Moses Lake School District</t>
  </si>
  <si>
    <t>Mossyrock School District</t>
  </si>
  <si>
    <t>Mount Adams School District</t>
  </si>
  <si>
    <t>Mount Baker School District</t>
  </si>
  <si>
    <t>Mount Pleasant School District</t>
  </si>
  <si>
    <t>Mount Vernon School District</t>
  </si>
  <si>
    <t>Mukilteo School District</t>
  </si>
  <si>
    <t>Naches Valley School District</t>
  </si>
  <si>
    <t>Napavine School District</t>
  </si>
  <si>
    <t>Naselle-Grays River Valley School District</t>
  </si>
  <si>
    <t>Nespelem School District</t>
  </si>
  <si>
    <t>Newport School District</t>
  </si>
  <si>
    <t>Nine Mile Falls School District</t>
  </si>
  <si>
    <t>Nooksack Valley School District</t>
  </si>
  <si>
    <t>North Beach School District</t>
  </si>
  <si>
    <t>North Franklin School District</t>
  </si>
  <si>
    <t>North Kitsap School District</t>
  </si>
  <si>
    <t>North Mason School District</t>
  </si>
  <si>
    <t>North River School District</t>
  </si>
  <si>
    <t>North Thurston Public Schools</t>
  </si>
  <si>
    <t>Northport School District</t>
  </si>
  <si>
    <t>Northshore School District</t>
  </si>
  <si>
    <t>Oak Harbor School District</t>
  </si>
  <si>
    <t>Oakesdale School District</t>
  </si>
  <si>
    <t>Oakville School District</t>
  </si>
  <si>
    <t>Ocean Beach School District</t>
  </si>
  <si>
    <t>Ocosta School District</t>
  </si>
  <si>
    <t>Odessa School District</t>
  </si>
  <si>
    <t>Okanogan School District</t>
  </si>
  <si>
    <t>Olympia School District</t>
  </si>
  <si>
    <t>Omak School District</t>
  </si>
  <si>
    <t>Onalaska School District</t>
  </si>
  <si>
    <t>Onion Creek School District</t>
  </si>
  <si>
    <t>Orcas Island School District</t>
  </si>
  <si>
    <t>Orchard Prairie School District</t>
  </si>
  <si>
    <t>Orient School District</t>
  </si>
  <si>
    <t>Orondo School District</t>
  </si>
  <si>
    <t>Oroville School District</t>
  </si>
  <si>
    <t>Orting School District</t>
  </si>
  <si>
    <t>Othello School District</t>
  </si>
  <si>
    <t>Palisades School District</t>
  </si>
  <si>
    <t>Palouse School District</t>
  </si>
  <si>
    <t>Pasco School District</t>
  </si>
  <si>
    <t>Pateros School District</t>
  </si>
  <si>
    <t>Paterson School District</t>
  </si>
  <si>
    <t>Pe Ell School District</t>
  </si>
  <si>
    <t>Peninsula School District</t>
  </si>
  <si>
    <t>Pioneer School District</t>
  </si>
  <si>
    <t>Pomeroy School District</t>
  </si>
  <si>
    <t>Port Angeles School District</t>
  </si>
  <si>
    <t>Port Townsend School District</t>
  </si>
  <si>
    <t>Prescott School District</t>
  </si>
  <si>
    <t>Prosser School District</t>
  </si>
  <si>
    <t>Pullman School District</t>
  </si>
  <si>
    <t>Puyallup School District</t>
  </si>
  <si>
    <t>Queets-Clearwater School District</t>
  </si>
  <si>
    <t>Quilcene School District</t>
  </si>
  <si>
    <t>Quillayute Valley School District</t>
  </si>
  <si>
    <t>Quincy School District</t>
  </si>
  <si>
    <t>Rainier School District</t>
  </si>
  <si>
    <t>Raymond School District</t>
  </si>
  <si>
    <t>Reardan-Edwall School District</t>
  </si>
  <si>
    <t>Renton School District</t>
  </si>
  <si>
    <t>Republic School District</t>
  </si>
  <si>
    <t>Richland School District</t>
  </si>
  <si>
    <t>Ridgefield School District</t>
  </si>
  <si>
    <t>Ritzville School District</t>
  </si>
  <si>
    <t>Riverside School District</t>
  </si>
  <si>
    <t>Riverview School District</t>
  </si>
  <si>
    <t>Rochester School District</t>
  </si>
  <si>
    <t>Roosevelt School District</t>
  </si>
  <si>
    <t>Rosalia School District</t>
  </si>
  <si>
    <t>Royal School District</t>
  </si>
  <si>
    <t>San Juan Island School District</t>
  </si>
  <si>
    <t>Satsop School District</t>
  </si>
  <si>
    <t>Seattle Public Schools</t>
  </si>
  <si>
    <t>Sedro-Woolley School District</t>
  </si>
  <si>
    <t>Selah School District</t>
  </si>
  <si>
    <t>Selkirk School District</t>
  </si>
  <si>
    <t>Sequim School District</t>
  </si>
  <si>
    <t>Shaw Island School District</t>
  </si>
  <si>
    <t>Shelton School District</t>
  </si>
  <si>
    <t>Shoreline School District</t>
  </si>
  <si>
    <t>Skamania School District</t>
  </si>
  <si>
    <t>Skykomish School District</t>
  </si>
  <si>
    <t>Snohomish School District</t>
  </si>
  <si>
    <t>Snoqualmie Valley School District</t>
  </si>
  <si>
    <t>Soap Lake School District</t>
  </si>
  <si>
    <t>South Bend School District</t>
  </si>
  <si>
    <t>South Kitsap School District</t>
  </si>
  <si>
    <t>South Whidbey School District</t>
  </si>
  <si>
    <t>Southside School District</t>
  </si>
  <si>
    <t>Spokane School District</t>
  </si>
  <si>
    <t>Sprague School District</t>
  </si>
  <si>
    <t>St. John School District</t>
  </si>
  <si>
    <t>Stanwood-Camano School District</t>
  </si>
  <si>
    <t>Star School District No. 054</t>
  </si>
  <si>
    <t>Starbuck School District</t>
  </si>
  <si>
    <t>Stehekin School District</t>
  </si>
  <si>
    <t>Steilacoom Hist. School District</t>
  </si>
  <si>
    <t>Steptoe School District</t>
  </si>
  <si>
    <t>Stevenson-Carson School District</t>
  </si>
  <si>
    <t>Sultan School District</t>
  </si>
  <si>
    <t>33202</t>
  </si>
  <si>
    <t>Summit Valley School District</t>
  </si>
  <si>
    <t>Sumner-Bonney Lake School District</t>
  </si>
  <si>
    <t>Sunnyside School District</t>
  </si>
  <si>
    <t>Tacoma School District</t>
  </si>
  <si>
    <t>Taholah School District</t>
  </si>
  <si>
    <t>Tahoma School District</t>
  </si>
  <si>
    <t>Tekoa School District</t>
  </si>
  <si>
    <t>Tenino School District</t>
  </si>
  <si>
    <t>Thorp School District</t>
  </si>
  <si>
    <t>Toledo School District</t>
  </si>
  <si>
    <t>Tonasket School District</t>
  </si>
  <si>
    <t>Toppenish School District</t>
  </si>
  <si>
    <t>Touchet School District</t>
  </si>
  <si>
    <t>Toutle Lake School District</t>
  </si>
  <si>
    <t>Trout Lake School District</t>
  </si>
  <si>
    <t>Tukwila School District</t>
  </si>
  <si>
    <t>Tumwater School District</t>
  </si>
  <si>
    <t>Union Gap School District</t>
  </si>
  <si>
    <t>University Place School District</t>
  </si>
  <si>
    <t>Valley School District</t>
  </si>
  <si>
    <t>Vancouver School District</t>
  </si>
  <si>
    <t>Vashon Island School District</t>
  </si>
  <si>
    <t>Wahkiakum School District</t>
  </si>
  <si>
    <t>Wahluke School District</t>
  </si>
  <si>
    <t>Waitsburg School District</t>
  </si>
  <si>
    <t>Walla Walla Public Schools</t>
  </si>
  <si>
    <t>Wapato School District</t>
  </si>
  <si>
    <t>Warden School District</t>
  </si>
  <si>
    <t>Washougal School District</t>
  </si>
  <si>
    <t>Washtucna School District</t>
  </si>
  <si>
    <t>Waterville School District</t>
  </si>
  <si>
    <t>Wellpinit School District</t>
  </si>
  <si>
    <t>Wenatchee School District</t>
  </si>
  <si>
    <t>West Valley School District (Spokane)</t>
  </si>
  <si>
    <t>West Valley School District (Yakima)</t>
  </si>
  <si>
    <t>White Pass School District</t>
  </si>
  <si>
    <t>White River School District</t>
  </si>
  <si>
    <t>White Salmon Valley School District</t>
  </si>
  <si>
    <t>Wilbur School District</t>
  </si>
  <si>
    <t>Willapa Valley School District</t>
  </si>
  <si>
    <t>Wilson Creek School District</t>
  </si>
  <si>
    <t>Winlock School District</t>
  </si>
  <si>
    <t>Wishkah Valley School District</t>
  </si>
  <si>
    <t>Wishram School District</t>
  </si>
  <si>
    <t>Woodland School District</t>
  </si>
  <si>
    <t>Yakima School District</t>
  </si>
  <si>
    <t>Yelm School District</t>
  </si>
  <si>
    <t>Zillah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</si>
</sst>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rgb="FFF7F5EB"/>
      <name val="Segoe UI"/>
      <family val="2"/>
    </font>
    <font>
      <sz val="12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D576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0" applyNumberFormat="1"/>
    <xf numFmtId="43" fontId="0" fillId="0" borderId="0" xfId="1" applyFont="1"/>
    <xf numFmtId="0" fontId="2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43" fontId="4" fillId="2" borderId="0" xfId="1" applyFont="1" applyFill="1" applyBorder="1" applyAlignment="1">
      <alignment wrapText="1"/>
    </xf>
    <xf numFmtId="44" fontId="4" fillId="2" borderId="0" xfId="0" applyNumberFormat="1" applyFont="1" applyFill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/>
    <xf numFmtId="10" fontId="5" fillId="0" borderId="0" xfId="0" applyNumberFormat="1" applyFont="1"/>
    <xf numFmtId="164" fontId="5" fillId="0" borderId="0" xfId="0" applyNumberFormat="1" applyFont="1"/>
    <xf numFmtId="43" fontId="5" fillId="0" borderId="0" xfId="1" applyFont="1" applyBorder="1"/>
  </cellXfs>
  <cellStyles count="2">
    <cellStyle name="Comma" xfId="1" builtinId="3"/>
    <cellStyle name="Normal" xfId="0" builtinId="0"/>
  </cellStyles>
  <dxfs count="26">
    <dxf>
      <font>
        <strike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2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alignment horizontal="left" vertical="bottom" textRotation="0" wrapText="0" indent="0" justifyLastLine="0" shrinkToFit="0" readingOrder="0"/>
    </dxf>
    <dxf>
      <border diagonalUp="0" diagonalDown="0">
        <left/>
        <right/>
        <top style="thin">
          <color rgb="FF0D5761"/>
        </top>
        <bottom style="thin">
          <color rgb="FF0D576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7F5EB"/>
        <name val="Segoe UI"/>
        <family val="2"/>
        <scheme val="none"/>
      </font>
      <fill>
        <patternFill patternType="solid">
          <fgColor indexed="64"/>
          <bgColor rgb="FF0D5761"/>
        </patternFill>
      </fill>
      <alignment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D5761"/>
      <color rgb="FFF7F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19F046-FDB6-4E27-8F29-7198DB8D6215}" name="DataTable" displayName="DataTable" ref="A1:K296" totalsRowShown="0" headerRowDxfId="25" dataDxfId="24" totalsRowDxfId="23" tableBorderDxfId="22">
  <autoFilter ref="A1:K296" xr:uid="{F9CB9421-57AF-4146-A1AC-718C1BAF537A}"/>
  <sortState xmlns:xlrd2="http://schemas.microsoft.com/office/spreadsheetml/2017/richdata2" ref="A2:I296">
    <sortCondition ref="B1:B296"/>
  </sortState>
  <tableColumns count="11">
    <tableColumn id="1" xr3:uid="{AC2FDF94-CE76-40E0-9469-6C7CF1DE0E3D}" name="LEA Code" dataDxfId="20" totalsRowDxfId="21"/>
    <tableColumn id="3" xr3:uid="{6E9A98EF-9D90-4628-A222-5B6C10CBA67B}" name="School District" dataDxfId="18" totalsRowDxfId="19"/>
    <tableColumn id="5" xr3:uid="{E9CAF54E-4EBA-4254-87C8-03FC0CB41630}" name="FTE Enrollment 2023-24" dataDxfId="16" totalsRowDxfId="17" dataCellStyle="Comma"/>
    <tableColumn id="9" xr3:uid="{ECF7DF0E-A85B-4DB9-A333-1B6978794A1A}" name="LAP Funding 2023-24" dataDxfId="14" totalsRowDxfId="15"/>
    <tableColumn id="2" xr3:uid="{FB427204-BB1F-4675-B830-AAEB03DD97D4}" name="LAP Funding Per Student 2023-24" dataDxfId="12" totalsRowDxfId="13">
      <calculatedColumnFormula>DataTable[[#This Row],[LAP Funding 2023-24]]/DataTable[[#This Row],[FTE Enrollment 2023-24]]</calculatedColumnFormula>
    </tableColumn>
    <tableColumn id="7" xr3:uid="{8D69A002-F76A-48BC-9937-E7B3A334CFA9}" name="Title IA Funding 2023-24" dataDxfId="10" totalsRowDxfId="11"/>
    <tableColumn id="6" xr3:uid="{3B5866F4-11E8-4336-9A3E-B1DD851D14A3}" name="Title IA Funding Per Student 2023-24" dataDxfId="8" totalsRowDxfId="9">
      <calculatedColumnFormula>DataTable[[#This Row],[Title IA Funding 2023-24]]/DataTable[[#This Row],[FTE Enrollment 2023-24]]</calculatedColumnFormula>
    </tableColumn>
    <tableColumn id="4" xr3:uid="{6130046E-9F15-4BEC-8983-0A303BC91D40}" name="Total LAP &amp; Title IA Funding 2023-24" dataDxfId="6" totalsRowDxfId="7">
      <calculatedColumnFormula>DataTable[[#This Row],[LAP Funding 2023-24]]+DataTable[[#This Row],[Title IA Funding 2023-24]]</calculatedColumnFormula>
    </tableColumn>
    <tableColumn id="8" xr3:uid="{8EEF1563-3C03-4A5A-90FA-1E3DC8A5B0B3}" name="Total LAP &amp; Title IA Funding Per Student 2023-24" dataDxfId="4" totalsRowDxfId="5">
      <calculatedColumnFormula>DataTable[[#This Row],[Total LAP &amp; Title IA Funding 2023-24]]/DataTable[[#This Row],[FTE Enrollment 2023-24]]</calculatedColumnFormula>
    </tableColumn>
    <tableColumn id="10" xr3:uid="{468D5B15-13A1-4C66-A3D6-031395BDA61B}" name="% LAP Funding (State) 2023-24" dataDxfId="2" totalsRowDxfId="3">
      <calculatedColumnFormula>DataTable[[#This Row],[LAP Funding 2023-24]]/DataTable[[#This Row],[Total LAP &amp; Title IA Funding 2023-24]]</calculatedColumnFormula>
    </tableColumn>
    <tableColumn id="11" xr3:uid="{E8D4D2F3-C11B-4A12-8AA6-1D7B4FD682C4}" name="% Title IA Funding (Federal) 2023-24" dataDxfId="0" totalsRowDxfId="1">
      <calculatedColumnFormula>DataTable[[#This Row],[Title IA Funding 2023-24]]/DataTable[[#This Row],[Total LAP &amp; Title IA Funding 2023-24]]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B9421-57AF-4146-A1AC-718C1BAF537A}">
  <dimension ref="A1:K296"/>
  <sheetViews>
    <sheetView tabSelected="1" topLeftCell="B1" workbookViewId="0">
      <pane ySplit="1" topLeftCell="A2" activePane="bottomLeft" state="frozen"/>
      <selection pane="bottomLeft" activeCell="V276" sqref="V276"/>
    </sheetView>
  </sheetViews>
  <sheetFormatPr defaultRowHeight="15"/>
  <cols>
    <col min="1" max="1" width="13.7109375" bestFit="1" customWidth="1"/>
    <col min="2" max="2" width="43.42578125" bestFit="1" customWidth="1"/>
    <col min="3" max="3" width="20.85546875" style="2" bestFit="1" customWidth="1"/>
    <col min="4" max="4" width="18" style="1" bestFit="1" customWidth="1"/>
    <col min="5" max="5" width="22.28515625" style="1" bestFit="1" customWidth="1"/>
    <col min="6" max="6" width="21.7109375" style="1" bestFit="1" customWidth="1"/>
    <col min="7" max="7" width="26" style="1" bestFit="1" customWidth="1"/>
    <col min="8" max="8" width="25.140625" bestFit="1" customWidth="1"/>
    <col min="9" max="9" width="35" bestFit="1" customWidth="1"/>
    <col min="10" max="10" width="20.28515625" bestFit="1" customWidth="1"/>
    <col min="11" max="11" width="23.7109375" bestFit="1" customWidth="1"/>
  </cols>
  <sheetData>
    <row r="1" spans="1:11" s="3" customFormat="1" ht="34.5" customHeight="1">
      <c r="A1" s="4" t="s">
        <v>0</v>
      </c>
      <c r="B1" s="4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ht="17.25">
      <c r="A2" s="7">
        <v>14005</v>
      </c>
      <c r="B2" s="8" t="s">
        <v>11</v>
      </c>
      <c r="C2" s="11">
        <v>2971.7400000000002</v>
      </c>
      <c r="D2" s="10">
        <v>2365860.29</v>
      </c>
      <c r="E2" s="10">
        <f>DataTable[[#This Row],[LAP Funding 2023-24]]/DataTable[[#This Row],[FTE Enrollment 2023-24]]</f>
        <v>796.11954275946073</v>
      </c>
      <c r="F2" s="10">
        <v>1488763.6166806188</v>
      </c>
      <c r="G2" s="10">
        <f>DataTable[[#This Row],[Title IA Funding 2023-24]]/DataTable[[#This Row],[FTE Enrollment 2023-24]]</f>
        <v>500.973711253548</v>
      </c>
      <c r="H2" s="10">
        <f>DataTable[[#This Row],[LAP Funding 2023-24]]+DataTable[[#This Row],[Title IA Funding 2023-24]]</f>
        <v>3854623.9066806189</v>
      </c>
      <c r="I2" s="10">
        <f>DataTable[[#This Row],[Total LAP &amp; Title IA Funding 2023-24]]/DataTable[[#This Row],[FTE Enrollment 2023-24]]</f>
        <v>1297.0932540130088</v>
      </c>
      <c r="J2" s="9">
        <f>DataTable[[#This Row],[LAP Funding 2023-24]]/DataTable[[#This Row],[Total LAP &amp; Title IA Funding 2023-24]]</f>
        <v>0.61377201700524486</v>
      </c>
      <c r="K2" s="9">
        <f>DataTable[[#This Row],[Title IA Funding 2023-24]]/DataTable[[#This Row],[Total LAP &amp; Title IA Funding 2023-24]]</f>
        <v>0.38622798299475519</v>
      </c>
    </row>
    <row r="3" spans="1:11" ht="17.25">
      <c r="A3" s="7">
        <v>21226</v>
      </c>
      <c r="B3" s="8" t="s">
        <v>12</v>
      </c>
      <c r="C3" s="11">
        <v>599.67000000000007</v>
      </c>
      <c r="D3" s="10">
        <v>96742.75</v>
      </c>
      <c r="E3" s="10">
        <f>DataTable[[#This Row],[LAP Funding 2023-24]]/DataTable[[#This Row],[FTE Enrollment 2023-24]]</f>
        <v>161.32664632214383</v>
      </c>
      <c r="F3" s="10">
        <v>77985.074412203234</v>
      </c>
      <c r="G3" s="10">
        <f>DataTable[[#This Row],[Title IA Funding 2023-24]]/DataTable[[#This Row],[FTE Enrollment 2023-24]]</f>
        <v>130.04664967766143</v>
      </c>
      <c r="H3" s="10">
        <f>DataTable[[#This Row],[LAP Funding 2023-24]]+DataTable[[#This Row],[Title IA Funding 2023-24]]</f>
        <v>174727.82441220322</v>
      </c>
      <c r="I3" s="10">
        <f>DataTable[[#This Row],[Total LAP &amp; Title IA Funding 2023-24]]/DataTable[[#This Row],[FTE Enrollment 2023-24]]</f>
        <v>291.37329599980524</v>
      </c>
      <c r="J3" s="9">
        <f>DataTable[[#This Row],[LAP Funding 2023-24]]/DataTable[[#This Row],[Total LAP &amp; Title IA Funding 2023-24]]</f>
        <v>0.55367684182785115</v>
      </c>
      <c r="K3" s="9">
        <f>DataTable[[#This Row],[Title IA Funding 2023-24]]/DataTable[[#This Row],[Total LAP &amp; Title IA Funding 2023-24]]</f>
        <v>0.4463231581721489</v>
      </c>
    </row>
    <row r="4" spans="1:11" ht="17.25">
      <c r="A4" s="7">
        <v>22017</v>
      </c>
      <c r="B4" s="8" t="s">
        <v>13</v>
      </c>
      <c r="C4" s="11">
        <v>102.34</v>
      </c>
      <c r="D4" s="10">
        <v>30333.8</v>
      </c>
      <c r="E4" s="10">
        <f>DataTable[[#This Row],[LAP Funding 2023-24]]/DataTable[[#This Row],[FTE Enrollment 2023-24]]</f>
        <v>296.4021887824897</v>
      </c>
      <c r="F4" s="10">
        <v>0</v>
      </c>
      <c r="G4" s="10">
        <f>DataTable[[#This Row],[Title IA Funding 2023-24]]/DataTable[[#This Row],[FTE Enrollment 2023-24]]</f>
        <v>0</v>
      </c>
      <c r="H4" s="10">
        <f>DataTable[[#This Row],[LAP Funding 2023-24]]+DataTable[[#This Row],[Title IA Funding 2023-24]]</f>
        <v>30333.8</v>
      </c>
      <c r="I4" s="10">
        <f>DataTable[[#This Row],[Total LAP &amp; Title IA Funding 2023-24]]/DataTable[[#This Row],[FTE Enrollment 2023-24]]</f>
        <v>296.4021887824897</v>
      </c>
      <c r="J4" s="9">
        <f>DataTable[[#This Row],[LAP Funding 2023-24]]/DataTable[[#This Row],[Total LAP &amp; Title IA Funding 2023-24]]</f>
        <v>1</v>
      </c>
      <c r="K4" s="9">
        <f>DataTable[[#This Row],[Title IA Funding 2023-24]]/DataTable[[#This Row],[Total LAP &amp; Title IA Funding 2023-24]]</f>
        <v>0</v>
      </c>
    </row>
    <row r="5" spans="1:11" ht="17.25">
      <c r="A5" s="7">
        <v>29103</v>
      </c>
      <c r="B5" s="8" t="s">
        <v>14</v>
      </c>
      <c r="C5" s="11">
        <v>2492.2199999999998</v>
      </c>
      <c r="D5" s="10">
        <v>632190.82999999996</v>
      </c>
      <c r="E5" s="10">
        <f>DataTable[[#This Row],[LAP Funding 2023-24]]/DataTable[[#This Row],[FTE Enrollment 2023-24]]</f>
        <v>253.66573978220222</v>
      </c>
      <c r="F5" s="10">
        <v>443268.4706631907</v>
      </c>
      <c r="G5" s="10">
        <f>DataTable[[#This Row],[Title IA Funding 2023-24]]/DataTable[[#This Row],[FTE Enrollment 2023-24]]</f>
        <v>177.86089135918607</v>
      </c>
      <c r="H5" s="10">
        <f>DataTable[[#This Row],[LAP Funding 2023-24]]+DataTable[[#This Row],[Title IA Funding 2023-24]]</f>
        <v>1075459.3006631907</v>
      </c>
      <c r="I5" s="10">
        <f>DataTable[[#This Row],[Total LAP &amp; Title IA Funding 2023-24]]/DataTable[[#This Row],[FTE Enrollment 2023-24]]</f>
        <v>431.52663114138829</v>
      </c>
      <c r="J5" s="9">
        <f>DataTable[[#This Row],[LAP Funding 2023-24]]/DataTable[[#This Row],[Total LAP &amp; Title IA Funding 2023-24]]</f>
        <v>0.58783333744954769</v>
      </c>
      <c r="K5" s="9">
        <f>DataTable[[#This Row],[Title IA Funding 2023-24]]/DataTable[[#This Row],[Total LAP &amp; Title IA Funding 2023-24]]</f>
        <v>0.41216666255045226</v>
      </c>
    </row>
    <row r="6" spans="1:11" ht="17.25">
      <c r="A6" s="7">
        <v>31016</v>
      </c>
      <c r="B6" s="8" t="s">
        <v>15</v>
      </c>
      <c r="C6" s="11">
        <v>5361.49</v>
      </c>
      <c r="D6" s="10">
        <v>1574889.53</v>
      </c>
      <c r="E6" s="10">
        <f>DataTable[[#This Row],[LAP Funding 2023-24]]/DataTable[[#This Row],[FTE Enrollment 2023-24]]</f>
        <v>293.74101788868393</v>
      </c>
      <c r="F6" s="10">
        <v>748015.54424413445</v>
      </c>
      <c r="G6" s="10">
        <f>DataTable[[#This Row],[Title IA Funding 2023-24]]/DataTable[[#This Row],[FTE Enrollment 2023-24]]</f>
        <v>139.51635538705369</v>
      </c>
      <c r="H6" s="10">
        <f>DataTable[[#This Row],[LAP Funding 2023-24]]+DataTable[[#This Row],[Title IA Funding 2023-24]]</f>
        <v>2322905.0742441346</v>
      </c>
      <c r="I6" s="10">
        <f>DataTable[[#This Row],[Total LAP &amp; Title IA Funding 2023-24]]/DataTable[[#This Row],[FTE Enrollment 2023-24]]</f>
        <v>433.25737327573768</v>
      </c>
      <c r="J6" s="9">
        <f>DataTable[[#This Row],[LAP Funding 2023-24]]/DataTable[[#This Row],[Total LAP &amp; Title IA Funding 2023-24]]</f>
        <v>0.67798273268332487</v>
      </c>
      <c r="K6" s="9">
        <f>DataTable[[#This Row],[Title IA Funding 2023-24]]/DataTable[[#This Row],[Total LAP &amp; Title IA Funding 2023-24]]</f>
        <v>0.32201726731667507</v>
      </c>
    </row>
    <row r="7" spans="1:11" ht="17.25">
      <c r="A7" s="7">
        <v>2420</v>
      </c>
      <c r="B7" s="8" t="s">
        <v>16</v>
      </c>
      <c r="C7" s="11">
        <v>578.78000000000009</v>
      </c>
      <c r="D7" s="10">
        <v>141918.35999999999</v>
      </c>
      <c r="E7" s="10">
        <f>DataTable[[#This Row],[LAP Funding 2023-24]]/DataTable[[#This Row],[FTE Enrollment 2023-24]]</f>
        <v>245.20259856940456</v>
      </c>
      <c r="F7" s="10">
        <v>98504.1045918202</v>
      </c>
      <c r="G7" s="10">
        <f>DataTable[[#This Row],[Title IA Funding 2023-24]]/DataTable[[#This Row],[FTE Enrollment 2023-24]]</f>
        <v>170.19265453509138</v>
      </c>
      <c r="H7" s="10">
        <f>DataTable[[#This Row],[LAP Funding 2023-24]]+DataTable[[#This Row],[Title IA Funding 2023-24]]</f>
        <v>240422.4645918202</v>
      </c>
      <c r="I7" s="10">
        <f>DataTable[[#This Row],[Total LAP &amp; Title IA Funding 2023-24]]/DataTable[[#This Row],[FTE Enrollment 2023-24]]</f>
        <v>415.39525310449596</v>
      </c>
      <c r="J7" s="9">
        <f>DataTable[[#This Row],[LAP Funding 2023-24]]/DataTable[[#This Row],[Total LAP &amp; Title IA Funding 2023-24]]</f>
        <v>0.5902874352483799</v>
      </c>
      <c r="K7" s="9">
        <f>DataTable[[#This Row],[Title IA Funding 2023-24]]/DataTable[[#This Row],[Total LAP &amp; Title IA Funding 2023-24]]</f>
        <v>0.40971256475161999</v>
      </c>
    </row>
    <row r="8" spans="1:11" ht="17.25">
      <c r="A8" s="7">
        <v>17408</v>
      </c>
      <c r="B8" s="8" t="s">
        <v>17</v>
      </c>
      <c r="C8" s="11">
        <v>16688.940000000002</v>
      </c>
      <c r="D8" s="10">
        <v>11605143.449999999</v>
      </c>
      <c r="E8" s="10">
        <f>DataTable[[#This Row],[LAP Funding 2023-24]]/DataTable[[#This Row],[FTE Enrollment 2023-24]]</f>
        <v>695.37930210067248</v>
      </c>
      <c r="F8" s="10">
        <v>6019160.810362963</v>
      </c>
      <c r="G8" s="10">
        <f>DataTable[[#This Row],[Title IA Funding 2023-24]]/DataTable[[#This Row],[FTE Enrollment 2023-24]]</f>
        <v>360.6676523711489</v>
      </c>
      <c r="H8" s="10">
        <f>DataTable[[#This Row],[LAP Funding 2023-24]]+DataTable[[#This Row],[Title IA Funding 2023-24]]</f>
        <v>17624304.26036296</v>
      </c>
      <c r="I8" s="10">
        <f>DataTable[[#This Row],[Total LAP &amp; Title IA Funding 2023-24]]/DataTable[[#This Row],[FTE Enrollment 2023-24]]</f>
        <v>1056.0469544718214</v>
      </c>
      <c r="J8" s="9">
        <f>DataTable[[#This Row],[LAP Funding 2023-24]]/DataTable[[#This Row],[Total LAP &amp; Title IA Funding 2023-24]]</f>
        <v>0.65847384830389888</v>
      </c>
      <c r="K8" s="9">
        <f>DataTable[[#This Row],[Title IA Funding 2023-24]]/DataTable[[#This Row],[Total LAP &amp; Title IA Funding 2023-24]]</f>
        <v>0.34152615169610118</v>
      </c>
    </row>
    <row r="9" spans="1:11" ht="17.25">
      <c r="A9" s="7">
        <v>18303</v>
      </c>
      <c r="B9" s="8" t="s">
        <v>18</v>
      </c>
      <c r="C9" s="11">
        <v>3406.25</v>
      </c>
      <c r="D9" s="10">
        <v>244939.34</v>
      </c>
      <c r="E9" s="10">
        <f>DataTable[[#This Row],[LAP Funding 2023-24]]/DataTable[[#This Row],[FTE Enrollment 2023-24]]</f>
        <v>71.908797064220181</v>
      </c>
      <c r="F9" s="10">
        <v>114194.48287721067</v>
      </c>
      <c r="G9" s="10">
        <f>DataTable[[#This Row],[Title IA Funding 2023-24]]/DataTable[[#This Row],[FTE Enrollment 2023-24]]</f>
        <v>33.524985798814143</v>
      </c>
      <c r="H9" s="10">
        <f>DataTable[[#This Row],[LAP Funding 2023-24]]+DataTable[[#This Row],[Title IA Funding 2023-24]]</f>
        <v>359133.82287721068</v>
      </c>
      <c r="I9" s="10">
        <f>DataTable[[#This Row],[Total LAP &amp; Title IA Funding 2023-24]]/DataTable[[#This Row],[FTE Enrollment 2023-24]]</f>
        <v>105.43378286303432</v>
      </c>
      <c r="J9" s="9">
        <f>DataTable[[#This Row],[LAP Funding 2023-24]]/DataTable[[#This Row],[Total LAP &amp; Title IA Funding 2023-24]]</f>
        <v>0.68202804747729306</v>
      </c>
      <c r="K9" s="9">
        <f>DataTable[[#This Row],[Title IA Funding 2023-24]]/DataTable[[#This Row],[Total LAP &amp; Title IA Funding 2023-24]]</f>
        <v>0.31797195252270694</v>
      </c>
    </row>
    <row r="10" spans="1:11" ht="17.25">
      <c r="A10" s="7">
        <v>6119</v>
      </c>
      <c r="B10" s="8" t="s">
        <v>19</v>
      </c>
      <c r="C10" s="11">
        <v>11987.13</v>
      </c>
      <c r="D10" s="10">
        <v>3273032.78</v>
      </c>
      <c r="E10" s="10">
        <f>DataTable[[#This Row],[LAP Funding 2023-24]]/DataTable[[#This Row],[FTE Enrollment 2023-24]]</f>
        <v>273.04557304375612</v>
      </c>
      <c r="F10" s="10">
        <v>1916487.172334651</v>
      </c>
      <c r="G10" s="10">
        <f>DataTable[[#This Row],[Title IA Funding 2023-24]]/DataTable[[#This Row],[FTE Enrollment 2023-24]]</f>
        <v>159.87873430376172</v>
      </c>
      <c r="H10" s="10">
        <f>DataTable[[#This Row],[LAP Funding 2023-24]]+DataTable[[#This Row],[Title IA Funding 2023-24]]</f>
        <v>5189519.9523346508</v>
      </c>
      <c r="I10" s="10">
        <f>DataTable[[#This Row],[Total LAP &amp; Title IA Funding 2023-24]]/DataTable[[#This Row],[FTE Enrollment 2023-24]]</f>
        <v>432.92430734751781</v>
      </c>
      <c r="J10" s="9">
        <f>DataTable[[#This Row],[LAP Funding 2023-24]]/DataTable[[#This Row],[Total LAP &amp; Title IA Funding 2023-24]]</f>
        <v>0.63070049061619549</v>
      </c>
      <c r="K10" s="9">
        <f>DataTable[[#This Row],[Title IA Funding 2023-24]]/DataTable[[#This Row],[Total LAP &amp; Title IA Funding 2023-24]]</f>
        <v>0.36929950938380451</v>
      </c>
    </row>
    <row r="11" spans="1:11" ht="17.25">
      <c r="A11" s="7">
        <v>17405</v>
      </c>
      <c r="B11" s="8" t="s">
        <v>20</v>
      </c>
      <c r="C11" s="11">
        <v>18556.78</v>
      </c>
      <c r="D11" s="10">
        <v>3359491.53</v>
      </c>
      <c r="E11" s="10">
        <f>DataTable[[#This Row],[LAP Funding 2023-24]]/DataTable[[#This Row],[FTE Enrollment 2023-24]]</f>
        <v>181.03849536395862</v>
      </c>
      <c r="F11" s="10">
        <v>2855318.4568691906</v>
      </c>
      <c r="G11" s="10">
        <f>DataTable[[#This Row],[Title IA Funding 2023-24]]/DataTable[[#This Row],[FTE Enrollment 2023-24]]</f>
        <v>153.86928426533001</v>
      </c>
      <c r="H11" s="10">
        <f>DataTable[[#This Row],[LAP Funding 2023-24]]+DataTable[[#This Row],[Title IA Funding 2023-24]]</f>
        <v>6214809.9868691899</v>
      </c>
      <c r="I11" s="10">
        <f>DataTable[[#This Row],[Total LAP &amp; Title IA Funding 2023-24]]/DataTable[[#This Row],[FTE Enrollment 2023-24]]</f>
        <v>334.9077796292886</v>
      </c>
      <c r="J11" s="9">
        <f>DataTable[[#This Row],[LAP Funding 2023-24]]/DataTable[[#This Row],[Total LAP &amp; Title IA Funding 2023-24]]</f>
        <v>0.54056222750140703</v>
      </c>
      <c r="K11" s="9">
        <f>DataTable[[#This Row],[Title IA Funding 2023-24]]/DataTable[[#This Row],[Total LAP &amp; Title IA Funding 2023-24]]</f>
        <v>0.45943777249859297</v>
      </c>
    </row>
    <row r="12" spans="1:11" ht="17.25">
      <c r="A12" s="7">
        <v>37501</v>
      </c>
      <c r="B12" s="8" t="s">
        <v>21</v>
      </c>
      <c r="C12" s="11">
        <v>10431.010000000002</v>
      </c>
      <c r="D12" s="10">
        <v>3634033.1500000004</v>
      </c>
      <c r="E12" s="10">
        <f>DataTable[[#This Row],[LAP Funding 2023-24]]/DataTable[[#This Row],[FTE Enrollment 2023-24]]</f>
        <v>348.38746679372366</v>
      </c>
      <c r="F12" s="10">
        <v>3226284.028935092</v>
      </c>
      <c r="G12" s="10">
        <f>DataTable[[#This Row],[Title IA Funding 2023-24]]/DataTable[[#This Row],[FTE Enrollment 2023-24]]</f>
        <v>309.29737666200026</v>
      </c>
      <c r="H12" s="10">
        <f>DataTable[[#This Row],[LAP Funding 2023-24]]+DataTable[[#This Row],[Title IA Funding 2023-24]]</f>
        <v>6860317.1789350919</v>
      </c>
      <c r="I12" s="10">
        <f>DataTable[[#This Row],[Total LAP &amp; Title IA Funding 2023-24]]/DataTable[[#This Row],[FTE Enrollment 2023-24]]</f>
        <v>657.68484345572392</v>
      </c>
      <c r="J12" s="9">
        <f>DataTable[[#This Row],[LAP Funding 2023-24]]/DataTable[[#This Row],[Total LAP &amp; Title IA Funding 2023-24]]</f>
        <v>0.52971794965376529</v>
      </c>
      <c r="K12" s="9">
        <f>DataTable[[#This Row],[Title IA Funding 2023-24]]/DataTable[[#This Row],[Total LAP &amp; Title IA Funding 2023-24]]</f>
        <v>0.47028205034623477</v>
      </c>
    </row>
    <row r="13" spans="1:11" ht="17.25">
      <c r="A13" s="7">
        <v>1122</v>
      </c>
      <c r="B13" s="8" t="s">
        <v>22</v>
      </c>
      <c r="C13" s="11">
        <v>11</v>
      </c>
      <c r="D13" s="10">
        <v>0</v>
      </c>
      <c r="E13" s="10">
        <f>DataTable[[#This Row],[LAP Funding 2023-24]]/DataTable[[#This Row],[FTE Enrollment 2023-24]]</f>
        <v>0</v>
      </c>
      <c r="F13" s="10">
        <v>0</v>
      </c>
      <c r="G13" s="10">
        <f>DataTable[[#This Row],[Title IA Funding 2023-24]]/DataTable[[#This Row],[FTE Enrollment 2023-24]]</f>
        <v>0</v>
      </c>
      <c r="H13" s="10">
        <f>DataTable[[#This Row],[LAP Funding 2023-24]]+DataTable[[#This Row],[Title IA Funding 2023-24]]</f>
        <v>0</v>
      </c>
      <c r="I13" s="10">
        <f>DataTable[[#This Row],[Total LAP &amp; Title IA Funding 2023-24]]/DataTable[[#This Row],[FTE Enrollment 2023-24]]</f>
        <v>0</v>
      </c>
      <c r="J13" s="9">
        <v>0</v>
      </c>
      <c r="K13" s="9">
        <v>0</v>
      </c>
    </row>
    <row r="14" spans="1:11" ht="17.25">
      <c r="A14" s="7">
        <v>27403</v>
      </c>
      <c r="B14" s="8" t="s">
        <v>23</v>
      </c>
      <c r="C14" s="11">
        <v>19712.129999999997</v>
      </c>
      <c r="D14" s="10">
        <v>10244625.859999999</v>
      </c>
      <c r="E14" s="10">
        <f>DataTable[[#This Row],[LAP Funding 2023-24]]/DataTable[[#This Row],[FTE Enrollment 2023-24]]</f>
        <v>519.71176427915202</v>
      </c>
      <c r="F14" s="10">
        <v>4319027.8985339506</v>
      </c>
      <c r="G14" s="10">
        <f>DataTable[[#This Row],[Title IA Funding 2023-24]]/DataTable[[#This Row],[FTE Enrollment 2023-24]]</f>
        <v>219.10508395256886</v>
      </c>
      <c r="H14" s="10">
        <f>DataTable[[#This Row],[LAP Funding 2023-24]]+DataTable[[#This Row],[Title IA Funding 2023-24]]</f>
        <v>14563653.758533951</v>
      </c>
      <c r="I14" s="10">
        <f>DataTable[[#This Row],[Total LAP &amp; Title IA Funding 2023-24]]/DataTable[[#This Row],[FTE Enrollment 2023-24]]</f>
        <v>738.81684823172088</v>
      </c>
      <c r="J14" s="9">
        <f>DataTable[[#This Row],[LAP Funding 2023-24]]/DataTable[[#This Row],[Total LAP &amp; Title IA Funding 2023-24]]</f>
        <v>0.70343788927259376</v>
      </c>
      <c r="K14" s="9">
        <f>DataTable[[#This Row],[Title IA Funding 2023-24]]/DataTable[[#This Row],[Total LAP &amp; Title IA Funding 2023-24]]</f>
        <v>0.29656211072740618</v>
      </c>
    </row>
    <row r="15" spans="1:11" ht="17.25">
      <c r="A15" s="7">
        <v>20203</v>
      </c>
      <c r="B15" s="8" t="s">
        <v>24</v>
      </c>
      <c r="C15" s="11">
        <v>99</v>
      </c>
      <c r="D15" s="10">
        <v>0</v>
      </c>
      <c r="E15" s="10">
        <f>DataTable[[#This Row],[LAP Funding 2023-24]]/DataTable[[#This Row],[FTE Enrollment 2023-24]]</f>
        <v>0</v>
      </c>
      <c r="F15" s="10">
        <v>27553.880280457906</v>
      </c>
      <c r="G15" s="10">
        <f>DataTable[[#This Row],[Title IA Funding 2023-24]]/DataTable[[#This Row],[FTE Enrollment 2023-24]]</f>
        <v>278.32202303492835</v>
      </c>
      <c r="H15" s="10">
        <f>DataTable[[#This Row],[LAP Funding 2023-24]]+DataTable[[#This Row],[Title IA Funding 2023-24]]</f>
        <v>27553.880280457906</v>
      </c>
      <c r="I15" s="10">
        <f>DataTable[[#This Row],[Total LAP &amp; Title IA Funding 2023-24]]/DataTable[[#This Row],[FTE Enrollment 2023-24]]</f>
        <v>278.32202303492835</v>
      </c>
      <c r="J15" s="9">
        <f>DataTable[[#This Row],[LAP Funding 2023-24]]/DataTable[[#This Row],[Total LAP &amp; Title IA Funding 2023-24]]</f>
        <v>0</v>
      </c>
      <c r="K15" s="9">
        <f>DataTable[[#This Row],[Title IA Funding 2023-24]]/DataTable[[#This Row],[Total LAP &amp; Title IA Funding 2023-24]]</f>
        <v>1</v>
      </c>
    </row>
    <row r="16" spans="1:11" ht="17.25">
      <c r="A16" s="7">
        <v>37503</v>
      </c>
      <c r="B16" s="8" t="s">
        <v>25</v>
      </c>
      <c r="C16" s="11">
        <v>1898.7399999999998</v>
      </c>
      <c r="D16" s="10">
        <v>702062.21</v>
      </c>
      <c r="E16" s="10">
        <f>DataTable[[#This Row],[LAP Funding 2023-24]]/DataTable[[#This Row],[FTE Enrollment 2023-24]]</f>
        <v>369.7516300283346</v>
      </c>
      <c r="F16" s="10">
        <v>671349.14198817173</v>
      </c>
      <c r="G16" s="10">
        <f>DataTable[[#This Row],[Title IA Funding 2023-24]]/DataTable[[#This Row],[FTE Enrollment 2023-24]]</f>
        <v>353.57613048030368</v>
      </c>
      <c r="H16" s="10">
        <f>DataTable[[#This Row],[LAP Funding 2023-24]]+DataTable[[#This Row],[Title IA Funding 2023-24]]</f>
        <v>1373411.3519881717</v>
      </c>
      <c r="I16" s="10">
        <f>DataTable[[#This Row],[Total LAP &amp; Title IA Funding 2023-24]]/DataTable[[#This Row],[FTE Enrollment 2023-24]]</f>
        <v>723.32776050863833</v>
      </c>
      <c r="J16" s="9">
        <f>DataTable[[#This Row],[LAP Funding 2023-24]]/DataTable[[#This Row],[Total LAP &amp; Title IA Funding 2023-24]]</f>
        <v>0.51118130703061671</v>
      </c>
      <c r="K16" s="9">
        <f>DataTable[[#This Row],[Title IA Funding 2023-24]]/DataTable[[#This Row],[Total LAP &amp; Title IA Funding 2023-24]]</f>
        <v>0.48881869296938329</v>
      </c>
    </row>
    <row r="17" spans="1:11" ht="17.25">
      <c r="A17" s="7">
        <v>21234</v>
      </c>
      <c r="B17" s="8" t="s">
        <v>26</v>
      </c>
      <c r="C17" s="11">
        <v>313.43999999999994</v>
      </c>
      <c r="D17" s="10">
        <v>19843.63</v>
      </c>
      <c r="E17" s="10">
        <f>DataTable[[#This Row],[LAP Funding 2023-24]]/DataTable[[#This Row],[FTE Enrollment 2023-24]]</f>
        <v>63.309181980602361</v>
      </c>
      <c r="F17" s="10">
        <v>48618.061335827726</v>
      </c>
      <c r="G17" s="10">
        <f>DataTable[[#This Row],[Title IA Funding 2023-24]]/DataTable[[#This Row],[FTE Enrollment 2023-24]]</f>
        <v>155.11122171971584</v>
      </c>
      <c r="H17" s="10">
        <f>DataTable[[#This Row],[LAP Funding 2023-24]]+DataTable[[#This Row],[Title IA Funding 2023-24]]</f>
        <v>68461.691335827723</v>
      </c>
      <c r="I17" s="10">
        <f>DataTable[[#This Row],[Total LAP &amp; Title IA Funding 2023-24]]/DataTable[[#This Row],[FTE Enrollment 2023-24]]</f>
        <v>218.42040370031819</v>
      </c>
      <c r="J17" s="9">
        <f>DataTable[[#This Row],[LAP Funding 2023-24]]/DataTable[[#This Row],[Total LAP &amp; Title IA Funding 2023-24]]</f>
        <v>0.28985012804694371</v>
      </c>
      <c r="K17" s="9">
        <f>DataTable[[#This Row],[Title IA Funding 2023-24]]/DataTable[[#This Row],[Total LAP &amp; Title IA Funding 2023-24]]</f>
        <v>0.71014987195305634</v>
      </c>
    </row>
    <row r="18" spans="1:11" ht="17.25">
      <c r="A18" s="7">
        <v>18100</v>
      </c>
      <c r="B18" s="8" t="s">
        <v>27</v>
      </c>
      <c r="C18" s="11">
        <v>4376.6100000000006</v>
      </c>
      <c r="D18" s="10">
        <v>3523524.54</v>
      </c>
      <c r="E18" s="10">
        <f>DataTable[[#This Row],[LAP Funding 2023-24]]/DataTable[[#This Row],[FTE Enrollment 2023-24]]</f>
        <v>805.08076799166463</v>
      </c>
      <c r="F18" s="10">
        <v>1594584.509282483</v>
      </c>
      <c r="G18" s="10">
        <f>DataTable[[#This Row],[Title IA Funding 2023-24]]/DataTable[[#This Row],[FTE Enrollment 2023-24]]</f>
        <v>364.34238126826079</v>
      </c>
      <c r="H18" s="10">
        <f>DataTable[[#This Row],[LAP Funding 2023-24]]+DataTable[[#This Row],[Title IA Funding 2023-24]]</f>
        <v>5118109.0492824828</v>
      </c>
      <c r="I18" s="10">
        <f>DataTable[[#This Row],[Total LAP &amp; Title IA Funding 2023-24]]/DataTable[[#This Row],[FTE Enrollment 2023-24]]</f>
        <v>1169.4231492599254</v>
      </c>
      <c r="J18" s="9">
        <f>DataTable[[#This Row],[LAP Funding 2023-24]]/DataTable[[#This Row],[Total LAP &amp; Title IA Funding 2023-24]]</f>
        <v>0.68844264670249056</v>
      </c>
      <c r="K18" s="9">
        <f>DataTable[[#This Row],[Title IA Funding 2023-24]]/DataTable[[#This Row],[Total LAP &amp; Title IA Funding 2023-24]]</f>
        <v>0.3115573532975095</v>
      </c>
    </row>
    <row r="19" spans="1:11" ht="17.25">
      <c r="A19" s="7">
        <v>24111</v>
      </c>
      <c r="B19" s="8" t="s">
        <v>28</v>
      </c>
      <c r="C19" s="11">
        <v>925.5</v>
      </c>
      <c r="D19" s="10">
        <v>911560.60999999987</v>
      </c>
      <c r="E19" s="10">
        <f>DataTable[[#This Row],[LAP Funding 2023-24]]/DataTable[[#This Row],[FTE Enrollment 2023-24]]</f>
        <v>984.93853052404097</v>
      </c>
      <c r="F19" s="10">
        <v>636334.50325094745</v>
      </c>
      <c r="G19" s="10">
        <f>DataTable[[#This Row],[Title IA Funding 2023-24]]/DataTable[[#This Row],[FTE Enrollment 2023-24]]</f>
        <v>687.55753997941383</v>
      </c>
      <c r="H19" s="10">
        <f>DataTable[[#This Row],[LAP Funding 2023-24]]+DataTable[[#This Row],[Title IA Funding 2023-24]]</f>
        <v>1547895.1132509473</v>
      </c>
      <c r="I19" s="10">
        <f>DataTable[[#This Row],[Total LAP &amp; Title IA Funding 2023-24]]/DataTable[[#This Row],[FTE Enrollment 2023-24]]</f>
        <v>1672.4960705034548</v>
      </c>
      <c r="J19" s="9">
        <f>DataTable[[#This Row],[LAP Funding 2023-24]]/DataTable[[#This Row],[Total LAP &amp; Title IA Funding 2023-24]]</f>
        <v>0.58890334506290032</v>
      </c>
      <c r="K19" s="9">
        <f>DataTable[[#This Row],[Title IA Funding 2023-24]]/DataTable[[#This Row],[Total LAP &amp; Title IA Funding 2023-24]]</f>
        <v>0.41109665493709963</v>
      </c>
    </row>
    <row r="20" spans="1:11" ht="17.25">
      <c r="A20" s="7">
        <v>9075</v>
      </c>
      <c r="B20" s="8" t="s">
        <v>29</v>
      </c>
      <c r="C20" s="11">
        <v>706.71999999999991</v>
      </c>
      <c r="D20" s="10">
        <v>695254.58</v>
      </c>
      <c r="E20" s="10">
        <f>DataTable[[#This Row],[LAP Funding 2023-24]]/DataTable[[#This Row],[FTE Enrollment 2023-24]]</f>
        <v>983.77657346615354</v>
      </c>
      <c r="F20" s="10">
        <v>445972.91680634004</v>
      </c>
      <c r="G20" s="10">
        <f>DataTable[[#This Row],[Title IA Funding 2023-24]]/DataTable[[#This Row],[FTE Enrollment 2023-24]]</f>
        <v>631.04612407507943</v>
      </c>
      <c r="H20" s="10">
        <f>DataTable[[#This Row],[LAP Funding 2023-24]]+DataTable[[#This Row],[Title IA Funding 2023-24]]</f>
        <v>1141227.4968063401</v>
      </c>
      <c r="I20" s="10">
        <f>DataTable[[#This Row],[Total LAP &amp; Title IA Funding 2023-24]]/DataTable[[#This Row],[FTE Enrollment 2023-24]]</f>
        <v>1614.8226975412331</v>
      </c>
      <c r="J20" s="9">
        <f>DataTable[[#This Row],[LAP Funding 2023-24]]/DataTable[[#This Row],[Total LAP &amp; Title IA Funding 2023-24]]</f>
        <v>0.60921646380378158</v>
      </c>
      <c r="K20" s="9">
        <f>DataTable[[#This Row],[Title IA Funding 2023-24]]/DataTable[[#This Row],[Total LAP &amp; Title IA Funding 2023-24]]</f>
        <v>0.39078353619621836</v>
      </c>
    </row>
    <row r="21" spans="1:11" ht="17.25">
      <c r="A21" s="7">
        <v>16046</v>
      </c>
      <c r="B21" s="8" t="s">
        <v>30</v>
      </c>
      <c r="C21" s="11">
        <v>68.550000000000011</v>
      </c>
      <c r="D21" s="10">
        <v>64102.229999999996</v>
      </c>
      <c r="E21" s="10">
        <f>DataTable[[#This Row],[LAP Funding 2023-24]]/DataTable[[#This Row],[FTE Enrollment 2023-24]]</f>
        <v>935.11641137855554</v>
      </c>
      <c r="F21" s="10">
        <v>67314.273917028942</v>
      </c>
      <c r="G21" s="10">
        <f>DataTable[[#This Row],[Title IA Funding 2023-24]]/DataTable[[#This Row],[FTE Enrollment 2023-24]]</f>
        <v>981.97336129874441</v>
      </c>
      <c r="H21" s="10">
        <f>DataTable[[#This Row],[LAP Funding 2023-24]]+DataTable[[#This Row],[Title IA Funding 2023-24]]</f>
        <v>131416.50391702895</v>
      </c>
      <c r="I21" s="10">
        <f>DataTable[[#This Row],[Total LAP &amp; Title IA Funding 2023-24]]/DataTable[[#This Row],[FTE Enrollment 2023-24]]</f>
        <v>1917.0897726773003</v>
      </c>
      <c r="J21" s="9">
        <f>DataTable[[#This Row],[LAP Funding 2023-24]]/DataTable[[#This Row],[Total LAP &amp; Title IA Funding 2023-24]]</f>
        <v>0.48777914561227059</v>
      </c>
      <c r="K21" s="9">
        <f>DataTable[[#This Row],[Title IA Funding 2023-24]]/DataTable[[#This Row],[Total LAP &amp; Title IA Funding 2023-24]]</f>
        <v>0.51222085438772924</v>
      </c>
    </row>
    <row r="22" spans="1:11" ht="17.25">
      <c r="A22" s="7">
        <v>29100</v>
      </c>
      <c r="B22" s="8" t="s">
        <v>31</v>
      </c>
      <c r="C22" s="11">
        <v>3185.2400000000002</v>
      </c>
      <c r="D22" s="10">
        <v>2244935.86</v>
      </c>
      <c r="E22" s="10">
        <f>DataTable[[#This Row],[LAP Funding 2023-24]]/DataTable[[#This Row],[FTE Enrollment 2023-24]]</f>
        <v>704.79331541736246</v>
      </c>
      <c r="F22" s="10">
        <v>1035638.2597707327</v>
      </c>
      <c r="G22" s="10">
        <f>DataTable[[#This Row],[Title IA Funding 2023-24]]/DataTable[[#This Row],[FTE Enrollment 2023-24]]</f>
        <v>325.13664897173607</v>
      </c>
      <c r="H22" s="10">
        <f>DataTable[[#This Row],[LAP Funding 2023-24]]+DataTable[[#This Row],[Title IA Funding 2023-24]]</f>
        <v>3280574.1197707327</v>
      </c>
      <c r="I22" s="10">
        <f>DataTable[[#This Row],[Total LAP &amp; Title IA Funding 2023-24]]/DataTable[[#This Row],[FTE Enrollment 2023-24]]</f>
        <v>1029.9299643890986</v>
      </c>
      <c r="J22" s="9">
        <f>DataTable[[#This Row],[LAP Funding 2023-24]]/DataTable[[#This Row],[Total LAP &amp; Title IA Funding 2023-24]]</f>
        <v>0.68431188506629148</v>
      </c>
      <c r="K22" s="9">
        <f>DataTable[[#This Row],[Title IA Funding 2023-24]]/DataTable[[#This Row],[Total LAP &amp; Title IA Funding 2023-24]]</f>
        <v>0.31568811493370852</v>
      </c>
    </row>
    <row r="23" spans="1:11" ht="17.25">
      <c r="A23" s="7">
        <v>6117</v>
      </c>
      <c r="B23" s="8" t="s">
        <v>32</v>
      </c>
      <c r="C23" s="11">
        <v>6936.88</v>
      </c>
      <c r="D23" s="10">
        <v>835191.03</v>
      </c>
      <c r="E23" s="10">
        <f>DataTable[[#This Row],[LAP Funding 2023-24]]/DataTable[[#This Row],[FTE Enrollment 2023-24]]</f>
        <v>120.39865616819088</v>
      </c>
      <c r="F23" s="10">
        <v>235526.12093424695</v>
      </c>
      <c r="G23" s="10">
        <f>DataTable[[#This Row],[Title IA Funding 2023-24]]/DataTable[[#This Row],[FTE Enrollment 2023-24]]</f>
        <v>33.952745461107433</v>
      </c>
      <c r="H23" s="10">
        <f>DataTable[[#This Row],[LAP Funding 2023-24]]+DataTable[[#This Row],[Title IA Funding 2023-24]]</f>
        <v>1070717.1509342471</v>
      </c>
      <c r="I23" s="10">
        <f>DataTable[[#This Row],[Total LAP &amp; Title IA Funding 2023-24]]/DataTable[[#This Row],[FTE Enrollment 2023-24]]</f>
        <v>154.35140162929835</v>
      </c>
      <c r="J23" s="9">
        <f>DataTable[[#This Row],[LAP Funding 2023-24]]/DataTable[[#This Row],[Total LAP &amp; Title IA Funding 2023-24]]</f>
        <v>0.78002956174864646</v>
      </c>
      <c r="K23" s="9">
        <f>DataTable[[#This Row],[Title IA Funding 2023-24]]/DataTable[[#This Row],[Total LAP &amp; Title IA Funding 2023-24]]</f>
        <v>0.21997043825135351</v>
      </c>
    </row>
    <row r="24" spans="1:11" ht="17.25">
      <c r="A24" s="7">
        <v>5401</v>
      </c>
      <c r="B24" s="8" t="s">
        <v>33</v>
      </c>
      <c r="C24" s="11">
        <v>470.18000000000006</v>
      </c>
      <c r="D24" s="10">
        <v>406327.04000000004</v>
      </c>
      <c r="E24" s="10">
        <f>DataTable[[#This Row],[LAP Funding 2023-24]]/DataTable[[#This Row],[FTE Enrollment 2023-24]]</f>
        <v>864.1946488578842</v>
      </c>
      <c r="F24" s="10">
        <v>258480.55597813337</v>
      </c>
      <c r="G24" s="10">
        <f>DataTable[[#This Row],[Title IA Funding 2023-24]]/DataTable[[#This Row],[FTE Enrollment 2023-24]]</f>
        <v>549.74808791980377</v>
      </c>
      <c r="H24" s="10">
        <f>DataTable[[#This Row],[LAP Funding 2023-24]]+DataTable[[#This Row],[Title IA Funding 2023-24]]</f>
        <v>664807.59597813338</v>
      </c>
      <c r="I24" s="10">
        <f>DataTable[[#This Row],[Total LAP &amp; Title IA Funding 2023-24]]/DataTable[[#This Row],[FTE Enrollment 2023-24]]</f>
        <v>1413.942736777688</v>
      </c>
      <c r="J24" s="9">
        <f>DataTable[[#This Row],[LAP Funding 2023-24]]/DataTable[[#This Row],[Total LAP &amp; Title IA Funding 2023-24]]</f>
        <v>0.61119494190220536</v>
      </c>
      <c r="K24" s="9">
        <f>DataTable[[#This Row],[Title IA Funding 2023-24]]/DataTable[[#This Row],[Total LAP &amp; Title IA Funding 2023-24]]</f>
        <v>0.3888050580977947</v>
      </c>
    </row>
    <row r="25" spans="1:11" ht="17.25">
      <c r="A25" s="7">
        <v>27019</v>
      </c>
      <c r="B25" s="8" t="s">
        <v>34</v>
      </c>
      <c r="C25" s="11">
        <v>175.04</v>
      </c>
      <c r="D25" s="10">
        <v>37002.43</v>
      </c>
      <c r="E25" s="10">
        <f>DataTable[[#This Row],[LAP Funding 2023-24]]/DataTable[[#This Row],[FTE Enrollment 2023-24]]</f>
        <v>211.39413848263254</v>
      </c>
      <c r="F25" s="10">
        <v>29243.406050696609</v>
      </c>
      <c r="G25" s="10">
        <f>DataTable[[#This Row],[Title IA Funding 2023-24]]/DataTable[[#This Row],[FTE Enrollment 2023-24]]</f>
        <v>167.0669906918225</v>
      </c>
      <c r="H25" s="10">
        <f>DataTable[[#This Row],[LAP Funding 2023-24]]+DataTable[[#This Row],[Title IA Funding 2023-24]]</f>
        <v>66245.836050696613</v>
      </c>
      <c r="I25" s="10">
        <f>DataTable[[#This Row],[Total LAP &amp; Title IA Funding 2023-24]]/DataTable[[#This Row],[FTE Enrollment 2023-24]]</f>
        <v>378.4611291744551</v>
      </c>
      <c r="J25" s="9">
        <f>DataTable[[#This Row],[LAP Funding 2023-24]]/DataTable[[#This Row],[Total LAP &amp; Title IA Funding 2023-24]]</f>
        <v>0.55856235208025429</v>
      </c>
      <c r="K25" s="9">
        <f>DataTable[[#This Row],[Title IA Funding 2023-24]]/DataTable[[#This Row],[Total LAP &amp; Title IA Funding 2023-24]]</f>
        <v>0.44143764791974571</v>
      </c>
    </row>
    <row r="26" spans="1:11" ht="17.25">
      <c r="A26" s="7">
        <v>4228</v>
      </c>
      <c r="B26" s="8" t="s">
        <v>35</v>
      </c>
      <c r="C26" s="11">
        <v>1169.46</v>
      </c>
      <c r="D26" s="10">
        <v>344822.16</v>
      </c>
      <c r="E26" s="10">
        <f>DataTable[[#This Row],[LAP Funding 2023-24]]/DataTable[[#This Row],[FTE Enrollment 2023-24]]</f>
        <v>294.85588220204193</v>
      </c>
      <c r="F26" s="10">
        <v>337046.73612724518</v>
      </c>
      <c r="G26" s="10">
        <f>DataTable[[#This Row],[Title IA Funding 2023-24]]/DataTable[[#This Row],[FTE Enrollment 2023-24]]</f>
        <v>288.20715212768727</v>
      </c>
      <c r="H26" s="10">
        <f>DataTable[[#This Row],[LAP Funding 2023-24]]+DataTable[[#This Row],[Title IA Funding 2023-24]]</f>
        <v>681868.89612724516</v>
      </c>
      <c r="I26" s="10">
        <f>DataTable[[#This Row],[Total LAP &amp; Title IA Funding 2023-24]]/DataTable[[#This Row],[FTE Enrollment 2023-24]]</f>
        <v>583.06303432972925</v>
      </c>
      <c r="J26" s="9">
        <f>DataTable[[#This Row],[LAP Funding 2023-24]]/DataTable[[#This Row],[Total LAP &amp; Title IA Funding 2023-24]]</f>
        <v>0.50570155341951817</v>
      </c>
      <c r="K26" s="9">
        <f>DataTable[[#This Row],[Title IA Funding 2023-24]]/DataTable[[#This Row],[Total LAP &amp; Title IA Funding 2023-24]]</f>
        <v>0.49429844658048178</v>
      </c>
    </row>
    <row r="27" spans="1:11" ht="17.25">
      <c r="A27" s="7">
        <v>4222</v>
      </c>
      <c r="B27" s="8" t="s">
        <v>36</v>
      </c>
      <c r="C27" s="11">
        <v>1575.26</v>
      </c>
      <c r="D27" s="10">
        <v>487905.96</v>
      </c>
      <c r="E27" s="10">
        <f>DataTable[[#This Row],[LAP Funding 2023-24]]/DataTable[[#This Row],[FTE Enrollment 2023-24]]</f>
        <v>309.73043180173431</v>
      </c>
      <c r="F27" s="10">
        <v>373190.57625580492</v>
      </c>
      <c r="G27" s="10">
        <f>DataTable[[#This Row],[Title IA Funding 2023-24]]/DataTable[[#This Row],[FTE Enrollment 2023-24]]</f>
        <v>236.90728911786303</v>
      </c>
      <c r="H27" s="10">
        <f>DataTable[[#This Row],[LAP Funding 2023-24]]+DataTable[[#This Row],[Title IA Funding 2023-24]]</f>
        <v>861096.53625580494</v>
      </c>
      <c r="I27" s="10">
        <f>DataTable[[#This Row],[Total LAP &amp; Title IA Funding 2023-24]]/DataTable[[#This Row],[FTE Enrollment 2023-24]]</f>
        <v>546.63772091959731</v>
      </c>
      <c r="J27" s="9">
        <f>DataTable[[#This Row],[LAP Funding 2023-24]]/DataTable[[#This Row],[Total LAP &amp; Title IA Funding 2023-24]]</f>
        <v>0.56661005991441871</v>
      </c>
      <c r="K27" s="9">
        <f>DataTable[[#This Row],[Title IA Funding 2023-24]]/DataTable[[#This Row],[Total LAP &amp; Title IA Funding 2023-24]]</f>
        <v>0.43338994008558135</v>
      </c>
    </row>
    <row r="28" spans="1:11" ht="17.25">
      <c r="A28" s="7">
        <v>8401</v>
      </c>
      <c r="B28" s="8" t="s">
        <v>37</v>
      </c>
      <c r="C28" s="11">
        <v>1354.4299999999998</v>
      </c>
      <c r="D28" s="10">
        <v>711046.36</v>
      </c>
      <c r="E28" s="10">
        <f>DataTable[[#This Row],[LAP Funding 2023-24]]/DataTable[[#This Row],[FTE Enrollment 2023-24]]</f>
        <v>524.97830083503766</v>
      </c>
      <c r="F28" s="10">
        <v>342609.84048479074</v>
      </c>
      <c r="G28" s="10">
        <f>DataTable[[#This Row],[Title IA Funding 2023-24]]/DataTable[[#This Row],[FTE Enrollment 2023-24]]</f>
        <v>252.95499987802307</v>
      </c>
      <c r="H28" s="10">
        <f>DataTable[[#This Row],[LAP Funding 2023-24]]+DataTable[[#This Row],[Title IA Funding 2023-24]]</f>
        <v>1053656.2004847908</v>
      </c>
      <c r="I28" s="10">
        <f>DataTable[[#This Row],[Total LAP &amp; Title IA Funding 2023-24]]/DataTable[[#This Row],[FTE Enrollment 2023-24]]</f>
        <v>777.93330071306082</v>
      </c>
      <c r="J28" s="9">
        <f>DataTable[[#This Row],[LAP Funding 2023-24]]/DataTable[[#This Row],[Total LAP &amp; Title IA Funding 2023-24]]</f>
        <v>0.67483716194413801</v>
      </c>
      <c r="K28" s="9">
        <f>DataTable[[#This Row],[Title IA Funding 2023-24]]/DataTable[[#This Row],[Total LAP &amp; Title IA Funding 2023-24]]</f>
        <v>0.32516283805586182</v>
      </c>
    </row>
    <row r="29" spans="1:11" ht="17.25">
      <c r="A29" s="7">
        <v>20215</v>
      </c>
      <c r="B29" s="8" t="s">
        <v>38</v>
      </c>
      <c r="C29" s="11">
        <v>90.3</v>
      </c>
      <c r="D29" s="10">
        <v>24732.09</v>
      </c>
      <c r="E29" s="10">
        <f>DataTable[[#This Row],[LAP Funding 2023-24]]/DataTable[[#This Row],[FTE Enrollment 2023-24]]</f>
        <v>273.88803986710963</v>
      </c>
      <c r="F29" s="10">
        <v>21693.442163138967</v>
      </c>
      <c r="G29" s="10">
        <f>DataTable[[#This Row],[Title IA Funding 2023-24]]/DataTable[[#This Row],[FTE Enrollment 2023-24]]</f>
        <v>240.23745474129532</v>
      </c>
      <c r="H29" s="10">
        <f>DataTable[[#This Row],[LAP Funding 2023-24]]+DataTable[[#This Row],[Title IA Funding 2023-24]]</f>
        <v>46425.532163138967</v>
      </c>
      <c r="I29" s="10">
        <f>DataTable[[#This Row],[Total LAP &amp; Title IA Funding 2023-24]]/DataTable[[#This Row],[FTE Enrollment 2023-24]]</f>
        <v>514.12549460840501</v>
      </c>
      <c r="J29" s="9">
        <f>DataTable[[#This Row],[LAP Funding 2023-24]]/DataTable[[#This Row],[Total LAP &amp; Title IA Funding 2023-24]]</f>
        <v>0.5327260420643456</v>
      </c>
      <c r="K29" s="9">
        <f>DataTable[[#This Row],[Title IA Funding 2023-24]]/DataTable[[#This Row],[Total LAP &amp; Title IA Funding 2023-24]]</f>
        <v>0.46727395793565435</v>
      </c>
    </row>
    <row r="30" spans="1:11" ht="17.25">
      <c r="A30" s="7">
        <v>18401</v>
      </c>
      <c r="B30" s="8" t="s">
        <v>39</v>
      </c>
      <c r="C30" s="11">
        <v>10472.040000000001</v>
      </c>
      <c r="D30" s="10">
        <v>3999479.16</v>
      </c>
      <c r="E30" s="10">
        <f>DataTable[[#This Row],[LAP Funding 2023-24]]/DataTable[[#This Row],[FTE Enrollment 2023-24]]</f>
        <v>381.91977494356399</v>
      </c>
      <c r="F30" s="10">
        <v>1561253.713321581</v>
      </c>
      <c r="G30" s="10">
        <f>DataTable[[#This Row],[Title IA Funding 2023-24]]/DataTable[[#This Row],[FTE Enrollment 2023-24]]</f>
        <v>149.08782943166574</v>
      </c>
      <c r="H30" s="10">
        <f>DataTable[[#This Row],[LAP Funding 2023-24]]+DataTable[[#This Row],[Title IA Funding 2023-24]]</f>
        <v>5560732.8733215816</v>
      </c>
      <c r="I30" s="10">
        <f>DataTable[[#This Row],[Total LAP &amp; Title IA Funding 2023-24]]/DataTable[[#This Row],[FTE Enrollment 2023-24]]</f>
        <v>531.00760437522979</v>
      </c>
      <c r="J30" s="9">
        <f>DataTable[[#This Row],[LAP Funding 2023-24]]/DataTable[[#This Row],[Total LAP &amp; Title IA Funding 2023-24]]</f>
        <v>0.71923598042050874</v>
      </c>
      <c r="K30" s="9">
        <f>DataTable[[#This Row],[Title IA Funding 2023-24]]/DataTable[[#This Row],[Total LAP &amp; Title IA Funding 2023-24]]</f>
        <v>0.28076401957949121</v>
      </c>
    </row>
    <row r="31" spans="1:11" ht="17.25">
      <c r="A31" s="7">
        <v>32356</v>
      </c>
      <c r="B31" s="8" t="s">
        <v>40</v>
      </c>
      <c r="C31" s="11">
        <v>13783.78</v>
      </c>
      <c r="D31" s="10">
        <v>4988593.8100000005</v>
      </c>
      <c r="E31" s="10">
        <f>DataTable[[#This Row],[LAP Funding 2023-24]]/DataTable[[#This Row],[FTE Enrollment 2023-24]]</f>
        <v>361.91768948720892</v>
      </c>
      <c r="F31" s="10">
        <v>2933391.7445643712</v>
      </c>
      <c r="G31" s="10">
        <f>DataTable[[#This Row],[Title IA Funding 2023-24]]/DataTable[[#This Row],[FTE Enrollment 2023-24]]</f>
        <v>212.81475361362203</v>
      </c>
      <c r="H31" s="10">
        <f>DataTable[[#This Row],[LAP Funding 2023-24]]+DataTable[[#This Row],[Title IA Funding 2023-24]]</f>
        <v>7921985.5545643717</v>
      </c>
      <c r="I31" s="10">
        <f>DataTable[[#This Row],[Total LAP &amp; Title IA Funding 2023-24]]/DataTable[[#This Row],[FTE Enrollment 2023-24]]</f>
        <v>574.73244310083089</v>
      </c>
      <c r="J31" s="9">
        <f>DataTable[[#This Row],[LAP Funding 2023-24]]/DataTable[[#This Row],[Total LAP &amp; Title IA Funding 2023-24]]</f>
        <v>0.62971508539620435</v>
      </c>
      <c r="K31" s="9">
        <f>DataTable[[#This Row],[Title IA Funding 2023-24]]/DataTable[[#This Row],[Total LAP &amp; Title IA Funding 2023-24]]</f>
        <v>0.37028491460379565</v>
      </c>
    </row>
    <row r="32" spans="1:11" ht="17.25">
      <c r="A32" s="7">
        <v>21401</v>
      </c>
      <c r="B32" s="8" t="s">
        <v>41</v>
      </c>
      <c r="C32" s="11">
        <v>3227.41</v>
      </c>
      <c r="D32" s="10">
        <v>2760239.59</v>
      </c>
      <c r="E32" s="10">
        <f>DataTable[[#This Row],[LAP Funding 2023-24]]/DataTable[[#This Row],[FTE Enrollment 2023-24]]</f>
        <v>855.24912855819366</v>
      </c>
      <c r="F32" s="10">
        <v>1536573.5631600239</v>
      </c>
      <c r="G32" s="10">
        <f>DataTable[[#This Row],[Title IA Funding 2023-24]]/DataTable[[#This Row],[FTE Enrollment 2023-24]]</f>
        <v>476.10113470554529</v>
      </c>
      <c r="H32" s="10">
        <f>DataTable[[#This Row],[LAP Funding 2023-24]]+DataTable[[#This Row],[Title IA Funding 2023-24]]</f>
        <v>4296813.1531600235</v>
      </c>
      <c r="I32" s="10">
        <f>DataTable[[#This Row],[Total LAP &amp; Title IA Funding 2023-24]]/DataTable[[#This Row],[FTE Enrollment 2023-24]]</f>
        <v>1331.350263263739</v>
      </c>
      <c r="J32" s="9">
        <f>DataTable[[#This Row],[LAP Funding 2023-24]]/DataTable[[#This Row],[Total LAP &amp; Title IA Funding 2023-24]]</f>
        <v>0.64239227809336441</v>
      </c>
      <c r="K32" s="9">
        <f>DataTable[[#This Row],[Title IA Funding 2023-24]]/DataTable[[#This Row],[Total LAP &amp; Title IA Funding 2023-24]]</f>
        <v>0.35760772190663564</v>
      </c>
    </row>
    <row r="33" spans="1:11" ht="17.25">
      <c r="A33" s="7">
        <v>21302</v>
      </c>
      <c r="B33" s="8" t="s">
        <v>42</v>
      </c>
      <c r="C33" s="11">
        <v>2834.31</v>
      </c>
      <c r="D33" s="10">
        <v>1199287.6599999999</v>
      </c>
      <c r="E33" s="10">
        <f>DataTable[[#This Row],[LAP Funding 2023-24]]/DataTable[[#This Row],[FTE Enrollment 2023-24]]</f>
        <v>423.13214150886807</v>
      </c>
      <c r="F33" s="10">
        <v>587855.3379336847</v>
      </c>
      <c r="G33" s="10">
        <f>DataTable[[#This Row],[Title IA Funding 2023-24]]/DataTable[[#This Row],[FTE Enrollment 2023-24]]</f>
        <v>207.40686020007857</v>
      </c>
      <c r="H33" s="10">
        <f>DataTable[[#This Row],[LAP Funding 2023-24]]+DataTable[[#This Row],[Title IA Funding 2023-24]]</f>
        <v>1787142.9979336846</v>
      </c>
      <c r="I33" s="10">
        <f>DataTable[[#This Row],[Total LAP &amp; Title IA Funding 2023-24]]/DataTable[[#This Row],[FTE Enrollment 2023-24]]</f>
        <v>630.53900170894667</v>
      </c>
      <c r="J33" s="9">
        <f>DataTable[[#This Row],[LAP Funding 2023-24]]/DataTable[[#This Row],[Total LAP &amp; Title IA Funding 2023-24]]</f>
        <v>0.67106418534310364</v>
      </c>
      <c r="K33" s="9">
        <f>DataTable[[#This Row],[Title IA Funding 2023-24]]/DataTable[[#This Row],[Total LAP &amp; Title IA Funding 2023-24]]</f>
        <v>0.32893581465689642</v>
      </c>
    </row>
    <row r="34" spans="1:11" ht="17.25">
      <c r="A34" s="7">
        <v>32360</v>
      </c>
      <c r="B34" s="8" t="s">
        <v>43</v>
      </c>
      <c r="C34" s="11">
        <v>5188.7800000000007</v>
      </c>
      <c r="D34" s="10">
        <v>2500298.35</v>
      </c>
      <c r="E34" s="10">
        <f>DataTable[[#This Row],[LAP Funding 2023-24]]/DataTable[[#This Row],[FTE Enrollment 2023-24]]</f>
        <v>481.86632503208841</v>
      </c>
      <c r="F34" s="10">
        <v>1289949.0385808311</v>
      </c>
      <c r="G34" s="10">
        <f>DataTable[[#This Row],[Title IA Funding 2023-24]]/DataTable[[#This Row],[FTE Enrollment 2023-24]]</f>
        <v>248.60353273425179</v>
      </c>
      <c r="H34" s="10">
        <f>DataTable[[#This Row],[LAP Funding 2023-24]]+DataTable[[#This Row],[Title IA Funding 2023-24]]</f>
        <v>3790247.3885808312</v>
      </c>
      <c r="I34" s="10">
        <f>DataTable[[#This Row],[Total LAP &amp; Title IA Funding 2023-24]]/DataTable[[#This Row],[FTE Enrollment 2023-24]]</f>
        <v>730.46985776634017</v>
      </c>
      <c r="J34" s="9">
        <f>DataTable[[#This Row],[LAP Funding 2023-24]]/DataTable[[#This Row],[Total LAP &amp; Title IA Funding 2023-24]]</f>
        <v>0.65966626809976592</v>
      </c>
      <c r="K34" s="9">
        <f>DataTable[[#This Row],[Title IA Funding 2023-24]]/DataTable[[#This Row],[Total LAP &amp; Title IA Funding 2023-24]]</f>
        <v>0.34033373190023414</v>
      </c>
    </row>
    <row r="35" spans="1:11" ht="17.25">
      <c r="A35" s="7">
        <v>33036</v>
      </c>
      <c r="B35" s="8" t="s">
        <v>44</v>
      </c>
      <c r="C35" s="11">
        <v>770.35</v>
      </c>
      <c r="D35" s="10">
        <v>549076.56000000006</v>
      </c>
      <c r="E35" s="10">
        <f>DataTable[[#This Row],[LAP Funding 2023-24]]/DataTable[[#This Row],[FTE Enrollment 2023-24]]</f>
        <v>712.762458622704</v>
      </c>
      <c r="F35" s="10">
        <v>438593.19412204484</v>
      </c>
      <c r="G35" s="10">
        <f>DataTable[[#This Row],[Title IA Funding 2023-24]]/DataTable[[#This Row],[FTE Enrollment 2023-24]]</f>
        <v>569.34275864483004</v>
      </c>
      <c r="H35" s="10">
        <f>DataTable[[#This Row],[LAP Funding 2023-24]]+DataTable[[#This Row],[Title IA Funding 2023-24]]</f>
        <v>987669.75412204489</v>
      </c>
      <c r="I35" s="10">
        <f>DataTable[[#This Row],[Total LAP &amp; Title IA Funding 2023-24]]/DataTable[[#This Row],[FTE Enrollment 2023-24]]</f>
        <v>1282.105217267534</v>
      </c>
      <c r="J35" s="9">
        <f>DataTable[[#This Row],[LAP Funding 2023-24]]/DataTable[[#This Row],[Total LAP &amp; Title IA Funding 2023-24]]</f>
        <v>0.55593132999003581</v>
      </c>
      <c r="K35" s="9">
        <f>DataTable[[#This Row],[Title IA Funding 2023-24]]/DataTable[[#This Row],[Total LAP &amp; Title IA Funding 2023-24]]</f>
        <v>0.44406867000996419</v>
      </c>
    </row>
    <row r="36" spans="1:11" ht="17.25">
      <c r="A36" s="7">
        <v>16049</v>
      </c>
      <c r="B36" s="8" t="s">
        <v>45</v>
      </c>
      <c r="C36" s="11">
        <v>654.83000000000015</v>
      </c>
      <c r="D36" s="10">
        <v>420999.11000000004</v>
      </c>
      <c r="E36" s="10">
        <f>DataTable[[#This Row],[LAP Funding 2023-24]]/DataTable[[#This Row],[FTE Enrollment 2023-24]]</f>
        <v>642.91359589511774</v>
      </c>
      <c r="F36" s="10">
        <v>376272.1849380912</v>
      </c>
      <c r="G36" s="10">
        <f>DataTable[[#This Row],[Title IA Funding 2023-24]]/DataTable[[#This Row],[FTE Enrollment 2023-24]]</f>
        <v>574.61048659666039</v>
      </c>
      <c r="H36" s="10">
        <f>DataTable[[#This Row],[LAP Funding 2023-24]]+DataTable[[#This Row],[Title IA Funding 2023-24]]</f>
        <v>797271.29493809119</v>
      </c>
      <c r="I36" s="10">
        <f>DataTable[[#This Row],[Total LAP &amp; Title IA Funding 2023-24]]/DataTable[[#This Row],[FTE Enrollment 2023-24]]</f>
        <v>1217.524082491778</v>
      </c>
      <c r="J36" s="9">
        <f>DataTable[[#This Row],[LAP Funding 2023-24]]/DataTable[[#This Row],[Total LAP &amp; Title IA Funding 2023-24]]</f>
        <v>0.52805000339651131</v>
      </c>
      <c r="K36" s="9">
        <f>DataTable[[#This Row],[Title IA Funding 2023-24]]/DataTable[[#This Row],[Total LAP &amp; Title IA Funding 2023-24]]</f>
        <v>0.47194999660348874</v>
      </c>
    </row>
    <row r="37" spans="1:11" ht="17.25">
      <c r="A37" s="7">
        <v>2250</v>
      </c>
      <c r="B37" s="8" t="s">
        <v>46</v>
      </c>
      <c r="C37" s="11">
        <v>2374.98</v>
      </c>
      <c r="D37" s="10">
        <v>1323290.1100000001</v>
      </c>
      <c r="E37" s="10">
        <f>DataTable[[#This Row],[LAP Funding 2023-24]]/DataTable[[#This Row],[FTE Enrollment 2023-24]]</f>
        <v>557.17947519558061</v>
      </c>
      <c r="F37" s="10">
        <v>1105904.994627224</v>
      </c>
      <c r="G37" s="10">
        <f>DataTable[[#This Row],[Title IA Funding 2023-24]]/DataTable[[#This Row],[FTE Enrollment 2023-24]]</f>
        <v>465.64812951150077</v>
      </c>
      <c r="H37" s="10">
        <f>DataTable[[#This Row],[LAP Funding 2023-24]]+DataTable[[#This Row],[Title IA Funding 2023-24]]</f>
        <v>2429195.1046272242</v>
      </c>
      <c r="I37" s="10">
        <f>DataTable[[#This Row],[Total LAP &amp; Title IA Funding 2023-24]]/DataTable[[#This Row],[FTE Enrollment 2023-24]]</f>
        <v>1022.8276047070814</v>
      </c>
      <c r="J37" s="9">
        <f>DataTable[[#This Row],[LAP Funding 2023-24]]/DataTable[[#This Row],[Total LAP &amp; Title IA Funding 2023-24]]</f>
        <v>0.54474426837076462</v>
      </c>
      <c r="K37" s="9">
        <f>DataTable[[#This Row],[Title IA Funding 2023-24]]/DataTable[[#This Row],[Total LAP &amp; Title IA Funding 2023-24]]</f>
        <v>0.45525573162923544</v>
      </c>
    </row>
    <row r="38" spans="1:11" ht="17.25">
      <c r="A38" s="7">
        <v>19404</v>
      </c>
      <c r="B38" s="8" t="s">
        <v>47</v>
      </c>
      <c r="C38" s="11">
        <v>886.03999999999985</v>
      </c>
      <c r="D38" s="10">
        <v>222901.76000000001</v>
      </c>
      <c r="E38" s="10">
        <f>DataTable[[#This Row],[LAP Funding 2023-24]]/DataTable[[#This Row],[FTE Enrollment 2023-24]]</f>
        <v>251.57076429958022</v>
      </c>
      <c r="F38" s="10">
        <v>290439.30279579235</v>
      </c>
      <c r="G38" s="10">
        <f>DataTable[[#This Row],[Title IA Funding 2023-24]]/DataTable[[#This Row],[FTE Enrollment 2023-24]]</f>
        <v>327.79479797276917</v>
      </c>
      <c r="H38" s="10">
        <f>DataTable[[#This Row],[LAP Funding 2023-24]]+DataTable[[#This Row],[Title IA Funding 2023-24]]</f>
        <v>513341.06279579236</v>
      </c>
      <c r="I38" s="10">
        <f>DataTable[[#This Row],[Total LAP &amp; Title IA Funding 2023-24]]/DataTable[[#This Row],[FTE Enrollment 2023-24]]</f>
        <v>579.36556227234939</v>
      </c>
      <c r="J38" s="9">
        <f>DataTable[[#This Row],[LAP Funding 2023-24]]/DataTable[[#This Row],[Total LAP &amp; Title IA Funding 2023-24]]</f>
        <v>0.43421766960550079</v>
      </c>
      <c r="K38" s="9">
        <f>DataTable[[#This Row],[Title IA Funding 2023-24]]/DataTable[[#This Row],[Total LAP &amp; Title IA Funding 2023-24]]</f>
        <v>0.56578233039449921</v>
      </c>
    </row>
    <row r="39" spans="1:11" ht="17.25">
      <c r="A39" s="7">
        <v>27400</v>
      </c>
      <c r="B39" s="8" t="s">
        <v>48</v>
      </c>
      <c r="C39" s="11">
        <v>11271.26</v>
      </c>
      <c r="D39" s="10">
        <v>8157941.8500000006</v>
      </c>
      <c r="E39" s="10">
        <f>DataTable[[#This Row],[LAP Funding 2023-24]]/DataTable[[#This Row],[FTE Enrollment 2023-24]]</f>
        <v>723.78259839627515</v>
      </c>
      <c r="F39" s="10">
        <v>4269881.3345384989</v>
      </c>
      <c r="G39" s="10">
        <f>DataTable[[#This Row],[Title IA Funding 2023-24]]/DataTable[[#This Row],[FTE Enrollment 2023-24]]</f>
        <v>378.82910469091291</v>
      </c>
      <c r="H39" s="10">
        <f>DataTable[[#This Row],[LAP Funding 2023-24]]+DataTable[[#This Row],[Title IA Funding 2023-24]]</f>
        <v>12427823.184538499</v>
      </c>
      <c r="I39" s="10">
        <f>DataTable[[#This Row],[Total LAP &amp; Title IA Funding 2023-24]]/DataTable[[#This Row],[FTE Enrollment 2023-24]]</f>
        <v>1102.6117030871881</v>
      </c>
      <c r="J39" s="9">
        <f>DataTable[[#This Row],[LAP Funding 2023-24]]/DataTable[[#This Row],[Total LAP &amp; Title IA Funding 2023-24]]</f>
        <v>0.65642564501153566</v>
      </c>
      <c r="K39" s="9">
        <f>DataTable[[#This Row],[Title IA Funding 2023-24]]/DataTable[[#This Row],[Total LAP &amp; Title IA Funding 2023-24]]</f>
        <v>0.34357435498846445</v>
      </c>
    </row>
    <row r="40" spans="1:11" ht="17.25">
      <c r="A40" s="7">
        <v>38300</v>
      </c>
      <c r="B40" s="8" t="s">
        <v>49</v>
      </c>
      <c r="C40" s="11">
        <v>508.26</v>
      </c>
      <c r="D40" s="10">
        <v>132860.04999999999</v>
      </c>
      <c r="E40" s="10">
        <f>DataTable[[#This Row],[LAP Funding 2023-24]]/DataTable[[#This Row],[FTE Enrollment 2023-24]]</f>
        <v>261.40174320229801</v>
      </c>
      <c r="F40" s="10">
        <v>91595.005816865654</v>
      </c>
      <c r="G40" s="10">
        <f>DataTable[[#This Row],[Title IA Funding 2023-24]]/DataTable[[#This Row],[FTE Enrollment 2023-24]]</f>
        <v>180.21289461469652</v>
      </c>
      <c r="H40" s="10">
        <f>DataTable[[#This Row],[LAP Funding 2023-24]]+DataTable[[#This Row],[Title IA Funding 2023-24]]</f>
        <v>224455.05581686564</v>
      </c>
      <c r="I40" s="10">
        <f>DataTable[[#This Row],[Total LAP &amp; Title IA Funding 2023-24]]/DataTable[[#This Row],[FTE Enrollment 2023-24]]</f>
        <v>441.61463781699456</v>
      </c>
      <c r="J40" s="9">
        <f>DataTable[[#This Row],[LAP Funding 2023-24]]/DataTable[[#This Row],[Total LAP &amp; Title IA Funding 2023-24]]</f>
        <v>0.59192273266680784</v>
      </c>
      <c r="K40" s="9">
        <f>DataTable[[#This Row],[Title IA Funding 2023-24]]/DataTable[[#This Row],[Total LAP &amp; Title IA Funding 2023-24]]</f>
        <v>0.40807726733319216</v>
      </c>
    </row>
    <row r="41" spans="1:11" ht="17.25">
      <c r="A41" s="7">
        <v>36250</v>
      </c>
      <c r="B41" s="8" t="s">
        <v>50</v>
      </c>
      <c r="C41" s="11">
        <v>1429.03</v>
      </c>
      <c r="D41" s="10">
        <v>1011194.3699999999</v>
      </c>
      <c r="E41" s="10">
        <f>DataTable[[#This Row],[LAP Funding 2023-24]]/DataTable[[#This Row],[FTE Enrollment 2023-24]]</f>
        <v>707.60891653779129</v>
      </c>
      <c r="F41" s="10">
        <v>408958.6155536123</v>
      </c>
      <c r="G41" s="10">
        <f>DataTable[[#This Row],[Title IA Funding 2023-24]]/DataTable[[#This Row],[FTE Enrollment 2023-24]]</f>
        <v>286.1791673748013</v>
      </c>
      <c r="H41" s="10">
        <f>DataTable[[#This Row],[LAP Funding 2023-24]]+DataTable[[#This Row],[Title IA Funding 2023-24]]</f>
        <v>1420152.9855536122</v>
      </c>
      <c r="I41" s="10">
        <f>DataTable[[#This Row],[Total LAP &amp; Title IA Funding 2023-24]]/DataTable[[#This Row],[FTE Enrollment 2023-24]]</f>
        <v>993.7880839125927</v>
      </c>
      <c r="J41" s="9">
        <f>DataTable[[#This Row],[LAP Funding 2023-24]]/DataTable[[#This Row],[Total LAP &amp; Title IA Funding 2023-24]]</f>
        <v>0.7120319995706732</v>
      </c>
      <c r="K41" s="9">
        <f>DataTable[[#This Row],[Title IA Funding 2023-24]]/DataTable[[#This Row],[Total LAP &amp; Title IA Funding 2023-24]]</f>
        <v>0.28796800042932674</v>
      </c>
    </row>
    <row r="42" spans="1:11" ht="17.25">
      <c r="A42" s="7">
        <v>38306</v>
      </c>
      <c r="B42" s="8" t="s">
        <v>51</v>
      </c>
      <c r="C42" s="11">
        <v>127.33000000000001</v>
      </c>
      <c r="D42" s="10">
        <v>32447.65</v>
      </c>
      <c r="E42" s="10">
        <f>DataTable[[#This Row],[LAP Funding 2023-24]]/DataTable[[#This Row],[FTE Enrollment 2023-24]]</f>
        <v>254.83114741223591</v>
      </c>
      <c r="F42" s="10">
        <v>30782.532684943802</v>
      </c>
      <c r="G42" s="10">
        <f>DataTable[[#This Row],[Title IA Funding 2023-24]]/DataTable[[#This Row],[FTE Enrollment 2023-24]]</f>
        <v>241.75396752488652</v>
      </c>
      <c r="H42" s="10">
        <f>DataTable[[#This Row],[LAP Funding 2023-24]]+DataTable[[#This Row],[Title IA Funding 2023-24]]</f>
        <v>63230.182684943808</v>
      </c>
      <c r="I42" s="10">
        <f>DataTable[[#This Row],[Total LAP &amp; Title IA Funding 2023-24]]/DataTable[[#This Row],[FTE Enrollment 2023-24]]</f>
        <v>496.58511493712246</v>
      </c>
      <c r="J42" s="9">
        <f>DataTable[[#This Row],[LAP Funding 2023-24]]/DataTable[[#This Row],[Total LAP &amp; Title IA Funding 2023-24]]</f>
        <v>0.51316710820964218</v>
      </c>
      <c r="K42" s="9">
        <f>DataTable[[#This Row],[Title IA Funding 2023-24]]/DataTable[[#This Row],[Total LAP &amp; Title IA Funding 2023-24]]</f>
        <v>0.48683289179035777</v>
      </c>
    </row>
    <row r="43" spans="1:11" ht="17.25">
      <c r="A43" s="7">
        <v>33206</v>
      </c>
      <c r="B43" s="8" t="s">
        <v>52</v>
      </c>
      <c r="C43" s="11">
        <v>106.24</v>
      </c>
      <c r="D43" s="10">
        <v>106802.38999999998</v>
      </c>
      <c r="E43" s="10">
        <f>DataTable[[#This Row],[LAP Funding 2023-24]]/DataTable[[#This Row],[FTE Enrollment 2023-24]]</f>
        <v>1005.2935805722891</v>
      </c>
      <c r="F43" s="10">
        <v>80865.336295257483</v>
      </c>
      <c r="G43" s="10">
        <f>DataTable[[#This Row],[Title IA Funding 2023-24]]/DataTable[[#This Row],[FTE Enrollment 2023-24]]</f>
        <v>761.15715639361338</v>
      </c>
      <c r="H43" s="10">
        <f>DataTable[[#This Row],[LAP Funding 2023-24]]+DataTable[[#This Row],[Title IA Funding 2023-24]]</f>
        <v>187667.72629525745</v>
      </c>
      <c r="I43" s="10">
        <f>DataTable[[#This Row],[Total LAP &amp; Title IA Funding 2023-24]]/DataTable[[#This Row],[FTE Enrollment 2023-24]]</f>
        <v>1766.4507369659023</v>
      </c>
      <c r="J43" s="9">
        <f>DataTable[[#This Row],[LAP Funding 2023-24]]/DataTable[[#This Row],[Total LAP &amp; Title IA Funding 2023-24]]</f>
        <v>0.56910366054080008</v>
      </c>
      <c r="K43" s="9">
        <f>DataTable[[#This Row],[Title IA Funding 2023-24]]/DataTable[[#This Row],[Total LAP &amp; Title IA Funding 2023-24]]</f>
        <v>0.43089633945919997</v>
      </c>
    </row>
    <row r="44" spans="1:11" ht="17.25">
      <c r="A44" s="7">
        <v>36400</v>
      </c>
      <c r="B44" s="8" t="s">
        <v>53</v>
      </c>
      <c r="C44" s="11">
        <v>739.28</v>
      </c>
      <c r="D44" s="10">
        <v>517682.68</v>
      </c>
      <c r="E44" s="10">
        <f>DataTable[[#This Row],[LAP Funding 2023-24]]/DataTable[[#This Row],[FTE Enrollment 2023-24]]</f>
        <v>700.25251596147609</v>
      </c>
      <c r="F44" s="10">
        <v>244800.28730071013</v>
      </c>
      <c r="G44" s="10">
        <f>DataTable[[#This Row],[Title IA Funding 2023-24]]/DataTable[[#This Row],[FTE Enrollment 2023-24]]</f>
        <v>331.13338288701186</v>
      </c>
      <c r="H44" s="10">
        <f>DataTable[[#This Row],[LAP Funding 2023-24]]+DataTable[[#This Row],[Title IA Funding 2023-24]]</f>
        <v>762482.96730071015</v>
      </c>
      <c r="I44" s="10">
        <f>DataTable[[#This Row],[Total LAP &amp; Title IA Funding 2023-24]]/DataTable[[#This Row],[FTE Enrollment 2023-24]]</f>
        <v>1031.3858988484881</v>
      </c>
      <c r="J44" s="9">
        <f>DataTable[[#This Row],[LAP Funding 2023-24]]/DataTable[[#This Row],[Total LAP &amp; Title IA Funding 2023-24]]</f>
        <v>0.67894327112993047</v>
      </c>
      <c r="K44" s="9">
        <f>DataTable[[#This Row],[Title IA Funding 2023-24]]/DataTable[[#This Row],[Total LAP &amp; Title IA Funding 2023-24]]</f>
        <v>0.32105672887006947</v>
      </c>
    </row>
    <row r="45" spans="1:11" ht="17.25">
      <c r="A45" s="7">
        <v>33115</v>
      </c>
      <c r="B45" s="8" t="s">
        <v>54</v>
      </c>
      <c r="C45" s="11">
        <v>1584.2700000000002</v>
      </c>
      <c r="D45" s="10">
        <v>1069867.3500000001</v>
      </c>
      <c r="E45" s="10">
        <f>DataTable[[#This Row],[LAP Funding 2023-24]]/DataTable[[#This Row],[FTE Enrollment 2023-24]]</f>
        <v>675.30619780719189</v>
      </c>
      <c r="F45" s="10">
        <v>681690.59035929944</v>
      </c>
      <c r="G45" s="10">
        <f>DataTable[[#This Row],[Title IA Funding 2023-24]]/DataTable[[#This Row],[FTE Enrollment 2023-24]]</f>
        <v>430.28687683242083</v>
      </c>
      <c r="H45" s="10">
        <f>DataTable[[#This Row],[LAP Funding 2023-24]]+DataTable[[#This Row],[Title IA Funding 2023-24]]</f>
        <v>1751557.9403592995</v>
      </c>
      <c r="I45" s="10">
        <f>DataTable[[#This Row],[Total LAP &amp; Title IA Funding 2023-24]]/DataTable[[#This Row],[FTE Enrollment 2023-24]]</f>
        <v>1105.5930746396127</v>
      </c>
      <c r="J45" s="9">
        <f>DataTable[[#This Row],[LAP Funding 2023-24]]/DataTable[[#This Row],[Total LAP &amp; Title IA Funding 2023-24]]</f>
        <v>0.61080899772035901</v>
      </c>
      <c r="K45" s="9">
        <f>DataTable[[#This Row],[Title IA Funding 2023-24]]/DataTable[[#This Row],[Total LAP &amp; Title IA Funding 2023-24]]</f>
        <v>0.38919100227964099</v>
      </c>
    </row>
    <row r="46" spans="1:11" ht="17.25">
      <c r="A46" s="7">
        <v>29011</v>
      </c>
      <c r="B46" s="8" t="s">
        <v>55</v>
      </c>
      <c r="C46" s="11">
        <v>482.73999999999995</v>
      </c>
      <c r="D46" s="10">
        <v>396257.29000000004</v>
      </c>
      <c r="E46" s="10">
        <f>DataTable[[#This Row],[LAP Funding 2023-24]]/DataTable[[#This Row],[FTE Enrollment 2023-24]]</f>
        <v>820.85033351286427</v>
      </c>
      <c r="F46" s="10">
        <v>274676.88247517968</v>
      </c>
      <c r="G46" s="10">
        <f>DataTable[[#This Row],[Title IA Funding 2023-24]]/DataTable[[#This Row],[FTE Enrollment 2023-24]]</f>
        <v>568.99548923888574</v>
      </c>
      <c r="H46" s="10">
        <f>DataTable[[#This Row],[LAP Funding 2023-24]]+DataTable[[#This Row],[Title IA Funding 2023-24]]</f>
        <v>670934.17247517966</v>
      </c>
      <c r="I46" s="10">
        <f>DataTable[[#This Row],[Total LAP &amp; Title IA Funding 2023-24]]/DataTable[[#This Row],[FTE Enrollment 2023-24]]</f>
        <v>1389.8458227517499</v>
      </c>
      <c r="J46" s="9">
        <f>DataTable[[#This Row],[LAP Funding 2023-24]]/DataTable[[#This Row],[Total LAP &amp; Title IA Funding 2023-24]]</f>
        <v>0.59060531756512824</v>
      </c>
      <c r="K46" s="9">
        <f>DataTable[[#This Row],[Title IA Funding 2023-24]]/DataTable[[#This Row],[Total LAP &amp; Title IA Funding 2023-24]]</f>
        <v>0.40939468243487181</v>
      </c>
    </row>
    <row r="47" spans="1:11" ht="17.25">
      <c r="A47" s="7">
        <v>29317</v>
      </c>
      <c r="B47" s="8" t="s">
        <v>56</v>
      </c>
      <c r="C47" s="11">
        <v>420.20000000000005</v>
      </c>
      <c r="D47" s="10">
        <v>89586.01</v>
      </c>
      <c r="E47" s="10">
        <f>DataTable[[#This Row],[LAP Funding 2023-24]]/DataTable[[#This Row],[FTE Enrollment 2023-24]]</f>
        <v>213.19850071394569</v>
      </c>
      <c r="F47" s="10">
        <v>73878.078443865146</v>
      </c>
      <c r="G47" s="10">
        <f>DataTable[[#This Row],[Title IA Funding 2023-24]]/DataTable[[#This Row],[FTE Enrollment 2023-24]]</f>
        <v>175.816464645086</v>
      </c>
      <c r="H47" s="10">
        <f>DataTable[[#This Row],[LAP Funding 2023-24]]+DataTable[[#This Row],[Title IA Funding 2023-24]]</f>
        <v>163464.08844386513</v>
      </c>
      <c r="I47" s="10">
        <f>DataTable[[#This Row],[Total LAP &amp; Title IA Funding 2023-24]]/DataTable[[#This Row],[FTE Enrollment 2023-24]]</f>
        <v>389.01496535903169</v>
      </c>
      <c r="J47" s="9">
        <f>DataTable[[#This Row],[LAP Funding 2023-24]]/DataTable[[#This Row],[Total LAP &amp; Title IA Funding 2023-24]]</f>
        <v>0.54804704111364833</v>
      </c>
      <c r="K47" s="9">
        <f>DataTable[[#This Row],[Title IA Funding 2023-24]]/DataTable[[#This Row],[Total LAP &amp; Title IA Funding 2023-24]]</f>
        <v>0.45195295888635179</v>
      </c>
    </row>
    <row r="48" spans="1:11" ht="17.25">
      <c r="A48" s="7">
        <v>14099</v>
      </c>
      <c r="B48" s="8" t="s">
        <v>57</v>
      </c>
      <c r="C48" s="11">
        <v>169.10000000000002</v>
      </c>
      <c r="D48" s="10">
        <v>47894.85</v>
      </c>
      <c r="E48" s="10">
        <f>DataTable[[#This Row],[LAP Funding 2023-24]]/DataTable[[#This Row],[FTE Enrollment 2023-24]]</f>
        <v>283.23388527498514</v>
      </c>
      <c r="F48" s="10">
        <v>44634.672393168505</v>
      </c>
      <c r="G48" s="10">
        <f>DataTable[[#This Row],[Title IA Funding 2023-24]]/DataTable[[#This Row],[FTE Enrollment 2023-24]]</f>
        <v>263.95430155628918</v>
      </c>
      <c r="H48" s="10">
        <f>DataTable[[#This Row],[LAP Funding 2023-24]]+DataTable[[#This Row],[Title IA Funding 2023-24]]</f>
        <v>92529.522393168503</v>
      </c>
      <c r="I48" s="10">
        <f>DataTable[[#This Row],[Total LAP &amp; Title IA Funding 2023-24]]/DataTable[[#This Row],[FTE Enrollment 2023-24]]</f>
        <v>547.18818683127438</v>
      </c>
      <c r="J48" s="9">
        <f>DataTable[[#This Row],[LAP Funding 2023-24]]/DataTable[[#This Row],[Total LAP &amp; Title IA Funding 2023-24]]</f>
        <v>0.51761695901216598</v>
      </c>
      <c r="K48" s="9">
        <f>DataTable[[#This Row],[Title IA Funding 2023-24]]/DataTable[[#This Row],[Total LAP &amp; Title IA Funding 2023-24]]</f>
        <v>0.48238304098783397</v>
      </c>
    </row>
    <row r="49" spans="1:11" ht="17.25">
      <c r="A49" s="7">
        <v>13151</v>
      </c>
      <c r="B49" s="8" t="s">
        <v>58</v>
      </c>
      <c r="C49" s="11">
        <v>198.34999999999997</v>
      </c>
      <c r="D49" s="10">
        <v>60258.16</v>
      </c>
      <c r="E49" s="10">
        <f>DataTable[[#This Row],[LAP Funding 2023-24]]/DataTable[[#This Row],[FTE Enrollment 2023-24]]</f>
        <v>303.79712629190828</v>
      </c>
      <c r="F49" s="10">
        <v>75290.492569915048</v>
      </c>
      <c r="G49" s="10">
        <f>DataTable[[#This Row],[Title IA Funding 2023-24]]/DataTable[[#This Row],[FTE Enrollment 2023-24]]</f>
        <v>379.58403110620145</v>
      </c>
      <c r="H49" s="10">
        <f>DataTable[[#This Row],[LAP Funding 2023-24]]+DataTable[[#This Row],[Title IA Funding 2023-24]]</f>
        <v>135548.65256991505</v>
      </c>
      <c r="I49" s="10">
        <f>DataTable[[#This Row],[Total LAP &amp; Title IA Funding 2023-24]]/DataTable[[#This Row],[FTE Enrollment 2023-24]]</f>
        <v>683.38115739810974</v>
      </c>
      <c r="J49" s="9">
        <f>DataTable[[#This Row],[LAP Funding 2023-24]]/DataTable[[#This Row],[Total LAP &amp; Title IA Funding 2023-24]]</f>
        <v>0.44455004795358821</v>
      </c>
      <c r="K49" s="9">
        <f>DataTable[[#This Row],[Title IA Funding 2023-24]]/DataTable[[#This Row],[Total LAP &amp; Title IA Funding 2023-24]]</f>
        <v>0.55544995204641179</v>
      </c>
    </row>
    <row r="50" spans="1:11" ht="17.25">
      <c r="A50" s="7">
        <v>15204</v>
      </c>
      <c r="B50" s="8" t="s">
        <v>59</v>
      </c>
      <c r="C50" s="11">
        <v>936.75999999999988</v>
      </c>
      <c r="D50" s="10">
        <v>329703.53999999998</v>
      </c>
      <c r="E50" s="10">
        <f>DataTable[[#This Row],[LAP Funding 2023-24]]/DataTable[[#This Row],[FTE Enrollment 2023-24]]</f>
        <v>351.96159101584186</v>
      </c>
      <c r="F50" s="10">
        <v>219898.44385806783</v>
      </c>
      <c r="G50" s="10">
        <f>DataTable[[#This Row],[Title IA Funding 2023-24]]/DataTable[[#This Row],[FTE Enrollment 2023-24]]</f>
        <v>234.7436310880779</v>
      </c>
      <c r="H50" s="10">
        <f>DataTable[[#This Row],[LAP Funding 2023-24]]+DataTable[[#This Row],[Title IA Funding 2023-24]]</f>
        <v>549601.98385806778</v>
      </c>
      <c r="I50" s="10">
        <f>DataTable[[#This Row],[Total LAP &amp; Title IA Funding 2023-24]]/DataTable[[#This Row],[FTE Enrollment 2023-24]]</f>
        <v>586.70522210391971</v>
      </c>
      <c r="J50" s="9">
        <f>DataTable[[#This Row],[LAP Funding 2023-24]]/DataTable[[#This Row],[Total LAP &amp; Title IA Funding 2023-24]]</f>
        <v>0.59989510533707324</v>
      </c>
      <c r="K50" s="9">
        <f>DataTable[[#This Row],[Title IA Funding 2023-24]]/DataTable[[#This Row],[Total LAP &amp; Title IA Funding 2023-24]]</f>
        <v>0.40010489466292687</v>
      </c>
    </row>
    <row r="51" spans="1:11" ht="17.25">
      <c r="A51" s="7">
        <v>5313</v>
      </c>
      <c r="B51" s="8" t="s">
        <v>60</v>
      </c>
      <c r="C51" s="11">
        <v>344.37</v>
      </c>
      <c r="D51" s="10">
        <v>185865.27000000002</v>
      </c>
      <c r="E51" s="10">
        <f>DataTable[[#This Row],[LAP Funding 2023-24]]/DataTable[[#This Row],[FTE Enrollment 2023-24]]</f>
        <v>539.72549873682385</v>
      </c>
      <c r="F51" s="10">
        <v>113422.00329766047</v>
      </c>
      <c r="G51" s="10">
        <f>DataTable[[#This Row],[Title IA Funding 2023-24]]/DataTable[[#This Row],[FTE Enrollment 2023-24]]</f>
        <v>329.36087143961572</v>
      </c>
      <c r="H51" s="10">
        <f>DataTable[[#This Row],[LAP Funding 2023-24]]+DataTable[[#This Row],[Title IA Funding 2023-24]]</f>
        <v>299287.27329766052</v>
      </c>
      <c r="I51" s="10">
        <f>DataTable[[#This Row],[Total LAP &amp; Title IA Funding 2023-24]]/DataTable[[#This Row],[FTE Enrollment 2023-24]]</f>
        <v>869.08637017643957</v>
      </c>
      <c r="J51" s="9">
        <f>DataTable[[#This Row],[LAP Funding 2023-24]]/DataTable[[#This Row],[Total LAP &amp; Title IA Funding 2023-24]]</f>
        <v>0.62102630677230641</v>
      </c>
      <c r="K51" s="9">
        <f>DataTable[[#This Row],[Title IA Funding 2023-24]]/DataTable[[#This Row],[Total LAP &amp; Title IA Funding 2023-24]]</f>
        <v>0.37897369322769353</v>
      </c>
    </row>
    <row r="52" spans="1:11" ht="17.25">
      <c r="A52" s="7">
        <v>22073</v>
      </c>
      <c r="B52" s="8" t="s">
        <v>61</v>
      </c>
      <c r="C52" s="11">
        <v>85.25</v>
      </c>
      <c r="D52" s="10">
        <v>46504.76</v>
      </c>
      <c r="E52" s="10">
        <f>DataTable[[#This Row],[LAP Funding 2023-24]]/DataTable[[#This Row],[FTE Enrollment 2023-24]]</f>
        <v>545.51038123167154</v>
      </c>
      <c r="F52" s="10">
        <v>33943.518751820506</v>
      </c>
      <c r="G52" s="10">
        <f>DataTable[[#This Row],[Title IA Funding 2023-24]]/DataTable[[#This Row],[FTE Enrollment 2023-24]]</f>
        <v>398.16444283660417</v>
      </c>
      <c r="H52" s="10">
        <f>DataTable[[#This Row],[LAP Funding 2023-24]]+DataTable[[#This Row],[Title IA Funding 2023-24]]</f>
        <v>80448.2787518205</v>
      </c>
      <c r="I52" s="10">
        <f>DataTable[[#This Row],[Total LAP &amp; Title IA Funding 2023-24]]/DataTable[[#This Row],[FTE Enrollment 2023-24]]</f>
        <v>943.67482406827571</v>
      </c>
      <c r="J52" s="9">
        <f>DataTable[[#This Row],[LAP Funding 2023-24]]/DataTable[[#This Row],[Total LAP &amp; Title IA Funding 2023-24]]</f>
        <v>0.57807029213720285</v>
      </c>
      <c r="K52" s="9">
        <f>DataTable[[#This Row],[Title IA Funding 2023-24]]/DataTable[[#This Row],[Total LAP &amp; Title IA Funding 2023-24]]</f>
        <v>0.42192970786279727</v>
      </c>
    </row>
    <row r="53" spans="1:11" ht="17.25">
      <c r="A53" s="7">
        <v>10050</v>
      </c>
      <c r="B53" s="8" t="s">
        <v>62</v>
      </c>
      <c r="C53" s="11">
        <v>201.02999999999997</v>
      </c>
      <c r="D53" s="10">
        <v>156319.45000000001</v>
      </c>
      <c r="E53" s="10">
        <f>DataTable[[#This Row],[LAP Funding 2023-24]]/DataTable[[#This Row],[FTE Enrollment 2023-24]]</f>
        <v>777.59264786350309</v>
      </c>
      <c r="F53" s="10">
        <v>139062.363260012</v>
      </c>
      <c r="G53" s="10">
        <f>DataTable[[#This Row],[Title IA Funding 2023-24]]/DataTable[[#This Row],[FTE Enrollment 2023-24]]</f>
        <v>691.7493073671194</v>
      </c>
      <c r="H53" s="10">
        <f>DataTable[[#This Row],[LAP Funding 2023-24]]+DataTable[[#This Row],[Title IA Funding 2023-24]]</f>
        <v>295381.81326001202</v>
      </c>
      <c r="I53" s="10">
        <f>DataTable[[#This Row],[Total LAP &amp; Title IA Funding 2023-24]]/DataTable[[#This Row],[FTE Enrollment 2023-24]]</f>
        <v>1469.3419552306225</v>
      </c>
      <c r="J53" s="9">
        <f>DataTable[[#This Row],[LAP Funding 2023-24]]/DataTable[[#This Row],[Total LAP &amp; Title IA Funding 2023-24]]</f>
        <v>0.52921149164454029</v>
      </c>
      <c r="K53" s="9">
        <f>DataTable[[#This Row],[Title IA Funding 2023-24]]/DataTable[[#This Row],[Total LAP &amp; Title IA Funding 2023-24]]</f>
        <v>0.47078850835545971</v>
      </c>
    </row>
    <row r="54" spans="1:11" ht="17.25">
      <c r="A54" s="7">
        <v>26059</v>
      </c>
      <c r="B54" s="8" t="s">
        <v>63</v>
      </c>
      <c r="C54" s="11">
        <v>356.64999999999992</v>
      </c>
      <c r="D54" s="10">
        <v>244461.16</v>
      </c>
      <c r="E54" s="10">
        <f>DataTable[[#This Row],[LAP Funding 2023-24]]/DataTable[[#This Row],[FTE Enrollment 2023-24]]</f>
        <v>685.43715126875099</v>
      </c>
      <c r="F54" s="10">
        <v>246092.24080014441</v>
      </c>
      <c r="G54" s="10">
        <f>DataTable[[#This Row],[Title IA Funding 2023-24]]/DataTable[[#This Row],[FTE Enrollment 2023-24]]</f>
        <v>690.01048871483101</v>
      </c>
      <c r="H54" s="10">
        <f>DataTable[[#This Row],[LAP Funding 2023-24]]+DataTable[[#This Row],[Title IA Funding 2023-24]]</f>
        <v>490553.40080014442</v>
      </c>
      <c r="I54" s="10">
        <f>DataTable[[#This Row],[Total LAP &amp; Title IA Funding 2023-24]]/DataTable[[#This Row],[FTE Enrollment 2023-24]]</f>
        <v>1375.4476399835821</v>
      </c>
      <c r="J54" s="9">
        <f>DataTable[[#This Row],[LAP Funding 2023-24]]/DataTable[[#This Row],[Total LAP &amp; Title IA Funding 2023-24]]</f>
        <v>0.49833750943578831</v>
      </c>
      <c r="K54" s="9">
        <f>DataTable[[#This Row],[Title IA Funding 2023-24]]/DataTable[[#This Row],[Total LAP &amp; Title IA Funding 2023-24]]</f>
        <v>0.50166249056421175</v>
      </c>
    </row>
    <row r="55" spans="1:11" ht="17.25">
      <c r="A55" s="7">
        <v>19007</v>
      </c>
      <c r="B55" s="8" t="s">
        <v>64</v>
      </c>
      <c r="C55" s="11">
        <v>44.4</v>
      </c>
      <c r="D55" s="10">
        <v>0</v>
      </c>
      <c r="E55" s="10">
        <f>DataTable[[#This Row],[LAP Funding 2023-24]]/DataTable[[#This Row],[FTE Enrollment 2023-24]]</f>
        <v>0</v>
      </c>
      <c r="F55" s="10">
        <v>0</v>
      </c>
      <c r="G55" s="10">
        <f>DataTable[[#This Row],[Title IA Funding 2023-24]]/DataTable[[#This Row],[FTE Enrollment 2023-24]]</f>
        <v>0</v>
      </c>
      <c r="H55" s="10">
        <f>DataTable[[#This Row],[LAP Funding 2023-24]]+DataTable[[#This Row],[Title IA Funding 2023-24]]</f>
        <v>0</v>
      </c>
      <c r="I55" s="10">
        <f>DataTable[[#This Row],[Total LAP &amp; Title IA Funding 2023-24]]/DataTable[[#This Row],[FTE Enrollment 2023-24]]</f>
        <v>0</v>
      </c>
      <c r="J55" s="9">
        <v>0</v>
      </c>
      <c r="K55" s="9">
        <v>0</v>
      </c>
    </row>
    <row r="56" spans="1:11" ht="17.25">
      <c r="A56" s="7">
        <v>31330</v>
      </c>
      <c r="B56" s="8" t="s">
        <v>65</v>
      </c>
      <c r="C56" s="11">
        <v>421.84999999999997</v>
      </c>
      <c r="D56" s="10">
        <v>266781.92</v>
      </c>
      <c r="E56" s="10">
        <f>DataTable[[#This Row],[LAP Funding 2023-24]]/DataTable[[#This Row],[FTE Enrollment 2023-24]]</f>
        <v>632.40943463316341</v>
      </c>
      <c r="F56" s="10">
        <v>145436.86603143215</v>
      </c>
      <c r="G56" s="10">
        <f>DataTable[[#This Row],[Title IA Funding 2023-24]]/DataTable[[#This Row],[FTE Enrollment 2023-24]]</f>
        <v>344.75966820299197</v>
      </c>
      <c r="H56" s="10">
        <f>DataTable[[#This Row],[LAP Funding 2023-24]]+DataTable[[#This Row],[Title IA Funding 2023-24]]</f>
        <v>412218.7860314321</v>
      </c>
      <c r="I56" s="10">
        <f>DataTable[[#This Row],[Total LAP &amp; Title IA Funding 2023-24]]/DataTable[[#This Row],[FTE Enrollment 2023-24]]</f>
        <v>977.16910283615539</v>
      </c>
      <c r="J56" s="9">
        <f>DataTable[[#This Row],[LAP Funding 2023-24]]/DataTable[[#This Row],[Total LAP &amp; Title IA Funding 2023-24]]</f>
        <v>0.64718525462752097</v>
      </c>
      <c r="K56" s="9">
        <f>DataTable[[#This Row],[Title IA Funding 2023-24]]/DataTable[[#This Row],[Total LAP &amp; Title IA Funding 2023-24]]</f>
        <v>0.35281474537247909</v>
      </c>
    </row>
    <row r="57" spans="1:11" ht="17.25">
      <c r="A57" s="7">
        <v>22207</v>
      </c>
      <c r="B57" s="8" t="s">
        <v>66</v>
      </c>
      <c r="C57" s="11">
        <v>619.05999999999995</v>
      </c>
      <c r="D57" s="10">
        <v>205812.8</v>
      </c>
      <c r="E57" s="10">
        <f>DataTable[[#This Row],[LAP Funding 2023-24]]/DataTable[[#This Row],[FTE Enrollment 2023-24]]</f>
        <v>332.46018156559944</v>
      </c>
      <c r="F57" s="10">
        <v>169428.97747417915</v>
      </c>
      <c r="G57" s="10">
        <f>DataTable[[#This Row],[Title IA Funding 2023-24]]/DataTable[[#This Row],[FTE Enrollment 2023-24]]</f>
        <v>273.68748986233834</v>
      </c>
      <c r="H57" s="10">
        <f>DataTable[[#This Row],[LAP Funding 2023-24]]+DataTable[[#This Row],[Title IA Funding 2023-24]]</f>
        <v>375241.77747417917</v>
      </c>
      <c r="I57" s="10">
        <f>DataTable[[#This Row],[Total LAP &amp; Title IA Funding 2023-24]]/DataTable[[#This Row],[FTE Enrollment 2023-24]]</f>
        <v>606.14767142793789</v>
      </c>
      <c r="J57" s="9">
        <f>DataTable[[#This Row],[LAP Funding 2023-24]]/DataTable[[#This Row],[Total LAP &amp; Title IA Funding 2023-24]]</f>
        <v>0.54848050604962884</v>
      </c>
      <c r="K57" s="9">
        <f>DataTable[[#This Row],[Title IA Funding 2023-24]]/DataTable[[#This Row],[Total LAP &amp; Title IA Funding 2023-24]]</f>
        <v>0.45151949395037111</v>
      </c>
    </row>
    <row r="58" spans="1:11" ht="17.25">
      <c r="A58" s="7">
        <v>7002</v>
      </c>
      <c r="B58" s="8" t="s">
        <v>67</v>
      </c>
      <c r="C58" s="11">
        <v>327.76</v>
      </c>
      <c r="D58" s="10">
        <v>243361.77000000002</v>
      </c>
      <c r="E58" s="10">
        <f>DataTable[[#This Row],[LAP Funding 2023-24]]/DataTable[[#This Row],[FTE Enrollment 2023-24]]</f>
        <v>742.49990846961202</v>
      </c>
      <c r="F58" s="10">
        <v>186198.17562503621</v>
      </c>
      <c r="G58" s="10">
        <f>DataTable[[#This Row],[Title IA Funding 2023-24]]/DataTable[[#This Row],[FTE Enrollment 2023-24]]</f>
        <v>568.09304254648589</v>
      </c>
      <c r="H58" s="10">
        <f>DataTable[[#This Row],[LAP Funding 2023-24]]+DataTable[[#This Row],[Title IA Funding 2023-24]]</f>
        <v>429559.94562503626</v>
      </c>
      <c r="I58" s="10">
        <f>DataTable[[#This Row],[Total LAP &amp; Title IA Funding 2023-24]]/DataTable[[#This Row],[FTE Enrollment 2023-24]]</f>
        <v>1310.5929510160979</v>
      </c>
      <c r="J58" s="9">
        <f>DataTable[[#This Row],[LAP Funding 2023-24]]/DataTable[[#This Row],[Total LAP &amp; Title IA Funding 2023-24]]</f>
        <v>0.56653738896882855</v>
      </c>
      <c r="K58" s="9">
        <f>DataTable[[#This Row],[Title IA Funding 2023-24]]/DataTable[[#This Row],[Total LAP &amp; Title IA Funding 2023-24]]</f>
        <v>0.43346261103117134</v>
      </c>
    </row>
    <row r="59" spans="1:11" ht="17.25">
      <c r="A59" s="7">
        <v>32414</v>
      </c>
      <c r="B59" s="8" t="s">
        <v>68</v>
      </c>
      <c r="C59" s="11">
        <v>2538.4900000000007</v>
      </c>
      <c r="D59" s="10">
        <v>1318926.58</v>
      </c>
      <c r="E59" s="10">
        <f>DataTable[[#This Row],[LAP Funding 2023-24]]/DataTable[[#This Row],[FTE Enrollment 2023-24]]</f>
        <v>519.57131207922805</v>
      </c>
      <c r="F59" s="10">
        <v>580087.03907055233</v>
      </c>
      <c r="G59" s="10">
        <f>DataTable[[#This Row],[Title IA Funding 2023-24]]/DataTable[[#This Row],[FTE Enrollment 2023-24]]</f>
        <v>228.51657444801916</v>
      </c>
      <c r="H59" s="10">
        <f>DataTable[[#This Row],[LAP Funding 2023-24]]+DataTable[[#This Row],[Title IA Funding 2023-24]]</f>
        <v>1899013.6190705523</v>
      </c>
      <c r="I59" s="10">
        <f>DataTable[[#This Row],[Total LAP &amp; Title IA Funding 2023-24]]/DataTable[[#This Row],[FTE Enrollment 2023-24]]</f>
        <v>748.08788652724718</v>
      </c>
      <c r="J59" s="9">
        <f>DataTable[[#This Row],[LAP Funding 2023-24]]/DataTable[[#This Row],[Total LAP &amp; Title IA Funding 2023-24]]</f>
        <v>0.6945324492435877</v>
      </c>
      <c r="K59" s="9">
        <f>DataTable[[#This Row],[Title IA Funding 2023-24]]/DataTable[[#This Row],[Total LAP &amp; Title IA Funding 2023-24]]</f>
        <v>0.30546755075641241</v>
      </c>
    </row>
    <row r="60" spans="1:11" ht="17.25">
      <c r="A60" s="7">
        <v>27343</v>
      </c>
      <c r="B60" s="8" t="s">
        <v>69</v>
      </c>
      <c r="C60" s="11">
        <v>1401.59</v>
      </c>
      <c r="D60" s="10">
        <v>217870.33</v>
      </c>
      <c r="E60" s="10">
        <f>DataTable[[#This Row],[LAP Funding 2023-24]]/DataTable[[#This Row],[FTE Enrollment 2023-24]]</f>
        <v>155.44512303883445</v>
      </c>
      <c r="F60" s="10">
        <v>74226.413870186865</v>
      </c>
      <c r="G60" s="10">
        <f>DataTable[[#This Row],[Title IA Funding 2023-24]]/DataTable[[#This Row],[FTE Enrollment 2023-24]]</f>
        <v>52.958721074056513</v>
      </c>
      <c r="H60" s="10">
        <f>DataTable[[#This Row],[LAP Funding 2023-24]]+DataTable[[#This Row],[Title IA Funding 2023-24]]</f>
        <v>292096.74387018685</v>
      </c>
      <c r="I60" s="10">
        <f>DataTable[[#This Row],[Total LAP &amp; Title IA Funding 2023-24]]/DataTable[[#This Row],[FTE Enrollment 2023-24]]</f>
        <v>208.40384411289099</v>
      </c>
      <c r="J60" s="9">
        <f>DataTable[[#This Row],[LAP Funding 2023-24]]/DataTable[[#This Row],[Total LAP &amp; Title IA Funding 2023-24]]</f>
        <v>0.74588414479836018</v>
      </c>
      <c r="K60" s="9">
        <f>DataTable[[#This Row],[Title IA Funding 2023-24]]/DataTable[[#This Row],[Total LAP &amp; Title IA Funding 2023-24]]</f>
        <v>0.25411585520163976</v>
      </c>
    </row>
    <row r="61" spans="1:11" ht="17.25">
      <c r="A61" s="7">
        <v>36101</v>
      </c>
      <c r="B61" s="8" t="s">
        <v>70</v>
      </c>
      <c r="C61" s="11">
        <v>19</v>
      </c>
      <c r="D61" s="10">
        <v>14403.92</v>
      </c>
      <c r="E61" s="10">
        <f>DataTable[[#This Row],[LAP Funding 2023-24]]/DataTable[[#This Row],[FTE Enrollment 2023-24]]</f>
        <v>758.10105263157891</v>
      </c>
      <c r="F61" s="10">
        <v>16902.206975894362</v>
      </c>
      <c r="G61" s="10">
        <f>DataTable[[#This Row],[Title IA Funding 2023-24]]/DataTable[[#This Row],[FTE Enrollment 2023-24]]</f>
        <v>889.58984083654536</v>
      </c>
      <c r="H61" s="10">
        <f>DataTable[[#This Row],[LAP Funding 2023-24]]+DataTable[[#This Row],[Title IA Funding 2023-24]]</f>
        <v>31306.12697589436</v>
      </c>
      <c r="I61" s="10">
        <f>DataTable[[#This Row],[Total LAP &amp; Title IA Funding 2023-24]]/DataTable[[#This Row],[FTE Enrollment 2023-24]]</f>
        <v>1647.6908934681242</v>
      </c>
      <c r="J61" s="9">
        <f>DataTable[[#This Row],[LAP Funding 2023-24]]/DataTable[[#This Row],[Total LAP &amp; Title IA Funding 2023-24]]</f>
        <v>0.46009907297351033</v>
      </c>
      <c r="K61" s="9">
        <f>DataTable[[#This Row],[Title IA Funding 2023-24]]/DataTable[[#This Row],[Total LAP &amp; Title IA Funding 2023-24]]</f>
        <v>0.53990092702648973</v>
      </c>
    </row>
    <row r="62" spans="1:11" ht="17.25">
      <c r="A62" s="7">
        <v>32361</v>
      </c>
      <c r="B62" s="8" t="s">
        <v>71</v>
      </c>
      <c r="C62" s="11">
        <v>3350.86</v>
      </c>
      <c r="D62" s="10">
        <v>2383096.4900000002</v>
      </c>
      <c r="E62" s="10">
        <f>DataTable[[#This Row],[LAP Funding 2023-24]]/DataTable[[#This Row],[FTE Enrollment 2023-24]]</f>
        <v>711.18951254304864</v>
      </c>
      <c r="F62" s="10">
        <v>1310973.579638585</v>
      </c>
      <c r="G62" s="10">
        <f>DataTable[[#This Row],[Title IA Funding 2023-24]]/DataTable[[#This Row],[FTE Enrollment 2023-24]]</f>
        <v>391.23496046942722</v>
      </c>
      <c r="H62" s="10">
        <f>DataTable[[#This Row],[LAP Funding 2023-24]]+DataTable[[#This Row],[Title IA Funding 2023-24]]</f>
        <v>3694070.0696385852</v>
      </c>
      <c r="I62" s="10">
        <f>DataTable[[#This Row],[Total LAP &amp; Title IA Funding 2023-24]]/DataTable[[#This Row],[FTE Enrollment 2023-24]]</f>
        <v>1102.424473012476</v>
      </c>
      <c r="J62" s="9">
        <f>DataTable[[#This Row],[LAP Funding 2023-24]]/DataTable[[#This Row],[Total LAP &amp; Title IA Funding 2023-24]]</f>
        <v>0.64511404631616909</v>
      </c>
      <c r="K62" s="9">
        <f>DataTable[[#This Row],[Title IA Funding 2023-24]]/DataTable[[#This Row],[Total LAP &amp; Title IA Funding 2023-24]]</f>
        <v>0.35488595368383091</v>
      </c>
    </row>
    <row r="63" spans="1:11" ht="17.25">
      <c r="A63" s="7">
        <v>39090</v>
      </c>
      <c r="B63" s="8" t="s">
        <v>72</v>
      </c>
      <c r="C63" s="11">
        <v>3220.2599999999998</v>
      </c>
      <c r="D63" s="10">
        <v>2379366.42</v>
      </c>
      <c r="E63" s="10">
        <f>DataTable[[#This Row],[LAP Funding 2023-24]]/DataTable[[#This Row],[FTE Enrollment 2023-24]]</f>
        <v>738.87401017309162</v>
      </c>
      <c r="F63" s="10">
        <v>740582.18954482314</v>
      </c>
      <c r="G63" s="10">
        <f>DataTable[[#This Row],[Title IA Funding 2023-24]]/DataTable[[#This Row],[FTE Enrollment 2023-24]]</f>
        <v>229.97589932018633</v>
      </c>
      <c r="H63" s="10">
        <f>DataTable[[#This Row],[LAP Funding 2023-24]]+DataTable[[#This Row],[Title IA Funding 2023-24]]</f>
        <v>3119948.6095448229</v>
      </c>
      <c r="I63" s="10">
        <f>DataTable[[#This Row],[Total LAP &amp; Title IA Funding 2023-24]]/DataTable[[#This Row],[FTE Enrollment 2023-24]]</f>
        <v>968.84990949327789</v>
      </c>
      <c r="J63" s="9">
        <f>DataTable[[#This Row],[LAP Funding 2023-24]]/DataTable[[#This Row],[Total LAP &amp; Title IA Funding 2023-24]]</f>
        <v>0.76263000381507295</v>
      </c>
      <c r="K63" s="9">
        <f>DataTable[[#This Row],[Title IA Funding 2023-24]]/DataTable[[#This Row],[Total LAP &amp; Title IA Funding 2023-24]]</f>
        <v>0.23736999618492707</v>
      </c>
    </row>
    <row r="64" spans="1:11" ht="17.25">
      <c r="A64" s="7">
        <v>9206</v>
      </c>
      <c r="B64" s="8" t="s">
        <v>73</v>
      </c>
      <c r="C64" s="11">
        <v>5670.7899999999991</v>
      </c>
      <c r="D64" s="10">
        <v>4160930.29</v>
      </c>
      <c r="E64" s="10">
        <f>DataTable[[#This Row],[LAP Funding 2023-24]]/DataTable[[#This Row],[FTE Enrollment 2023-24]]</f>
        <v>733.74790637636033</v>
      </c>
      <c r="F64" s="10">
        <v>1272731.8099569287</v>
      </c>
      <c r="G64" s="10">
        <f>DataTable[[#This Row],[Title IA Funding 2023-24]]/DataTable[[#This Row],[FTE Enrollment 2023-24]]</f>
        <v>224.43642066747825</v>
      </c>
      <c r="H64" s="10">
        <f>DataTable[[#This Row],[LAP Funding 2023-24]]+DataTable[[#This Row],[Title IA Funding 2023-24]]</f>
        <v>5433662.0999569288</v>
      </c>
      <c r="I64" s="10">
        <f>DataTable[[#This Row],[Total LAP &amp; Title IA Funding 2023-24]]/DataTable[[#This Row],[FTE Enrollment 2023-24]]</f>
        <v>958.18432704383861</v>
      </c>
      <c r="J64" s="9">
        <f>DataTable[[#This Row],[LAP Funding 2023-24]]/DataTable[[#This Row],[Total LAP &amp; Title IA Funding 2023-24]]</f>
        <v>0.76576905472885082</v>
      </c>
      <c r="K64" s="9">
        <f>DataTable[[#This Row],[Title IA Funding 2023-24]]/DataTable[[#This Row],[Total LAP &amp; Title IA Funding 2023-24]]</f>
        <v>0.23423094527114915</v>
      </c>
    </row>
    <row r="65" spans="1:11" ht="17.25">
      <c r="A65" s="7">
        <v>19028</v>
      </c>
      <c r="B65" s="8" t="s">
        <v>74</v>
      </c>
      <c r="C65" s="11">
        <v>85.91</v>
      </c>
      <c r="D65" s="10">
        <v>57601.96</v>
      </c>
      <c r="E65" s="10">
        <f>DataTable[[#This Row],[LAP Funding 2023-24]]/DataTable[[#This Row],[FTE Enrollment 2023-24]]</f>
        <v>670.49191013851703</v>
      </c>
      <c r="F65" s="10">
        <v>18469.519610966287</v>
      </c>
      <c r="G65" s="10">
        <f>DataTable[[#This Row],[Title IA Funding 2023-24]]/DataTable[[#This Row],[FTE Enrollment 2023-24]]</f>
        <v>214.98684217164808</v>
      </c>
      <c r="H65" s="10">
        <f>DataTable[[#This Row],[LAP Funding 2023-24]]+DataTable[[#This Row],[Title IA Funding 2023-24]]</f>
        <v>76071.479610966286</v>
      </c>
      <c r="I65" s="10">
        <f>DataTable[[#This Row],[Total LAP &amp; Title IA Funding 2023-24]]/DataTable[[#This Row],[FTE Enrollment 2023-24]]</f>
        <v>885.47875231016519</v>
      </c>
      <c r="J65" s="9">
        <f>DataTable[[#This Row],[LAP Funding 2023-24]]/DataTable[[#This Row],[Total LAP &amp; Title IA Funding 2023-24]]</f>
        <v>0.75720835580666468</v>
      </c>
      <c r="K65" s="9">
        <f>DataTable[[#This Row],[Title IA Funding 2023-24]]/DataTable[[#This Row],[Total LAP &amp; Title IA Funding 2023-24]]</f>
        <v>0.24279164419333529</v>
      </c>
    </row>
    <row r="66" spans="1:11" ht="17.25">
      <c r="A66" s="7">
        <v>27404</v>
      </c>
      <c r="B66" s="8" t="s">
        <v>75</v>
      </c>
      <c r="C66" s="11">
        <v>1857.3399999999997</v>
      </c>
      <c r="D66" s="10">
        <v>591568.96</v>
      </c>
      <c r="E66" s="10">
        <f>DataTable[[#This Row],[LAP Funding 2023-24]]/DataTable[[#This Row],[FTE Enrollment 2023-24]]</f>
        <v>318.50332195505405</v>
      </c>
      <c r="F66" s="10">
        <v>333990.47963164031</v>
      </c>
      <c r="G66" s="10">
        <f>DataTable[[#This Row],[Title IA Funding 2023-24]]/DataTable[[#This Row],[FTE Enrollment 2023-24]]</f>
        <v>179.82193870354396</v>
      </c>
      <c r="H66" s="10">
        <f>DataTable[[#This Row],[LAP Funding 2023-24]]+DataTable[[#This Row],[Title IA Funding 2023-24]]</f>
        <v>925559.43963164021</v>
      </c>
      <c r="I66" s="10">
        <f>DataTable[[#This Row],[Total LAP &amp; Title IA Funding 2023-24]]/DataTable[[#This Row],[FTE Enrollment 2023-24]]</f>
        <v>498.32526065859798</v>
      </c>
      <c r="J66" s="9">
        <f>DataTable[[#This Row],[LAP Funding 2023-24]]/DataTable[[#This Row],[Total LAP &amp; Title IA Funding 2023-24]]</f>
        <v>0.6391474546847431</v>
      </c>
      <c r="K66" s="9">
        <f>DataTable[[#This Row],[Title IA Funding 2023-24]]/DataTable[[#This Row],[Total LAP &amp; Title IA Funding 2023-24]]</f>
        <v>0.36085254531525696</v>
      </c>
    </row>
    <row r="67" spans="1:11" ht="17.25">
      <c r="A67" s="7">
        <v>31015</v>
      </c>
      <c r="B67" s="8" t="s">
        <v>76</v>
      </c>
      <c r="C67" s="11">
        <v>19371</v>
      </c>
      <c r="D67" s="10">
        <v>6470470.1299999999</v>
      </c>
      <c r="E67" s="10">
        <f>DataTable[[#This Row],[LAP Funding 2023-24]]/DataTable[[#This Row],[FTE Enrollment 2023-24]]</f>
        <v>334.02870941097518</v>
      </c>
      <c r="F67" s="10">
        <v>3489663.9193925294</v>
      </c>
      <c r="G67" s="10">
        <f>DataTable[[#This Row],[Title IA Funding 2023-24]]/DataTable[[#This Row],[FTE Enrollment 2023-24]]</f>
        <v>180.14887818865984</v>
      </c>
      <c r="H67" s="10">
        <f>DataTable[[#This Row],[LAP Funding 2023-24]]+DataTable[[#This Row],[Title IA Funding 2023-24]]</f>
        <v>9960134.0493925288</v>
      </c>
      <c r="I67" s="10">
        <f>DataTable[[#This Row],[Total LAP &amp; Title IA Funding 2023-24]]/DataTable[[#This Row],[FTE Enrollment 2023-24]]</f>
        <v>514.17758759963499</v>
      </c>
      <c r="J67" s="9">
        <f>DataTable[[#This Row],[LAP Funding 2023-24]]/DataTable[[#This Row],[Total LAP &amp; Title IA Funding 2023-24]]</f>
        <v>0.64963685206572452</v>
      </c>
      <c r="K67" s="9">
        <f>DataTable[[#This Row],[Title IA Funding 2023-24]]/DataTable[[#This Row],[Total LAP &amp; Title IA Funding 2023-24]]</f>
        <v>0.35036314793427553</v>
      </c>
    </row>
    <row r="68" spans="1:11" ht="17.25">
      <c r="A68" s="7">
        <v>19401</v>
      </c>
      <c r="B68" s="8" t="s">
        <v>77</v>
      </c>
      <c r="C68" s="11">
        <v>3107.4999999999995</v>
      </c>
      <c r="D68" s="10">
        <v>1134411.92</v>
      </c>
      <c r="E68" s="10">
        <f>DataTable[[#This Row],[LAP Funding 2023-24]]/DataTable[[#This Row],[FTE Enrollment 2023-24]]</f>
        <v>365.05612872083674</v>
      </c>
      <c r="F68" s="10">
        <v>742593.97526886931</v>
      </c>
      <c r="G68" s="10">
        <f>DataTable[[#This Row],[Title IA Funding 2023-24]]/DataTable[[#This Row],[FTE Enrollment 2023-24]]</f>
        <v>238.96829453543666</v>
      </c>
      <c r="H68" s="10">
        <f>DataTable[[#This Row],[LAP Funding 2023-24]]+DataTable[[#This Row],[Title IA Funding 2023-24]]</f>
        <v>1877005.8952688691</v>
      </c>
      <c r="I68" s="10">
        <f>DataTable[[#This Row],[Total LAP &amp; Title IA Funding 2023-24]]/DataTable[[#This Row],[FTE Enrollment 2023-24]]</f>
        <v>604.02442325627328</v>
      </c>
      <c r="J68" s="9">
        <f>DataTable[[#This Row],[LAP Funding 2023-24]]/DataTable[[#This Row],[Total LAP &amp; Title IA Funding 2023-24]]</f>
        <v>0.60437312576341307</v>
      </c>
      <c r="K68" s="9">
        <f>DataTable[[#This Row],[Title IA Funding 2023-24]]/DataTable[[#This Row],[Total LAP &amp; Title IA Funding 2023-24]]</f>
        <v>0.39562687423658704</v>
      </c>
    </row>
    <row r="69" spans="1:11" ht="17.25">
      <c r="A69" s="7">
        <v>14068</v>
      </c>
      <c r="B69" s="8" t="s">
        <v>78</v>
      </c>
      <c r="C69" s="11">
        <v>1556.3000000000002</v>
      </c>
      <c r="D69" s="10">
        <v>1380240.56</v>
      </c>
      <c r="E69" s="10">
        <f>DataTable[[#This Row],[LAP Funding 2023-24]]/DataTable[[#This Row],[FTE Enrollment 2023-24]]</f>
        <v>886.87307074471494</v>
      </c>
      <c r="F69" s="10">
        <v>529521.44337330072</v>
      </c>
      <c r="G69" s="10">
        <f>DataTable[[#This Row],[Title IA Funding 2023-24]]/DataTable[[#This Row],[FTE Enrollment 2023-24]]</f>
        <v>340.24381120176099</v>
      </c>
      <c r="H69" s="10">
        <f>DataTable[[#This Row],[LAP Funding 2023-24]]+DataTable[[#This Row],[Title IA Funding 2023-24]]</f>
        <v>1909762.0033733007</v>
      </c>
      <c r="I69" s="10">
        <f>DataTable[[#This Row],[Total LAP &amp; Title IA Funding 2023-24]]/DataTable[[#This Row],[FTE Enrollment 2023-24]]</f>
        <v>1227.1168819464758</v>
      </c>
      <c r="J69" s="9">
        <f>DataTable[[#This Row],[LAP Funding 2023-24]]/DataTable[[#This Row],[Total LAP &amp; Title IA Funding 2023-24]]</f>
        <v>0.72272909271522712</v>
      </c>
      <c r="K69" s="9">
        <f>DataTable[[#This Row],[Title IA Funding 2023-24]]/DataTable[[#This Row],[Total LAP &amp; Title IA Funding 2023-24]]</f>
        <v>0.27727090728477294</v>
      </c>
    </row>
    <row r="70" spans="1:11" ht="17.25">
      <c r="A70" s="7">
        <v>38308</v>
      </c>
      <c r="B70" s="8" t="s">
        <v>79</v>
      </c>
      <c r="C70" s="11">
        <v>76.73</v>
      </c>
      <c r="D70" s="10">
        <v>48206.55</v>
      </c>
      <c r="E70" s="10">
        <f>DataTable[[#This Row],[LAP Funding 2023-24]]/DataTable[[#This Row],[FTE Enrollment 2023-24]]</f>
        <v>628.26208784047958</v>
      </c>
      <c r="F70" s="10">
        <v>49950.194308560152</v>
      </c>
      <c r="G70" s="10">
        <f>DataTable[[#This Row],[Title IA Funding 2023-24]]/DataTable[[#This Row],[FTE Enrollment 2023-24]]</f>
        <v>650.98650213163239</v>
      </c>
      <c r="H70" s="10">
        <f>DataTable[[#This Row],[LAP Funding 2023-24]]+DataTable[[#This Row],[Title IA Funding 2023-24]]</f>
        <v>98156.744308560155</v>
      </c>
      <c r="I70" s="10">
        <f>DataTable[[#This Row],[Total LAP &amp; Title IA Funding 2023-24]]/DataTable[[#This Row],[FTE Enrollment 2023-24]]</f>
        <v>1279.2485899721119</v>
      </c>
      <c r="J70" s="9">
        <f>DataTable[[#This Row],[LAP Funding 2023-24]]/DataTable[[#This Row],[Total LAP &amp; Title IA Funding 2023-24]]</f>
        <v>0.49111806162254668</v>
      </c>
      <c r="K70" s="9">
        <f>DataTable[[#This Row],[Title IA Funding 2023-24]]/DataTable[[#This Row],[Total LAP &amp; Title IA Funding 2023-24]]</f>
        <v>0.50888193837745332</v>
      </c>
    </row>
    <row r="71" spans="1:11" ht="17.25">
      <c r="A71" s="7">
        <v>4127</v>
      </c>
      <c r="B71" s="8" t="s">
        <v>80</v>
      </c>
      <c r="C71" s="11">
        <v>375.43</v>
      </c>
      <c r="D71" s="10">
        <v>269267.32999999996</v>
      </c>
      <c r="E71" s="10">
        <f>DataTable[[#This Row],[LAP Funding 2023-24]]/DataTable[[#This Row],[FTE Enrollment 2023-24]]</f>
        <v>717.22379671310216</v>
      </c>
      <c r="F71" s="10">
        <v>131352.62887840145</v>
      </c>
      <c r="G71" s="10">
        <f>DataTable[[#This Row],[Title IA Funding 2023-24]]/DataTable[[#This Row],[FTE Enrollment 2023-24]]</f>
        <v>349.87248988733302</v>
      </c>
      <c r="H71" s="10">
        <f>DataTable[[#This Row],[LAP Funding 2023-24]]+DataTable[[#This Row],[Title IA Funding 2023-24]]</f>
        <v>400619.95887840143</v>
      </c>
      <c r="I71" s="10">
        <f>DataTable[[#This Row],[Total LAP &amp; Title IA Funding 2023-24]]/DataTable[[#This Row],[FTE Enrollment 2023-24]]</f>
        <v>1067.0962866004354</v>
      </c>
      <c r="J71" s="9">
        <f>DataTable[[#This Row],[LAP Funding 2023-24]]/DataTable[[#This Row],[Total LAP &amp; Title IA Funding 2023-24]]</f>
        <v>0.67212659787060081</v>
      </c>
      <c r="K71" s="9">
        <f>DataTable[[#This Row],[Title IA Funding 2023-24]]/DataTable[[#This Row],[Total LAP &amp; Title IA Funding 2023-24]]</f>
        <v>0.32787340212939908</v>
      </c>
    </row>
    <row r="72" spans="1:11" ht="17.25">
      <c r="A72" s="7">
        <v>17216</v>
      </c>
      <c r="B72" s="8" t="s">
        <v>81</v>
      </c>
      <c r="C72" s="11">
        <v>4168.33</v>
      </c>
      <c r="D72" s="10">
        <v>929439.96</v>
      </c>
      <c r="E72" s="10">
        <f>DataTable[[#This Row],[LAP Funding 2023-24]]/DataTable[[#This Row],[FTE Enrollment 2023-24]]</f>
        <v>222.97657815000252</v>
      </c>
      <c r="F72" s="10">
        <v>544850.82852350536</v>
      </c>
      <c r="G72" s="10">
        <f>DataTable[[#This Row],[Title IA Funding 2023-24]]/DataTable[[#This Row],[FTE Enrollment 2023-24]]</f>
        <v>130.71201860781306</v>
      </c>
      <c r="H72" s="10">
        <f>DataTable[[#This Row],[LAP Funding 2023-24]]+DataTable[[#This Row],[Title IA Funding 2023-24]]</f>
        <v>1474290.7885235054</v>
      </c>
      <c r="I72" s="10">
        <f>DataTable[[#This Row],[Total LAP &amp; Title IA Funding 2023-24]]/DataTable[[#This Row],[FTE Enrollment 2023-24]]</f>
        <v>353.68859675781562</v>
      </c>
      <c r="J72" s="9">
        <f>DataTable[[#This Row],[LAP Funding 2023-24]]/DataTable[[#This Row],[Total LAP &amp; Title IA Funding 2023-24]]</f>
        <v>0.63043191155716927</v>
      </c>
      <c r="K72" s="9">
        <f>DataTable[[#This Row],[Title IA Funding 2023-24]]/DataTable[[#This Row],[Total LAP &amp; Title IA Funding 2023-24]]</f>
        <v>0.36956808844283062</v>
      </c>
    </row>
    <row r="73" spans="1:11" ht="17.25">
      <c r="A73" s="7">
        <v>13165</v>
      </c>
      <c r="B73" s="8" t="s">
        <v>82</v>
      </c>
      <c r="C73" s="11">
        <v>2614.2499999999995</v>
      </c>
      <c r="D73" s="10">
        <v>1904434.85</v>
      </c>
      <c r="E73" s="10">
        <f>DataTable[[#This Row],[LAP Funding 2023-24]]/DataTable[[#This Row],[FTE Enrollment 2023-24]]</f>
        <v>728.48229893851021</v>
      </c>
      <c r="F73" s="10">
        <v>644238.18185566377</v>
      </c>
      <c r="G73" s="10">
        <f>DataTable[[#This Row],[Title IA Funding 2023-24]]/DataTable[[#This Row],[FTE Enrollment 2023-24]]</f>
        <v>246.43327220260645</v>
      </c>
      <c r="H73" s="10">
        <f>DataTable[[#This Row],[LAP Funding 2023-24]]+DataTable[[#This Row],[Title IA Funding 2023-24]]</f>
        <v>2548673.0318556638</v>
      </c>
      <c r="I73" s="10">
        <f>DataTable[[#This Row],[Total LAP &amp; Title IA Funding 2023-24]]/DataTable[[#This Row],[FTE Enrollment 2023-24]]</f>
        <v>974.91557114111663</v>
      </c>
      <c r="J73" s="9">
        <f>DataTable[[#This Row],[LAP Funding 2023-24]]/DataTable[[#This Row],[Total LAP &amp; Title IA Funding 2023-24]]</f>
        <v>0.74722603731299331</v>
      </c>
      <c r="K73" s="9">
        <f>DataTable[[#This Row],[Title IA Funding 2023-24]]/DataTable[[#This Row],[Total LAP &amp; Title IA Funding 2023-24]]</f>
        <v>0.25277396268700669</v>
      </c>
    </row>
    <row r="74" spans="1:11" ht="17.25">
      <c r="A74" s="7">
        <v>21036</v>
      </c>
      <c r="B74" s="8" t="s">
        <v>83</v>
      </c>
      <c r="C74" s="11">
        <v>55.4</v>
      </c>
      <c r="D74" s="10">
        <v>35947.14</v>
      </c>
      <c r="E74" s="10">
        <f>DataTable[[#This Row],[LAP Funding 2023-24]]/DataTable[[#This Row],[FTE Enrollment 2023-24]]</f>
        <v>648.86534296028879</v>
      </c>
      <c r="F74" s="10">
        <v>84998.798648649579</v>
      </c>
      <c r="G74" s="10">
        <f>DataTable[[#This Row],[Title IA Funding 2023-24]]/DataTable[[#This Row],[FTE Enrollment 2023-24]]</f>
        <v>1534.27434383844</v>
      </c>
      <c r="H74" s="10">
        <f>DataTable[[#This Row],[LAP Funding 2023-24]]+DataTable[[#This Row],[Title IA Funding 2023-24]]</f>
        <v>120945.93864864958</v>
      </c>
      <c r="I74" s="10">
        <f>DataTable[[#This Row],[Total LAP &amp; Title IA Funding 2023-24]]/DataTable[[#This Row],[FTE Enrollment 2023-24]]</f>
        <v>2183.1396867987287</v>
      </c>
      <c r="J74" s="9">
        <f>DataTable[[#This Row],[LAP Funding 2023-24]]/DataTable[[#This Row],[Total LAP &amp; Title IA Funding 2023-24]]</f>
        <v>0.29721659446893189</v>
      </c>
      <c r="K74" s="9">
        <f>DataTable[[#This Row],[Title IA Funding 2023-24]]/DataTable[[#This Row],[Total LAP &amp; Title IA Funding 2023-24]]</f>
        <v>0.70278340553106811</v>
      </c>
    </row>
    <row r="75" spans="1:11" ht="17.25">
      <c r="A75" s="7">
        <v>31002</v>
      </c>
      <c r="B75" s="8" t="s">
        <v>84</v>
      </c>
      <c r="C75" s="11">
        <v>19193.18</v>
      </c>
      <c r="D75" s="10">
        <v>8813317.7400000002</v>
      </c>
      <c r="E75" s="10">
        <f>DataTable[[#This Row],[LAP Funding 2023-24]]/DataTable[[#This Row],[FTE Enrollment 2023-24]]</f>
        <v>459.19007376578554</v>
      </c>
      <c r="F75" s="10">
        <v>3483808.4228153909</v>
      </c>
      <c r="G75" s="10">
        <f>DataTable[[#This Row],[Title IA Funding 2023-24]]/DataTable[[#This Row],[FTE Enrollment 2023-24]]</f>
        <v>181.51283022487107</v>
      </c>
      <c r="H75" s="10">
        <f>DataTable[[#This Row],[LAP Funding 2023-24]]+DataTable[[#This Row],[Title IA Funding 2023-24]]</f>
        <v>12297126.162815392</v>
      </c>
      <c r="I75" s="10">
        <f>DataTable[[#This Row],[Total LAP &amp; Title IA Funding 2023-24]]/DataTable[[#This Row],[FTE Enrollment 2023-24]]</f>
        <v>640.70290399065664</v>
      </c>
      <c r="J75" s="9">
        <f>DataTable[[#This Row],[LAP Funding 2023-24]]/DataTable[[#This Row],[Total LAP &amp; Title IA Funding 2023-24]]</f>
        <v>0.71669735052813477</v>
      </c>
      <c r="K75" s="9">
        <f>DataTable[[#This Row],[Title IA Funding 2023-24]]/DataTable[[#This Row],[Total LAP &amp; Title IA Funding 2023-24]]</f>
        <v>0.28330264947186512</v>
      </c>
    </row>
    <row r="76" spans="1:11" ht="17.25">
      <c r="A76" s="7">
        <v>6114</v>
      </c>
      <c r="B76" s="8" t="s">
        <v>85</v>
      </c>
      <c r="C76" s="11">
        <v>21842.840000000004</v>
      </c>
      <c r="D76" s="10">
        <v>13698273.359999999</v>
      </c>
      <c r="E76" s="10">
        <f>DataTable[[#This Row],[LAP Funding 2023-24]]/DataTable[[#This Row],[FTE Enrollment 2023-24]]</f>
        <v>627.12876896960267</v>
      </c>
      <c r="F76" s="10">
        <v>6668117.5368175795</v>
      </c>
      <c r="G76" s="10">
        <f>DataTable[[#This Row],[Title IA Funding 2023-24]]/DataTable[[#This Row],[FTE Enrollment 2023-24]]</f>
        <v>305.27703983628402</v>
      </c>
      <c r="H76" s="10">
        <f>DataTable[[#This Row],[LAP Funding 2023-24]]+DataTable[[#This Row],[Title IA Funding 2023-24]]</f>
        <v>20366390.89681758</v>
      </c>
      <c r="I76" s="10">
        <f>DataTable[[#This Row],[Total LAP &amp; Title IA Funding 2023-24]]/DataTable[[#This Row],[FTE Enrollment 2023-24]]</f>
        <v>932.40580880588675</v>
      </c>
      <c r="J76" s="9">
        <f>DataTable[[#This Row],[LAP Funding 2023-24]]/DataTable[[#This Row],[Total LAP &amp; Title IA Funding 2023-24]]</f>
        <v>0.67259208710073759</v>
      </c>
      <c r="K76" s="9">
        <f>DataTable[[#This Row],[Title IA Funding 2023-24]]/DataTable[[#This Row],[Total LAP &amp; Title IA Funding 2023-24]]</f>
        <v>0.32740791289926235</v>
      </c>
    </row>
    <row r="77" spans="1:11" ht="17.25">
      <c r="A77" s="7">
        <v>33205</v>
      </c>
      <c r="B77" s="8" t="s">
        <v>86</v>
      </c>
      <c r="C77" s="11">
        <v>34.800000000000004</v>
      </c>
      <c r="D77" s="10">
        <v>28778.46</v>
      </c>
      <c r="E77" s="10">
        <f>DataTable[[#This Row],[LAP Funding 2023-24]]/DataTable[[#This Row],[FTE Enrollment 2023-24]]</f>
        <v>826.96724137931017</v>
      </c>
      <c r="F77" s="10">
        <v>41548.85923408786</v>
      </c>
      <c r="G77" s="10">
        <f>DataTable[[#This Row],[Title IA Funding 2023-24]]/DataTable[[#This Row],[FTE Enrollment 2023-24]]</f>
        <v>1193.93273661172</v>
      </c>
      <c r="H77" s="10">
        <f>DataTable[[#This Row],[LAP Funding 2023-24]]+DataTable[[#This Row],[Title IA Funding 2023-24]]</f>
        <v>70327.31923408786</v>
      </c>
      <c r="I77" s="10">
        <f>DataTable[[#This Row],[Total LAP &amp; Title IA Funding 2023-24]]/DataTable[[#This Row],[FTE Enrollment 2023-24]]</f>
        <v>2020.8999779910303</v>
      </c>
      <c r="J77" s="9">
        <f>DataTable[[#This Row],[LAP Funding 2023-24]]/DataTable[[#This Row],[Total LAP &amp; Title IA Funding 2023-24]]</f>
        <v>0.40920740778145565</v>
      </c>
      <c r="K77" s="9">
        <f>DataTable[[#This Row],[Title IA Funding 2023-24]]/DataTable[[#This Row],[Total LAP &amp; Title IA Funding 2023-24]]</f>
        <v>0.59079259221854441</v>
      </c>
    </row>
    <row r="78" spans="1:11" ht="17.25">
      <c r="A78" s="7">
        <v>17210</v>
      </c>
      <c r="B78" s="8" t="s">
        <v>87</v>
      </c>
      <c r="C78" s="11">
        <v>19989.730000000003</v>
      </c>
      <c r="D78" s="10">
        <v>17732679.52</v>
      </c>
      <c r="E78" s="10">
        <f>DataTable[[#This Row],[LAP Funding 2023-24]]/DataTable[[#This Row],[FTE Enrollment 2023-24]]</f>
        <v>887.0894964564302</v>
      </c>
      <c r="F78" s="10">
        <v>9203113.8042870201</v>
      </c>
      <c r="G78" s="10">
        <f>DataTable[[#This Row],[Title IA Funding 2023-24]]/DataTable[[#This Row],[FTE Enrollment 2023-24]]</f>
        <v>460.39210155850122</v>
      </c>
      <c r="H78" s="10">
        <f>DataTable[[#This Row],[LAP Funding 2023-24]]+DataTable[[#This Row],[Title IA Funding 2023-24]]</f>
        <v>26935793.32428702</v>
      </c>
      <c r="I78" s="10">
        <f>DataTable[[#This Row],[Total LAP &amp; Title IA Funding 2023-24]]/DataTable[[#This Row],[FTE Enrollment 2023-24]]</f>
        <v>1347.4815980149315</v>
      </c>
      <c r="J78" s="9">
        <f>DataTable[[#This Row],[LAP Funding 2023-24]]/DataTable[[#This Row],[Total LAP &amp; Title IA Funding 2023-24]]</f>
        <v>0.65833143678048234</v>
      </c>
      <c r="K78" s="9">
        <f>DataTable[[#This Row],[Title IA Funding 2023-24]]/DataTable[[#This Row],[Total LAP &amp; Title IA Funding 2023-24]]</f>
        <v>0.34166856321951761</v>
      </c>
    </row>
    <row r="79" spans="1:11" ht="17.25">
      <c r="A79" s="7">
        <v>37502</v>
      </c>
      <c r="B79" s="8" t="s">
        <v>88</v>
      </c>
      <c r="C79" s="11">
        <v>4357.21</v>
      </c>
      <c r="D79" s="10">
        <v>2413281.3600000003</v>
      </c>
      <c r="E79" s="10">
        <f>DataTable[[#This Row],[LAP Funding 2023-24]]/DataTable[[#This Row],[FTE Enrollment 2023-24]]</f>
        <v>553.85931823345675</v>
      </c>
      <c r="F79" s="10">
        <v>1919653.9910241244</v>
      </c>
      <c r="G79" s="10">
        <f>DataTable[[#This Row],[Title IA Funding 2023-24]]/DataTable[[#This Row],[FTE Enrollment 2023-24]]</f>
        <v>440.56953670447933</v>
      </c>
      <c r="H79" s="10">
        <f>DataTable[[#This Row],[LAP Funding 2023-24]]+DataTable[[#This Row],[Title IA Funding 2023-24]]</f>
        <v>4332935.3510241248</v>
      </c>
      <c r="I79" s="10">
        <f>DataTable[[#This Row],[Total LAP &amp; Title IA Funding 2023-24]]/DataTable[[#This Row],[FTE Enrollment 2023-24]]</f>
        <v>994.42885493793619</v>
      </c>
      <c r="J79" s="9">
        <f>DataTable[[#This Row],[LAP Funding 2023-24]]/DataTable[[#This Row],[Total LAP &amp; Title IA Funding 2023-24]]</f>
        <v>0.55696223564231151</v>
      </c>
      <c r="K79" s="9">
        <f>DataTable[[#This Row],[Title IA Funding 2023-24]]/DataTable[[#This Row],[Total LAP &amp; Title IA Funding 2023-24]]</f>
        <v>0.44303776435768849</v>
      </c>
    </row>
    <row r="80" spans="1:11" ht="17.25">
      <c r="A80" s="7">
        <v>27417</v>
      </c>
      <c r="B80" s="8" t="s">
        <v>89</v>
      </c>
      <c r="C80" s="11">
        <v>3767.2999999999997</v>
      </c>
      <c r="D80" s="10">
        <v>1353760.54</v>
      </c>
      <c r="E80" s="10">
        <f>DataTable[[#This Row],[LAP Funding 2023-24]]/DataTable[[#This Row],[FTE Enrollment 2023-24]]</f>
        <v>359.34503225121443</v>
      </c>
      <c r="F80" s="10">
        <v>627963.66677285358</v>
      </c>
      <c r="G80" s="10">
        <f>DataTable[[#This Row],[Title IA Funding 2023-24]]/DataTable[[#This Row],[FTE Enrollment 2023-24]]</f>
        <v>166.68799054305566</v>
      </c>
      <c r="H80" s="10">
        <f>DataTable[[#This Row],[LAP Funding 2023-24]]+DataTable[[#This Row],[Title IA Funding 2023-24]]</f>
        <v>1981724.2067728536</v>
      </c>
      <c r="I80" s="10">
        <f>DataTable[[#This Row],[Total LAP &amp; Title IA Funding 2023-24]]/DataTable[[#This Row],[FTE Enrollment 2023-24]]</f>
        <v>526.0330227942701</v>
      </c>
      <c r="J80" s="9">
        <f>DataTable[[#This Row],[LAP Funding 2023-24]]/DataTable[[#This Row],[Total LAP &amp; Title IA Funding 2023-24]]</f>
        <v>0.68312257345058958</v>
      </c>
      <c r="K80" s="9">
        <f>DataTable[[#This Row],[Title IA Funding 2023-24]]/DataTable[[#This Row],[Total LAP &amp; Title IA Funding 2023-24]]</f>
        <v>0.31687742654941042</v>
      </c>
    </row>
    <row r="81" spans="1:11" ht="17.25">
      <c r="A81" s="7">
        <v>3053</v>
      </c>
      <c r="B81" s="8" t="s">
        <v>90</v>
      </c>
      <c r="C81" s="11">
        <v>839.38</v>
      </c>
      <c r="D81" s="10">
        <v>683618.52</v>
      </c>
      <c r="E81" s="10">
        <f>DataTable[[#This Row],[LAP Funding 2023-24]]/DataTable[[#This Row],[FTE Enrollment 2023-24]]</f>
        <v>814.43270032643147</v>
      </c>
      <c r="F81" s="10">
        <v>330402.04593511386</v>
      </c>
      <c r="G81" s="10">
        <f>DataTable[[#This Row],[Title IA Funding 2023-24]]/DataTable[[#This Row],[FTE Enrollment 2023-24]]</f>
        <v>393.62630266996337</v>
      </c>
      <c r="H81" s="10">
        <f>DataTable[[#This Row],[LAP Funding 2023-24]]+DataTable[[#This Row],[Title IA Funding 2023-24]]</f>
        <v>1014020.5659351139</v>
      </c>
      <c r="I81" s="10">
        <f>DataTable[[#This Row],[Total LAP &amp; Title IA Funding 2023-24]]/DataTable[[#This Row],[FTE Enrollment 2023-24]]</f>
        <v>1208.0590029963948</v>
      </c>
      <c r="J81" s="9">
        <f>DataTable[[#This Row],[LAP Funding 2023-24]]/DataTable[[#This Row],[Total LAP &amp; Title IA Funding 2023-24]]</f>
        <v>0.67416632656713205</v>
      </c>
      <c r="K81" s="9">
        <f>DataTable[[#This Row],[Title IA Funding 2023-24]]/DataTable[[#This Row],[Total LAP &amp; Title IA Funding 2023-24]]</f>
        <v>0.32583367343286795</v>
      </c>
    </row>
    <row r="82" spans="1:11" ht="17.25">
      <c r="A82" s="7">
        <v>27402</v>
      </c>
      <c r="B82" s="8" t="s">
        <v>91</v>
      </c>
      <c r="C82" s="11">
        <v>6916.1399999999994</v>
      </c>
      <c r="D82" s="10">
        <v>5956800.6899999995</v>
      </c>
      <c r="E82" s="10">
        <f>DataTable[[#This Row],[LAP Funding 2023-24]]/DataTable[[#This Row],[FTE Enrollment 2023-24]]</f>
        <v>861.28977869158234</v>
      </c>
      <c r="F82" s="10">
        <v>2725369.7159458031</v>
      </c>
      <c r="G82" s="10">
        <f>DataTable[[#This Row],[Title IA Funding 2023-24]]/DataTable[[#This Row],[FTE Enrollment 2023-24]]</f>
        <v>394.05936200623518</v>
      </c>
      <c r="H82" s="10">
        <f>DataTable[[#This Row],[LAP Funding 2023-24]]+DataTable[[#This Row],[Title IA Funding 2023-24]]</f>
        <v>8682170.4059458021</v>
      </c>
      <c r="I82" s="10">
        <f>DataTable[[#This Row],[Total LAP &amp; Title IA Funding 2023-24]]/DataTable[[#This Row],[FTE Enrollment 2023-24]]</f>
        <v>1255.3491406978173</v>
      </c>
      <c r="J82" s="9">
        <f>DataTable[[#This Row],[LAP Funding 2023-24]]/DataTable[[#This Row],[Total LAP &amp; Title IA Funding 2023-24]]</f>
        <v>0.68609580456064412</v>
      </c>
      <c r="K82" s="9">
        <f>DataTable[[#This Row],[Title IA Funding 2023-24]]/DataTable[[#This Row],[Total LAP &amp; Title IA Funding 2023-24]]</f>
        <v>0.31390419543935588</v>
      </c>
    </row>
    <row r="83" spans="1:11" ht="17.25">
      <c r="A83" s="7">
        <v>32358</v>
      </c>
      <c r="B83" s="8" t="s">
        <v>92</v>
      </c>
      <c r="C83" s="11">
        <v>821.50000000000011</v>
      </c>
      <c r="D83" s="10">
        <v>128345.39</v>
      </c>
      <c r="E83" s="10">
        <f>DataTable[[#This Row],[LAP Funding 2023-24]]/DataTable[[#This Row],[FTE Enrollment 2023-24]]</f>
        <v>156.23297626293365</v>
      </c>
      <c r="F83" s="10">
        <v>89269.344786337009</v>
      </c>
      <c r="G83" s="10">
        <f>DataTable[[#This Row],[Title IA Funding 2023-24]]/DataTable[[#This Row],[FTE Enrollment 2023-24]]</f>
        <v>108.6662748464236</v>
      </c>
      <c r="H83" s="10">
        <f>DataTable[[#This Row],[LAP Funding 2023-24]]+DataTable[[#This Row],[Title IA Funding 2023-24]]</f>
        <v>217614.73478633701</v>
      </c>
      <c r="I83" s="10">
        <f>DataTable[[#This Row],[Total LAP &amp; Title IA Funding 2023-24]]/DataTable[[#This Row],[FTE Enrollment 2023-24]]</f>
        <v>264.89925110935724</v>
      </c>
      <c r="J83" s="9">
        <f>DataTable[[#This Row],[LAP Funding 2023-24]]/DataTable[[#This Row],[Total LAP &amp; Title IA Funding 2023-24]]</f>
        <v>0.58978262720130015</v>
      </c>
      <c r="K83" s="9">
        <f>DataTable[[#This Row],[Title IA Funding 2023-24]]/DataTable[[#This Row],[Total LAP &amp; Title IA Funding 2023-24]]</f>
        <v>0.41021737279869985</v>
      </c>
    </row>
    <row r="84" spans="1:11" ht="17.25">
      <c r="A84" s="7">
        <v>38302</v>
      </c>
      <c r="B84" s="8" t="s">
        <v>93</v>
      </c>
      <c r="C84" s="11">
        <v>109.86999999999999</v>
      </c>
      <c r="D84" s="10">
        <v>60362.06</v>
      </c>
      <c r="E84" s="10">
        <f>DataTable[[#This Row],[LAP Funding 2023-24]]/DataTable[[#This Row],[FTE Enrollment 2023-24]]</f>
        <v>549.39528533721671</v>
      </c>
      <c r="F84" s="10">
        <v>56349.906015142209</v>
      </c>
      <c r="G84" s="10">
        <f>DataTable[[#This Row],[Title IA Funding 2023-24]]/DataTable[[#This Row],[FTE Enrollment 2023-24]]</f>
        <v>512.87800141205253</v>
      </c>
      <c r="H84" s="10">
        <f>DataTable[[#This Row],[LAP Funding 2023-24]]+DataTable[[#This Row],[Title IA Funding 2023-24]]</f>
        <v>116711.96601514221</v>
      </c>
      <c r="I84" s="10">
        <f>DataTable[[#This Row],[Total LAP &amp; Title IA Funding 2023-24]]/DataTable[[#This Row],[FTE Enrollment 2023-24]]</f>
        <v>1062.2732867492693</v>
      </c>
      <c r="J84" s="9">
        <f>DataTable[[#This Row],[LAP Funding 2023-24]]/DataTable[[#This Row],[Total LAP &amp; Title IA Funding 2023-24]]</f>
        <v>0.51718827178499094</v>
      </c>
      <c r="K84" s="9">
        <f>DataTable[[#This Row],[Title IA Funding 2023-24]]/DataTable[[#This Row],[Total LAP &amp; Title IA Funding 2023-24]]</f>
        <v>0.48281172821500901</v>
      </c>
    </row>
    <row r="85" spans="1:11" ht="17.25">
      <c r="A85" s="7">
        <v>20401</v>
      </c>
      <c r="B85" s="8" t="s">
        <v>94</v>
      </c>
      <c r="C85" s="11">
        <v>61.599999999999994</v>
      </c>
      <c r="D85" s="10">
        <v>28055.41</v>
      </c>
      <c r="E85" s="10">
        <f>DataTable[[#This Row],[LAP Funding 2023-24]]/DataTable[[#This Row],[FTE Enrollment 2023-24]]</f>
        <v>455.44496753246756</v>
      </c>
      <c r="F85" s="10">
        <v>37004.887630649602</v>
      </c>
      <c r="G85" s="10">
        <f>DataTable[[#This Row],[Title IA Funding 2023-24]]/DataTable[[#This Row],[FTE Enrollment 2023-24]]</f>
        <v>600.72869530275329</v>
      </c>
      <c r="H85" s="10">
        <f>DataTable[[#This Row],[LAP Funding 2023-24]]+DataTable[[#This Row],[Title IA Funding 2023-24]]</f>
        <v>65060.297630649598</v>
      </c>
      <c r="I85" s="10">
        <f>DataTable[[#This Row],[Total LAP &amp; Title IA Funding 2023-24]]/DataTable[[#This Row],[FTE Enrollment 2023-24]]</f>
        <v>1056.1736628352207</v>
      </c>
      <c r="J85" s="9">
        <f>DataTable[[#This Row],[LAP Funding 2023-24]]/DataTable[[#This Row],[Total LAP &amp; Title IA Funding 2023-24]]</f>
        <v>0.43122166700299919</v>
      </c>
      <c r="K85" s="9">
        <f>DataTable[[#This Row],[Title IA Funding 2023-24]]/DataTable[[#This Row],[Total LAP &amp; Title IA Funding 2023-24]]</f>
        <v>0.56877833299700087</v>
      </c>
    </row>
    <row r="86" spans="1:11" ht="17.25">
      <c r="A86" s="7">
        <v>20404</v>
      </c>
      <c r="B86" s="8" t="s">
        <v>95</v>
      </c>
      <c r="C86" s="11">
        <v>2893.92</v>
      </c>
      <c r="D86" s="10">
        <v>1160800.8800000001</v>
      </c>
      <c r="E86" s="10">
        <f>DataTable[[#This Row],[LAP Funding 2023-24]]/DataTable[[#This Row],[FTE Enrollment 2023-24]]</f>
        <v>401.1171283242108</v>
      </c>
      <c r="F86" s="10">
        <v>489698.52106091147</v>
      </c>
      <c r="G86" s="10">
        <f>DataTable[[#This Row],[Title IA Funding 2023-24]]/DataTable[[#This Row],[FTE Enrollment 2023-24]]</f>
        <v>169.21632977446214</v>
      </c>
      <c r="H86" s="10">
        <f>DataTable[[#This Row],[LAP Funding 2023-24]]+DataTable[[#This Row],[Title IA Funding 2023-24]]</f>
        <v>1650499.4010609116</v>
      </c>
      <c r="I86" s="10">
        <f>DataTable[[#This Row],[Total LAP &amp; Title IA Funding 2023-24]]/DataTable[[#This Row],[FTE Enrollment 2023-24]]</f>
        <v>570.33345809867296</v>
      </c>
      <c r="J86" s="9">
        <f>DataTable[[#This Row],[LAP Funding 2023-24]]/DataTable[[#This Row],[Total LAP &amp; Title IA Funding 2023-24]]</f>
        <v>0.70330281807667305</v>
      </c>
      <c r="K86" s="9">
        <f>DataTable[[#This Row],[Title IA Funding 2023-24]]/DataTable[[#This Row],[Total LAP &amp; Title IA Funding 2023-24]]</f>
        <v>0.29669718192332695</v>
      </c>
    </row>
    <row r="87" spans="1:11" ht="17.25">
      <c r="A87" s="7">
        <v>13301</v>
      </c>
      <c r="B87" s="8" t="s">
        <v>96</v>
      </c>
      <c r="C87" s="11">
        <v>688.69</v>
      </c>
      <c r="D87" s="10">
        <v>578166.69999999995</v>
      </c>
      <c r="E87" s="10">
        <f>DataTable[[#This Row],[LAP Funding 2023-24]]/DataTable[[#This Row],[FTE Enrollment 2023-24]]</f>
        <v>839.51661850760127</v>
      </c>
      <c r="F87" s="10">
        <v>189204.48816786293</v>
      </c>
      <c r="G87" s="10">
        <f>DataTable[[#This Row],[Title IA Funding 2023-24]]/DataTable[[#This Row],[FTE Enrollment 2023-24]]</f>
        <v>274.73099386932137</v>
      </c>
      <c r="H87" s="10">
        <f>DataTable[[#This Row],[LAP Funding 2023-24]]+DataTable[[#This Row],[Title IA Funding 2023-24]]</f>
        <v>767371.18816786283</v>
      </c>
      <c r="I87" s="10">
        <f>DataTable[[#This Row],[Total LAP &amp; Title IA Funding 2023-24]]/DataTable[[#This Row],[FTE Enrollment 2023-24]]</f>
        <v>1114.2476123769225</v>
      </c>
      <c r="J87" s="9">
        <f>DataTable[[#This Row],[LAP Funding 2023-24]]/DataTable[[#This Row],[Total LAP &amp; Title IA Funding 2023-24]]</f>
        <v>0.75343811302115982</v>
      </c>
      <c r="K87" s="9">
        <f>DataTable[[#This Row],[Title IA Funding 2023-24]]/DataTable[[#This Row],[Total LAP &amp; Title IA Funding 2023-24]]</f>
        <v>0.24656188697884024</v>
      </c>
    </row>
    <row r="88" spans="1:11" ht="17.25">
      <c r="A88" s="7">
        <v>39200</v>
      </c>
      <c r="B88" s="8" t="s">
        <v>97</v>
      </c>
      <c r="C88" s="11">
        <v>3426.9599999999996</v>
      </c>
      <c r="D88" s="10">
        <v>3089685.54</v>
      </c>
      <c r="E88" s="10">
        <f>DataTable[[#This Row],[LAP Funding 2023-24]]/DataTable[[#This Row],[FTE Enrollment 2023-24]]</f>
        <v>901.58202605224471</v>
      </c>
      <c r="F88" s="10">
        <v>1260958.7709648923</v>
      </c>
      <c r="G88" s="10">
        <f>DataTable[[#This Row],[Title IA Funding 2023-24]]/DataTable[[#This Row],[FTE Enrollment 2023-24]]</f>
        <v>367.95257924367149</v>
      </c>
      <c r="H88" s="10">
        <f>DataTable[[#This Row],[LAP Funding 2023-24]]+DataTable[[#This Row],[Title IA Funding 2023-24]]</f>
        <v>4350644.3109648926</v>
      </c>
      <c r="I88" s="10">
        <f>DataTable[[#This Row],[Total LAP &amp; Title IA Funding 2023-24]]/DataTable[[#This Row],[FTE Enrollment 2023-24]]</f>
        <v>1269.5346052959162</v>
      </c>
      <c r="J88" s="9">
        <f>DataTable[[#This Row],[LAP Funding 2023-24]]/DataTable[[#This Row],[Total LAP &amp; Title IA Funding 2023-24]]</f>
        <v>0.71016734974474727</v>
      </c>
      <c r="K88" s="9">
        <f>DataTable[[#This Row],[Title IA Funding 2023-24]]/DataTable[[#This Row],[Total LAP &amp; Title IA Funding 2023-24]]</f>
        <v>0.28983265025525262</v>
      </c>
    </row>
    <row r="89" spans="1:11" ht="17.25">
      <c r="A89" s="7">
        <v>39204</v>
      </c>
      <c r="B89" s="8" t="s">
        <v>98</v>
      </c>
      <c r="C89" s="11">
        <v>1355.6899999999998</v>
      </c>
      <c r="D89" s="10">
        <v>1268953.8899999999</v>
      </c>
      <c r="E89" s="10">
        <f>DataTable[[#This Row],[LAP Funding 2023-24]]/DataTable[[#This Row],[FTE Enrollment 2023-24]]</f>
        <v>936.02069057085328</v>
      </c>
      <c r="F89" s="10">
        <v>866810.14018499397</v>
      </c>
      <c r="G89" s="10">
        <f>DataTable[[#This Row],[Title IA Funding 2023-24]]/DataTable[[#This Row],[FTE Enrollment 2023-24]]</f>
        <v>639.38668883372611</v>
      </c>
      <c r="H89" s="10">
        <f>DataTable[[#This Row],[LAP Funding 2023-24]]+DataTable[[#This Row],[Title IA Funding 2023-24]]</f>
        <v>2135764.030184994</v>
      </c>
      <c r="I89" s="10">
        <f>DataTable[[#This Row],[Total LAP &amp; Title IA Funding 2023-24]]/DataTable[[#This Row],[FTE Enrollment 2023-24]]</f>
        <v>1575.4073794045794</v>
      </c>
      <c r="J89" s="9">
        <f>DataTable[[#This Row],[LAP Funding 2023-24]]/DataTable[[#This Row],[Total LAP &amp; Title IA Funding 2023-24]]</f>
        <v>0.59414517337389872</v>
      </c>
      <c r="K89" s="9">
        <f>DataTable[[#This Row],[Title IA Funding 2023-24]]/DataTable[[#This Row],[Total LAP &amp; Title IA Funding 2023-24]]</f>
        <v>0.40585482662610123</v>
      </c>
    </row>
    <row r="90" spans="1:11" ht="17.25">
      <c r="A90" s="7">
        <v>31332</v>
      </c>
      <c r="B90" s="8" t="s">
        <v>99</v>
      </c>
      <c r="C90" s="11">
        <v>2183.5099999999998</v>
      </c>
      <c r="D90" s="10">
        <v>781527.6100000001</v>
      </c>
      <c r="E90" s="10">
        <f>DataTable[[#This Row],[LAP Funding 2023-24]]/DataTable[[#This Row],[FTE Enrollment 2023-24]]</f>
        <v>357.92261542195831</v>
      </c>
      <c r="F90" s="10">
        <v>330912.22636314598</v>
      </c>
      <c r="G90" s="10">
        <f>DataTable[[#This Row],[Title IA Funding 2023-24]]/DataTable[[#This Row],[FTE Enrollment 2023-24]]</f>
        <v>151.55058889730114</v>
      </c>
      <c r="H90" s="10">
        <f>DataTable[[#This Row],[LAP Funding 2023-24]]+DataTable[[#This Row],[Title IA Funding 2023-24]]</f>
        <v>1112439.8363631461</v>
      </c>
      <c r="I90" s="10">
        <f>DataTable[[#This Row],[Total LAP &amp; Title IA Funding 2023-24]]/DataTable[[#This Row],[FTE Enrollment 2023-24]]</f>
        <v>509.47320431925942</v>
      </c>
      <c r="J90" s="9">
        <f>DataTable[[#This Row],[LAP Funding 2023-24]]/DataTable[[#This Row],[Total LAP &amp; Title IA Funding 2023-24]]</f>
        <v>0.70253472093827229</v>
      </c>
      <c r="K90" s="9">
        <f>DataTable[[#This Row],[Title IA Funding 2023-24]]/DataTable[[#This Row],[Total LAP &amp; Title IA Funding 2023-24]]</f>
        <v>0.29746527906172771</v>
      </c>
    </row>
    <row r="91" spans="1:11" ht="17.25">
      <c r="A91" s="7">
        <v>23054</v>
      </c>
      <c r="B91" s="8" t="s">
        <v>100</v>
      </c>
      <c r="C91" s="11">
        <v>219.25</v>
      </c>
      <c r="D91" s="10">
        <v>78928.429999999993</v>
      </c>
      <c r="E91" s="10">
        <f>DataTable[[#This Row],[LAP Funding 2023-24]]/DataTable[[#This Row],[FTE Enrollment 2023-24]]</f>
        <v>359.99283922462939</v>
      </c>
      <c r="F91" s="10">
        <v>80883.348653369278</v>
      </c>
      <c r="G91" s="10">
        <f>DataTable[[#This Row],[Title IA Funding 2023-24]]/DataTable[[#This Row],[FTE Enrollment 2023-24]]</f>
        <v>368.9092298899397</v>
      </c>
      <c r="H91" s="10">
        <f>DataTable[[#This Row],[LAP Funding 2023-24]]+DataTable[[#This Row],[Title IA Funding 2023-24]]</f>
        <v>159811.77865336929</v>
      </c>
      <c r="I91" s="10">
        <f>DataTable[[#This Row],[Total LAP &amp; Title IA Funding 2023-24]]/DataTable[[#This Row],[FTE Enrollment 2023-24]]</f>
        <v>728.90206911456914</v>
      </c>
      <c r="J91" s="9">
        <f>DataTable[[#This Row],[LAP Funding 2023-24]]/DataTable[[#This Row],[Total LAP &amp; Title IA Funding 2023-24]]</f>
        <v>0.49388368407559774</v>
      </c>
      <c r="K91" s="9">
        <f>DataTable[[#This Row],[Title IA Funding 2023-24]]/DataTable[[#This Row],[Total LAP &amp; Title IA Funding 2023-24]]</f>
        <v>0.5061163159244022</v>
      </c>
    </row>
    <row r="92" spans="1:11" ht="17.25">
      <c r="A92" s="7">
        <v>32312</v>
      </c>
      <c r="B92" s="8" t="s">
        <v>101</v>
      </c>
      <c r="C92" s="11">
        <v>37.6</v>
      </c>
      <c r="D92" s="10">
        <v>10077.66</v>
      </c>
      <c r="E92" s="10">
        <f>DataTable[[#This Row],[LAP Funding 2023-24]]/DataTable[[#This Row],[FTE Enrollment 2023-24]]</f>
        <v>268.02287234042552</v>
      </c>
      <c r="F92" s="10">
        <v>86315.734050904561</v>
      </c>
      <c r="G92" s="10">
        <f>DataTable[[#This Row],[Title IA Funding 2023-24]]/DataTable[[#This Row],[FTE Enrollment 2023-24]]</f>
        <v>2295.6312247581</v>
      </c>
      <c r="H92" s="10">
        <f>DataTable[[#This Row],[LAP Funding 2023-24]]+DataTable[[#This Row],[Title IA Funding 2023-24]]</f>
        <v>96393.394050904564</v>
      </c>
      <c r="I92" s="10">
        <f>DataTable[[#This Row],[Total LAP &amp; Title IA Funding 2023-24]]/DataTable[[#This Row],[FTE Enrollment 2023-24]]</f>
        <v>2563.6540970985257</v>
      </c>
      <c r="J92" s="9">
        <f>DataTable[[#This Row],[LAP Funding 2023-24]]/DataTable[[#This Row],[Total LAP &amp; Title IA Funding 2023-24]]</f>
        <v>0.10454720574190042</v>
      </c>
      <c r="K92" s="9">
        <f>DataTable[[#This Row],[Title IA Funding 2023-24]]/DataTable[[#This Row],[Total LAP &amp; Title IA Funding 2023-24]]</f>
        <v>0.89545279425809954</v>
      </c>
    </row>
    <row r="93" spans="1:11" ht="17.25">
      <c r="A93" s="7">
        <v>6103</v>
      </c>
      <c r="B93" s="8" t="s">
        <v>102</v>
      </c>
      <c r="C93" s="11">
        <v>167.7</v>
      </c>
      <c r="D93" s="10">
        <v>43618.35</v>
      </c>
      <c r="E93" s="10">
        <f>DataTable[[#This Row],[LAP Funding 2023-24]]/DataTable[[#This Row],[FTE Enrollment 2023-24]]</f>
        <v>260.09749552772809</v>
      </c>
      <c r="F93" s="10">
        <v>27704.279416449419</v>
      </c>
      <c r="G93" s="10">
        <f>DataTable[[#This Row],[Title IA Funding 2023-24]]/DataTable[[#This Row],[FTE Enrollment 2023-24]]</f>
        <v>165.20142764728337</v>
      </c>
      <c r="H93" s="10">
        <f>DataTable[[#This Row],[LAP Funding 2023-24]]+DataTable[[#This Row],[Title IA Funding 2023-24]]</f>
        <v>71322.629416449417</v>
      </c>
      <c r="I93" s="10">
        <f>DataTable[[#This Row],[Total LAP &amp; Title IA Funding 2023-24]]/DataTable[[#This Row],[FTE Enrollment 2023-24]]</f>
        <v>425.29892317501145</v>
      </c>
      <c r="J93" s="9">
        <f>DataTable[[#This Row],[LAP Funding 2023-24]]/DataTable[[#This Row],[Total LAP &amp; Title IA Funding 2023-24]]</f>
        <v>0.61156396443707284</v>
      </c>
      <c r="K93" s="9">
        <f>DataTable[[#This Row],[Title IA Funding 2023-24]]/DataTable[[#This Row],[Total LAP &amp; Title IA Funding 2023-24]]</f>
        <v>0.38843603556292716</v>
      </c>
    </row>
    <row r="94" spans="1:11" ht="17.25">
      <c r="A94" s="7">
        <v>34324</v>
      </c>
      <c r="B94" s="8" t="s">
        <v>103</v>
      </c>
      <c r="C94" s="11">
        <v>553.72</v>
      </c>
      <c r="D94" s="10">
        <v>84049.76</v>
      </c>
      <c r="E94" s="10">
        <f>DataTable[[#This Row],[LAP Funding 2023-24]]/DataTable[[#This Row],[FTE Enrollment 2023-24]]</f>
        <v>151.7910857473091</v>
      </c>
      <c r="F94" s="10">
        <v>109277.99103155048</v>
      </c>
      <c r="G94" s="10">
        <f>DataTable[[#This Row],[Title IA Funding 2023-24]]/DataTable[[#This Row],[FTE Enrollment 2023-24]]</f>
        <v>197.35243630634702</v>
      </c>
      <c r="H94" s="10">
        <f>DataTable[[#This Row],[LAP Funding 2023-24]]+DataTable[[#This Row],[Title IA Funding 2023-24]]</f>
        <v>193327.75103155046</v>
      </c>
      <c r="I94" s="10">
        <f>DataTable[[#This Row],[Total LAP &amp; Title IA Funding 2023-24]]/DataTable[[#This Row],[FTE Enrollment 2023-24]]</f>
        <v>349.14352205365611</v>
      </c>
      <c r="J94" s="9">
        <f>DataTable[[#This Row],[LAP Funding 2023-24]]/DataTable[[#This Row],[Total LAP &amp; Title IA Funding 2023-24]]</f>
        <v>0.43475269096925123</v>
      </c>
      <c r="K94" s="9">
        <f>DataTable[[#This Row],[Title IA Funding 2023-24]]/DataTable[[#This Row],[Total LAP &amp; Title IA Funding 2023-24]]</f>
        <v>0.56524730903074882</v>
      </c>
    </row>
    <row r="95" spans="1:11" ht="17.25">
      <c r="A95" s="7">
        <v>22204</v>
      </c>
      <c r="B95" s="8" t="s">
        <v>104</v>
      </c>
      <c r="C95" s="11">
        <v>109.11999999999998</v>
      </c>
      <c r="D95" s="10">
        <v>87820.92</v>
      </c>
      <c r="E95" s="10">
        <f>DataTable[[#This Row],[LAP Funding 2023-24]]/DataTable[[#This Row],[FTE Enrollment 2023-24]]</f>
        <v>804.81048387096791</v>
      </c>
      <c r="F95" s="10">
        <v>66458.872013115179</v>
      </c>
      <c r="G95" s="10">
        <f>DataTable[[#This Row],[Title IA Funding 2023-24]]/DataTable[[#This Row],[FTE Enrollment 2023-24]]</f>
        <v>609.04391507620232</v>
      </c>
      <c r="H95" s="10">
        <f>DataTable[[#This Row],[LAP Funding 2023-24]]+DataTable[[#This Row],[Title IA Funding 2023-24]]</f>
        <v>154279.79201311519</v>
      </c>
      <c r="I95" s="10">
        <f>DataTable[[#This Row],[Total LAP &amp; Title IA Funding 2023-24]]/DataTable[[#This Row],[FTE Enrollment 2023-24]]</f>
        <v>1413.8543989471702</v>
      </c>
      <c r="J95" s="9">
        <f>DataTable[[#This Row],[LAP Funding 2023-24]]/DataTable[[#This Row],[Total LAP &amp; Title IA Funding 2023-24]]</f>
        <v>0.56923151667545946</v>
      </c>
      <c r="K95" s="9">
        <f>DataTable[[#This Row],[Title IA Funding 2023-24]]/DataTable[[#This Row],[Total LAP &amp; Title IA Funding 2023-24]]</f>
        <v>0.43076848332454043</v>
      </c>
    </row>
    <row r="96" spans="1:11" ht="17.25">
      <c r="A96" s="7">
        <v>39203</v>
      </c>
      <c r="B96" s="8" t="s">
        <v>105</v>
      </c>
      <c r="C96" s="11">
        <v>1030.6299999999999</v>
      </c>
      <c r="D96" s="10">
        <v>894833.79</v>
      </c>
      <c r="E96" s="10">
        <f>DataTable[[#This Row],[LAP Funding 2023-24]]/DataTable[[#This Row],[FTE Enrollment 2023-24]]</f>
        <v>868.23961072353814</v>
      </c>
      <c r="F96" s="10">
        <v>407581.4642160142</v>
      </c>
      <c r="G96" s="10">
        <f>DataTable[[#This Row],[Title IA Funding 2023-24]]/DataTable[[#This Row],[FTE Enrollment 2023-24]]</f>
        <v>395.46827107304682</v>
      </c>
      <c r="H96" s="10">
        <f>DataTable[[#This Row],[LAP Funding 2023-24]]+DataTable[[#This Row],[Title IA Funding 2023-24]]</f>
        <v>1302415.2542160142</v>
      </c>
      <c r="I96" s="10">
        <f>DataTable[[#This Row],[Total LAP &amp; Title IA Funding 2023-24]]/DataTable[[#This Row],[FTE Enrollment 2023-24]]</f>
        <v>1263.7078817965848</v>
      </c>
      <c r="J96" s="9">
        <f>DataTable[[#This Row],[LAP Funding 2023-24]]/DataTable[[#This Row],[Total LAP &amp; Title IA Funding 2023-24]]</f>
        <v>0.68705720936802384</v>
      </c>
      <c r="K96" s="9">
        <f>DataTable[[#This Row],[Title IA Funding 2023-24]]/DataTable[[#This Row],[Total LAP &amp; Title IA Funding 2023-24]]</f>
        <v>0.31294279063197622</v>
      </c>
    </row>
    <row r="97" spans="1:11" ht="17.25">
      <c r="A97" s="7">
        <v>17401</v>
      </c>
      <c r="B97" s="8" t="s">
        <v>106</v>
      </c>
      <c r="C97" s="11">
        <v>16827.3</v>
      </c>
      <c r="D97" s="10">
        <v>14561922.58</v>
      </c>
      <c r="E97" s="10">
        <f>DataTable[[#This Row],[LAP Funding 2023-24]]/DataTable[[#This Row],[FTE Enrollment 2023-24]]</f>
        <v>865.37487178572917</v>
      </c>
      <c r="F97" s="10">
        <v>7511449.8312141933</v>
      </c>
      <c r="G97" s="10">
        <f>DataTable[[#This Row],[Title IA Funding 2023-24]]/DataTable[[#This Row],[FTE Enrollment 2023-24]]</f>
        <v>446.38473380840617</v>
      </c>
      <c r="H97" s="10">
        <f>DataTable[[#This Row],[LAP Funding 2023-24]]+DataTable[[#This Row],[Title IA Funding 2023-24]]</f>
        <v>22073372.411214195</v>
      </c>
      <c r="I97" s="10">
        <f>DataTable[[#This Row],[Total LAP &amp; Title IA Funding 2023-24]]/DataTable[[#This Row],[FTE Enrollment 2023-24]]</f>
        <v>1311.7596055941356</v>
      </c>
      <c r="J97" s="9">
        <f>DataTable[[#This Row],[LAP Funding 2023-24]]/DataTable[[#This Row],[Total LAP &amp; Title IA Funding 2023-24]]</f>
        <v>0.65970538206485996</v>
      </c>
      <c r="K97" s="9">
        <f>DataTable[[#This Row],[Title IA Funding 2023-24]]/DataTable[[#This Row],[Total LAP &amp; Title IA Funding 2023-24]]</f>
        <v>0.34029461793513993</v>
      </c>
    </row>
    <row r="98" spans="1:11" ht="17.25">
      <c r="A98" s="7">
        <v>6098</v>
      </c>
      <c r="B98" s="8" t="s">
        <v>107</v>
      </c>
      <c r="C98" s="11">
        <v>1896.39</v>
      </c>
      <c r="D98" s="10">
        <v>319758.53000000003</v>
      </c>
      <c r="E98" s="10">
        <f>DataTable[[#This Row],[LAP Funding 2023-24]]/DataTable[[#This Row],[FTE Enrollment 2023-24]]</f>
        <v>168.61433038562743</v>
      </c>
      <c r="F98" s="10">
        <v>227790.74186858415</v>
      </c>
      <c r="G98" s="10">
        <f>DataTable[[#This Row],[Title IA Funding 2023-24]]/DataTable[[#This Row],[FTE Enrollment 2023-24]]</f>
        <v>120.11808850952818</v>
      </c>
      <c r="H98" s="10">
        <f>DataTable[[#This Row],[LAP Funding 2023-24]]+DataTable[[#This Row],[Title IA Funding 2023-24]]</f>
        <v>547549.27186858421</v>
      </c>
      <c r="I98" s="10">
        <f>DataTable[[#This Row],[Total LAP &amp; Title IA Funding 2023-24]]/DataTable[[#This Row],[FTE Enrollment 2023-24]]</f>
        <v>288.7324188951556</v>
      </c>
      <c r="J98" s="9">
        <f>DataTable[[#This Row],[LAP Funding 2023-24]]/DataTable[[#This Row],[Total LAP &amp; Title IA Funding 2023-24]]</f>
        <v>0.5839812897728488</v>
      </c>
      <c r="K98" s="9">
        <f>DataTable[[#This Row],[Title IA Funding 2023-24]]/DataTable[[#This Row],[Total LAP &amp; Title IA Funding 2023-24]]</f>
        <v>0.4160187102271512</v>
      </c>
    </row>
    <row r="99" spans="1:11" ht="17.25">
      <c r="A99" s="7">
        <v>23404</v>
      </c>
      <c r="B99" s="8" t="s">
        <v>108</v>
      </c>
      <c r="C99" s="11">
        <v>309.18000000000006</v>
      </c>
      <c r="D99" s="10">
        <v>269499.44</v>
      </c>
      <c r="E99" s="10">
        <f>DataTable[[#This Row],[LAP Funding 2023-24]]/DataTable[[#This Row],[FTE Enrollment 2023-24]]</f>
        <v>871.65871013648984</v>
      </c>
      <c r="F99" s="10">
        <v>260770.32273786669</v>
      </c>
      <c r="G99" s="10">
        <f>DataTable[[#This Row],[Title IA Funding 2023-24]]/DataTable[[#This Row],[FTE Enrollment 2023-24]]</f>
        <v>843.42558618884357</v>
      </c>
      <c r="H99" s="10">
        <f>DataTable[[#This Row],[LAP Funding 2023-24]]+DataTable[[#This Row],[Title IA Funding 2023-24]]</f>
        <v>530269.76273786672</v>
      </c>
      <c r="I99" s="10">
        <f>DataTable[[#This Row],[Total LAP &amp; Title IA Funding 2023-24]]/DataTable[[#This Row],[FTE Enrollment 2023-24]]</f>
        <v>1715.0842963253335</v>
      </c>
      <c r="J99" s="9">
        <f>DataTable[[#This Row],[LAP Funding 2023-24]]/DataTable[[#This Row],[Total LAP &amp; Title IA Funding 2023-24]]</f>
        <v>0.50823082690691568</v>
      </c>
      <c r="K99" s="9">
        <f>DataTable[[#This Row],[Title IA Funding 2023-24]]/DataTable[[#This Row],[Total LAP &amp; Title IA Funding 2023-24]]</f>
        <v>0.49176917309308427</v>
      </c>
    </row>
    <row r="100" spans="1:11" ht="17.25">
      <c r="A100" s="7">
        <v>14028</v>
      </c>
      <c r="B100" s="8" t="s">
        <v>109</v>
      </c>
      <c r="C100" s="11">
        <v>1521.61</v>
      </c>
      <c r="D100" s="10">
        <v>1228331.56</v>
      </c>
      <c r="E100" s="10">
        <f>DataTable[[#This Row],[LAP Funding 2023-24]]/DataTable[[#This Row],[FTE Enrollment 2023-24]]</f>
        <v>807.25781244865641</v>
      </c>
      <c r="F100" s="10">
        <v>800724.74626631523</v>
      </c>
      <c r="G100" s="10">
        <f>DataTable[[#This Row],[Title IA Funding 2023-24]]/DataTable[[#This Row],[FTE Enrollment 2023-24]]</f>
        <v>526.23520236217905</v>
      </c>
      <c r="H100" s="10">
        <f>DataTable[[#This Row],[LAP Funding 2023-24]]+DataTable[[#This Row],[Title IA Funding 2023-24]]</f>
        <v>2029056.3062663153</v>
      </c>
      <c r="I100" s="10">
        <f>DataTable[[#This Row],[Total LAP &amp; Title IA Funding 2023-24]]/DataTable[[#This Row],[FTE Enrollment 2023-24]]</f>
        <v>1333.4930148108356</v>
      </c>
      <c r="J100" s="9">
        <f>DataTable[[#This Row],[LAP Funding 2023-24]]/DataTable[[#This Row],[Total LAP &amp; Title IA Funding 2023-24]]</f>
        <v>0.6053708594515369</v>
      </c>
      <c r="K100" s="9">
        <f>DataTable[[#This Row],[Title IA Funding 2023-24]]/DataTable[[#This Row],[Total LAP &amp; Title IA Funding 2023-24]]</f>
        <v>0.39462914054846315</v>
      </c>
    </row>
    <row r="101" spans="1:11" ht="17.25">
      <c r="A101" s="7">
        <v>10070</v>
      </c>
      <c r="B101" s="8" t="s">
        <v>110</v>
      </c>
      <c r="C101" s="11">
        <v>174.03</v>
      </c>
      <c r="D101" s="10">
        <v>169346.23</v>
      </c>
      <c r="E101" s="10">
        <f>DataTable[[#This Row],[LAP Funding 2023-24]]/DataTable[[#This Row],[FTE Enrollment 2023-24]]</f>
        <v>973.08642188128488</v>
      </c>
      <c r="F101" s="10">
        <v>110466.80363949927</v>
      </c>
      <c r="G101" s="10">
        <f>DataTable[[#This Row],[Title IA Funding 2023-24]]/DataTable[[#This Row],[FTE Enrollment 2023-24]]</f>
        <v>634.7572466787293</v>
      </c>
      <c r="H101" s="10">
        <f>DataTable[[#This Row],[LAP Funding 2023-24]]+DataTable[[#This Row],[Title IA Funding 2023-24]]</f>
        <v>279813.03363949928</v>
      </c>
      <c r="I101" s="10">
        <f>DataTable[[#This Row],[Total LAP &amp; Title IA Funding 2023-24]]/DataTable[[#This Row],[FTE Enrollment 2023-24]]</f>
        <v>1607.8436685600143</v>
      </c>
      <c r="J101" s="9">
        <f>DataTable[[#This Row],[LAP Funding 2023-24]]/DataTable[[#This Row],[Total LAP &amp; Title IA Funding 2023-24]]</f>
        <v>0.6052120867899935</v>
      </c>
      <c r="K101" s="9">
        <f>DataTable[[#This Row],[Title IA Funding 2023-24]]/DataTable[[#This Row],[Total LAP &amp; Title IA Funding 2023-24]]</f>
        <v>0.3947879132100065</v>
      </c>
    </row>
    <row r="102" spans="1:11" ht="17.25">
      <c r="A102" s="7">
        <v>31063</v>
      </c>
      <c r="B102" s="8" t="s">
        <v>111</v>
      </c>
      <c r="C102" s="11">
        <v>23.980000000000004</v>
      </c>
      <c r="D102" s="10">
        <v>7690.93</v>
      </c>
      <c r="E102" s="10">
        <f>DataTable[[#This Row],[LAP Funding 2023-24]]/DataTable[[#This Row],[FTE Enrollment 2023-24]]</f>
        <v>320.7226855713094</v>
      </c>
      <c r="F102" s="10">
        <v>2517.5711459920344</v>
      </c>
      <c r="G102" s="10">
        <f>DataTable[[#This Row],[Title IA Funding 2023-24]]/DataTable[[#This Row],[FTE Enrollment 2023-24]]</f>
        <v>104.98628632160275</v>
      </c>
      <c r="H102" s="10">
        <f>DataTable[[#This Row],[LAP Funding 2023-24]]+DataTable[[#This Row],[Title IA Funding 2023-24]]</f>
        <v>10208.501145992035</v>
      </c>
      <c r="I102" s="10">
        <f>DataTable[[#This Row],[Total LAP &amp; Title IA Funding 2023-24]]/DataTable[[#This Row],[FTE Enrollment 2023-24]]</f>
        <v>425.70897189291213</v>
      </c>
      <c r="J102" s="9">
        <f>DataTable[[#This Row],[LAP Funding 2023-24]]/DataTable[[#This Row],[Total LAP &amp; Title IA Funding 2023-24]]</f>
        <v>0.75338483975383008</v>
      </c>
      <c r="K102" s="9">
        <f>DataTable[[#This Row],[Title IA Funding 2023-24]]/DataTable[[#This Row],[Total LAP &amp; Title IA Funding 2023-24]]</f>
        <v>0.24661516024616986</v>
      </c>
    </row>
    <row r="103" spans="1:11" ht="17.25">
      <c r="A103" s="7">
        <v>17411</v>
      </c>
      <c r="B103" s="8" t="s">
        <v>112</v>
      </c>
      <c r="C103" s="11">
        <v>18382.37</v>
      </c>
      <c r="D103" s="10">
        <v>1773839.41</v>
      </c>
      <c r="E103" s="10">
        <f>DataTable[[#This Row],[LAP Funding 2023-24]]/DataTable[[#This Row],[FTE Enrollment 2023-24]]</f>
        <v>96.496774354993406</v>
      </c>
      <c r="F103" s="10">
        <v>674461.16449352552</v>
      </c>
      <c r="G103" s="10">
        <f>DataTable[[#This Row],[Title IA Funding 2023-24]]/DataTable[[#This Row],[FTE Enrollment 2023-24]]</f>
        <v>36.690653299521529</v>
      </c>
      <c r="H103" s="10">
        <f>DataTable[[#This Row],[LAP Funding 2023-24]]+DataTable[[#This Row],[Title IA Funding 2023-24]]</f>
        <v>2448300.5744935255</v>
      </c>
      <c r="I103" s="10">
        <f>DataTable[[#This Row],[Total LAP &amp; Title IA Funding 2023-24]]/DataTable[[#This Row],[FTE Enrollment 2023-24]]</f>
        <v>133.18742765451492</v>
      </c>
      <c r="J103" s="9">
        <f>DataTable[[#This Row],[LAP Funding 2023-24]]/DataTable[[#This Row],[Total LAP &amp; Title IA Funding 2023-24]]</f>
        <v>0.7245186430456767</v>
      </c>
      <c r="K103" s="9">
        <f>DataTable[[#This Row],[Title IA Funding 2023-24]]/DataTable[[#This Row],[Total LAP &amp; Title IA Funding 2023-24]]</f>
        <v>0.27548135695432324</v>
      </c>
    </row>
    <row r="104" spans="1:11" ht="17.25">
      <c r="A104" s="7">
        <v>11056</v>
      </c>
      <c r="B104" s="8" t="s">
        <v>113</v>
      </c>
      <c r="C104" s="11">
        <v>47.78</v>
      </c>
      <c r="D104" s="10">
        <v>37520.89</v>
      </c>
      <c r="E104" s="10">
        <f>DataTable[[#This Row],[LAP Funding 2023-24]]/DataTable[[#This Row],[FTE Enrollment 2023-24]]</f>
        <v>785.28442863122643</v>
      </c>
      <c r="F104" s="10">
        <v>27262.590895355446</v>
      </c>
      <c r="G104" s="10">
        <f>DataTable[[#This Row],[Title IA Funding 2023-24]]/DataTable[[#This Row],[FTE Enrollment 2023-24]]</f>
        <v>570.58582870145347</v>
      </c>
      <c r="H104" s="10">
        <f>DataTable[[#This Row],[LAP Funding 2023-24]]+DataTable[[#This Row],[Title IA Funding 2023-24]]</f>
        <v>64783.480895355446</v>
      </c>
      <c r="I104" s="10">
        <f>DataTable[[#This Row],[Total LAP &amp; Title IA Funding 2023-24]]/DataTable[[#This Row],[FTE Enrollment 2023-24]]</f>
        <v>1355.8702573326798</v>
      </c>
      <c r="J104" s="9">
        <f>DataTable[[#This Row],[LAP Funding 2023-24]]/DataTable[[#This Row],[Total LAP &amp; Title IA Funding 2023-24]]</f>
        <v>0.57917372579295912</v>
      </c>
      <c r="K104" s="9">
        <f>DataTable[[#This Row],[Title IA Funding 2023-24]]/DataTable[[#This Row],[Total LAP &amp; Title IA Funding 2023-24]]</f>
        <v>0.42082627420704088</v>
      </c>
    </row>
    <row r="105" spans="1:11" ht="17.25">
      <c r="A105" s="7">
        <v>8402</v>
      </c>
      <c r="B105" s="8" t="s">
        <v>114</v>
      </c>
      <c r="C105" s="11">
        <v>1066.6500000000001</v>
      </c>
      <c r="D105" s="10">
        <v>278953.76</v>
      </c>
      <c r="E105" s="10">
        <f>DataTable[[#This Row],[LAP Funding 2023-24]]/DataTable[[#This Row],[FTE Enrollment 2023-24]]</f>
        <v>261.52323630056719</v>
      </c>
      <c r="F105" s="10">
        <v>193929.95591514595</v>
      </c>
      <c r="G105" s="10">
        <f>DataTable[[#This Row],[Title IA Funding 2023-24]]/DataTable[[#This Row],[FTE Enrollment 2023-24]]</f>
        <v>181.81217448567565</v>
      </c>
      <c r="H105" s="10">
        <f>DataTable[[#This Row],[LAP Funding 2023-24]]+DataTable[[#This Row],[Title IA Funding 2023-24]]</f>
        <v>472883.71591514593</v>
      </c>
      <c r="I105" s="10">
        <f>DataTable[[#This Row],[Total LAP &amp; Title IA Funding 2023-24]]/DataTable[[#This Row],[FTE Enrollment 2023-24]]</f>
        <v>443.33541078624279</v>
      </c>
      <c r="J105" s="9">
        <f>DataTable[[#This Row],[LAP Funding 2023-24]]/DataTable[[#This Row],[Total LAP &amp; Title IA Funding 2023-24]]</f>
        <v>0.58989927250964036</v>
      </c>
      <c r="K105" s="9">
        <f>DataTable[[#This Row],[Title IA Funding 2023-24]]/DataTable[[#This Row],[Total LAP &amp; Title IA Funding 2023-24]]</f>
        <v>0.41010072749035975</v>
      </c>
    </row>
    <row r="106" spans="1:11" ht="17.25">
      <c r="A106" s="7">
        <v>10003</v>
      </c>
      <c r="B106" s="8" t="s">
        <v>115</v>
      </c>
      <c r="C106" s="11">
        <v>43.599999999999994</v>
      </c>
      <c r="D106" s="10">
        <v>30440.77</v>
      </c>
      <c r="E106" s="10">
        <f>DataTable[[#This Row],[LAP Funding 2023-24]]/DataTable[[#This Row],[FTE Enrollment 2023-24]]</f>
        <v>698.18279816513768</v>
      </c>
      <c r="F106" s="10">
        <v>69070.148547208097</v>
      </c>
      <c r="G106" s="10">
        <f>DataTable[[#This Row],[Title IA Funding 2023-24]]/DataTable[[#This Row],[FTE Enrollment 2023-24]]</f>
        <v>1584.1777189726629</v>
      </c>
      <c r="H106" s="10">
        <f>DataTable[[#This Row],[LAP Funding 2023-24]]+DataTable[[#This Row],[Title IA Funding 2023-24]]</f>
        <v>99510.918547208101</v>
      </c>
      <c r="I106" s="10">
        <f>DataTable[[#This Row],[Total LAP &amp; Title IA Funding 2023-24]]/DataTable[[#This Row],[FTE Enrollment 2023-24]]</f>
        <v>2282.3605171378008</v>
      </c>
      <c r="J106" s="9">
        <f>DataTable[[#This Row],[LAP Funding 2023-24]]/DataTable[[#This Row],[Total LAP &amp; Title IA Funding 2023-24]]</f>
        <v>0.30590381884133511</v>
      </c>
      <c r="K106" s="9">
        <f>DataTable[[#This Row],[Title IA Funding 2023-24]]/DataTable[[#This Row],[Total LAP &amp; Title IA Funding 2023-24]]</f>
        <v>0.69409618115866489</v>
      </c>
    </row>
    <row r="107" spans="1:11" ht="17.25">
      <c r="A107" s="7">
        <v>8458</v>
      </c>
      <c r="B107" s="8" t="s">
        <v>116</v>
      </c>
      <c r="C107" s="11">
        <v>4779.7499999999991</v>
      </c>
      <c r="D107" s="10">
        <v>3522505.41</v>
      </c>
      <c r="E107" s="10">
        <f>DataTable[[#This Row],[LAP Funding 2023-24]]/DataTable[[#This Row],[FTE Enrollment 2023-24]]</f>
        <v>736.96436215283245</v>
      </c>
      <c r="F107" s="10">
        <v>1622397.0939286796</v>
      </c>
      <c r="G107" s="10">
        <f>DataTable[[#This Row],[Title IA Funding 2023-24]]/DataTable[[#This Row],[FTE Enrollment 2023-24]]</f>
        <v>339.43137066346145</v>
      </c>
      <c r="H107" s="10">
        <f>DataTable[[#This Row],[LAP Funding 2023-24]]+DataTable[[#This Row],[Title IA Funding 2023-24]]</f>
        <v>5144902.50392868</v>
      </c>
      <c r="I107" s="10">
        <f>DataTable[[#This Row],[Total LAP &amp; Title IA Funding 2023-24]]/DataTable[[#This Row],[FTE Enrollment 2023-24]]</f>
        <v>1076.395732816294</v>
      </c>
      <c r="J107" s="9">
        <f>DataTable[[#This Row],[LAP Funding 2023-24]]/DataTable[[#This Row],[Total LAP &amp; Title IA Funding 2023-24]]</f>
        <v>0.6846593122630007</v>
      </c>
      <c r="K107" s="9">
        <f>DataTable[[#This Row],[Title IA Funding 2023-24]]/DataTable[[#This Row],[Total LAP &amp; Title IA Funding 2023-24]]</f>
        <v>0.3153406877369993</v>
      </c>
    </row>
    <row r="108" spans="1:11" ht="17.25">
      <c r="A108" s="7">
        <v>3017</v>
      </c>
      <c r="B108" s="8" t="s">
        <v>117</v>
      </c>
      <c r="C108" s="11">
        <v>18148.239999999998</v>
      </c>
      <c r="D108" s="10">
        <v>11193162.219999999</v>
      </c>
      <c r="E108" s="10">
        <f>DataTable[[#This Row],[LAP Funding 2023-24]]/DataTable[[#This Row],[FTE Enrollment 2023-24]]</f>
        <v>616.76295993440692</v>
      </c>
      <c r="F108" s="10">
        <v>6180129.4619145431</v>
      </c>
      <c r="G108" s="10">
        <f>DataTable[[#This Row],[Title IA Funding 2023-24]]/DataTable[[#This Row],[FTE Enrollment 2023-24]]</f>
        <v>340.53602233134143</v>
      </c>
      <c r="H108" s="10">
        <f>DataTable[[#This Row],[LAP Funding 2023-24]]+DataTable[[#This Row],[Title IA Funding 2023-24]]</f>
        <v>17373291.681914542</v>
      </c>
      <c r="I108" s="10">
        <f>DataTable[[#This Row],[Total LAP &amp; Title IA Funding 2023-24]]/DataTable[[#This Row],[FTE Enrollment 2023-24]]</f>
        <v>957.29898226574835</v>
      </c>
      <c r="J108" s="9">
        <f>DataTable[[#This Row],[LAP Funding 2023-24]]/DataTable[[#This Row],[Total LAP &amp; Title IA Funding 2023-24]]</f>
        <v>0.64427412058314726</v>
      </c>
      <c r="K108" s="9">
        <f>DataTable[[#This Row],[Title IA Funding 2023-24]]/DataTable[[#This Row],[Total LAP &amp; Title IA Funding 2023-24]]</f>
        <v>0.35572587941685274</v>
      </c>
    </row>
    <row r="109" spans="1:11" ht="17.25">
      <c r="A109" s="7">
        <v>17415</v>
      </c>
      <c r="B109" s="8" t="s">
        <v>118</v>
      </c>
      <c r="C109" s="11">
        <v>23937.550000000003</v>
      </c>
      <c r="D109" s="10">
        <v>15302895</v>
      </c>
      <c r="E109" s="10">
        <f>DataTable[[#This Row],[LAP Funding 2023-24]]/DataTable[[#This Row],[FTE Enrollment 2023-24]]</f>
        <v>639.28409549013986</v>
      </c>
      <c r="F109" s="10">
        <v>9926183.893273484</v>
      </c>
      <c r="G109" s="10">
        <f>DataTable[[#This Row],[Title IA Funding 2023-24]]/DataTable[[#This Row],[FTE Enrollment 2023-24]]</f>
        <v>414.67000145267508</v>
      </c>
      <c r="H109" s="10">
        <f>DataTable[[#This Row],[LAP Funding 2023-24]]+DataTable[[#This Row],[Title IA Funding 2023-24]]</f>
        <v>25229078.893273484</v>
      </c>
      <c r="I109" s="10">
        <f>DataTable[[#This Row],[Total LAP &amp; Title IA Funding 2023-24]]/DataTable[[#This Row],[FTE Enrollment 2023-24]]</f>
        <v>1053.9540969428149</v>
      </c>
      <c r="J109" s="9">
        <f>DataTable[[#This Row],[LAP Funding 2023-24]]/DataTable[[#This Row],[Total LAP &amp; Title IA Funding 2023-24]]</f>
        <v>0.60655781626970218</v>
      </c>
      <c r="K109" s="9">
        <f>DataTable[[#This Row],[Title IA Funding 2023-24]]/DataTable[[#This Row],[Total LAP &amp; Title IA Funding 2023-24]]</f>
        <v>0.39344218373029777</v>
      </c>
    </row>
    <row r="110" spans="1:11" ht="17.25">
      <c r="A110" s="7">
        <v>33212</v>
      </c>
      <c r="B110" s="8" t="s">
        <v>119</v>
      </c>
      <c r="C110" s="11">
        <v>1056.94</v>
      </c>
      <c r="D110" s="10">
        <v>629082.76</v>
      </c>
      <c r="E110" s="10">
        <f>DataTable[[#This Row],[LAP Funding 2023-24]]/DataTable[[#This Row],[FTE Enrollment 2023-24]]</f>
        <v>595.1924991011789</v>
      </c>
      <c r="F110" s="10">
        <v>323221.2639962266</v>
      </c>
      <c r="G110" s="10">
        <f>DataTable[[#This Row],[Title IA Funding 2023-24]]/DataTable[[#This Row],[FTE Enrollment 2023-24]]</f>
        <v>305.80852649746112</v>
      </c>
      <c r="H110" s="10">
        <f>DataTable[[#This Row],[LAP Funding 2023-24]]+DataTable[[#This Row],[Title IA Funding 2023-24]]</f>
        <v>952304.02399622661</v>
      </c>
      <c r="I110" s="10">
        <f>DataTable[[#This Row],[Total LAP &amp; Title IA Funding 2023-24]]/DataTable[[#This Row],[FTE Enrollment 2023-24]]</f>
        <v>901.00102559864001</v>
      </c>
      <c r="J110" s="9">
        <f>DataTable[[#This Row],[LAP Funding 2023-24]]/DataTable[[#This Row],[Total LAP &amp; Title IA Funding 2023-24]]</f>
        <v>0.66059025704851237</v>
      </c>
      <c r="K110" s="9">
        <f>DataTable[[#This Row],[Title IA Funding 2023-24]]/DataTable[[#This Row],[Total LAP &amp; Title IA Funding 2023-24]]</f>
        <v>0.33940974295148763</v>
      </c>
    </row>
    <row r="111" spans="1:11" ht="17.25">
      <c r="A111" s="7">
        <v>3052</v>
      </c>
      <c r="B111" s="8" t="s">
        <v>120</v>
      </c>
      <c r="C111" s="11">
        <v>1310.57</v>
      </c>
      <c r="D111" s="10">
        <v>1236694.8599999999</v>
      </c>
      <c r="E111" s="10">
        <f>DataTable[[#This Row],[LAP Funding 2023-24]]/DataTable[[#This Row],[FTE Enrollment 2023-24]]</f>
        <v>943.63129020197312</v>
      </c>
      <c r="F111" s="10">
        <v>475353.68261765898</v>
      </c>
      <c r="G111" s="10">
        <f>DataTable[[#This Row],[Title IA Funding 2023-24]]/DataTable[[#This Row],[FTE Enrollment 2023-24]]</f>
        <v>362.70758724651029</v>
      </c>
      <c r="H111" s="10">
        <f>DataTable[[#This Row],[LAP Funding 2023-24]]+DataTable[[#This Row],[Title IA Funding 2023-24]]</f>
        <v>1712048.5426176589</v>
      </c>
      <c r="I111" s="10">
        <f>DataTable[[#This Row],[Total LAP &amp; Title IA Funding 2023-24]]/DataTable[[#This Row],[FTE Enrollment 2023-24]]</f>
        <v>1306.3388774484833</v>
      </c>
      <c r="J111" s="9">
        <f>DataTable[[#This Row],[LAP Funding 2023-24]]/DataTable[[#This Row],[Total LAP &amp; Title IA Funding 2023-24]]</f>
        <v>0.72234801129478443</v>
      </c>
      <c r="K111" s="9">
        <f>DataTable[[#This Row],[Title IA Funding 2023-24]]/DataTable[[#This Row],[Total LAP &amp; Title IA Funding 2023-24]]</f>
        <v>0.27765198870521557</v>
      </c>
    </row>
    <row r="112" spans="1:11" ht="17.25">
      <c r="A112" s="7">
        <v>19403</v>
      </c>
      <c r="B112" s="8" t="s">
        <v>121</v>
      </c>
      <c r="C112" s="11">
        <v>533.45000000000005</v>
      </c>
      <c r="D112" s="10">
        <v>302225.87</v>
      </c>
      <c r="E112" s="10">
        <f>DataTable[[#This Row],[LAP Funding 2023-24]]/DataTable[[#This Row],[FTE Enrollment 2023-24]]</f>
        <v>566.5495735307901</v>
      </c>
      <c r="F112" s="10">
        <v>98988.091631158532</v>
      </c>
      <c r="G112" s="10">
        <f>DataTable[[#This Row],[Title IA Funding 2023-24]]/DataTable[[#This Row],[FTE Enrollment 2023-24]]</f>
        <v>185.56208010339961</v>
      </c>
      <c r="H112" s="10">
        <f>DataTable[[#This Row],[LAP Funding 2023-24]]+DataTable[[#This Row],[Title IA Funding 2023-24]]</f>
        <v>401213.96163115854</v>
      </c>
      <c r="I112" s="10">
        <f>DataTable[[#This Row],[Total LAP &amp; Title IA Funding 2023-24]]/DataTable[[#This Row],[FTE Enrollment 2023-24]]</f>
        <v>752.11165363418968</v>
      </c>
      <c r="J112" s="9">
        <f>DataTable[[#This Row],[LAP Funding 2023-24]]/DataTable[[#This Row],[Total LAP &amp; Title IA Funding 2023-24]]</f>
        <v>0.75327854686632356</v>
      </c>
      <c r="K112" s="9">
        <f>DataTable[[#This Row],[Title IA Funding 2023-24]]/DataTable[[#This Row],[Total LAP &amp; Title IA Funding 2023-24]]</f>
        <v>0.24672145313367641</v>
      </c>
    </row>
    <row r="113" spans="1:11" ht="17.25">
      <c r="A113" s="7">
        <v>20402</v>
      </c>
      <c r="B113" s="8" t="s">
        <v>122</v>
      </c>
      <c r="C113" s="11">
        <v>84.89</v>
      </c>
      <c r="D113" s="10">
        <v>31710.12</v>
      </c>
      <c r="E113" s="10">
        <f>DataTable[[#This Row],[LAP Funding 2023-24]]/DataTable[[#This Row],[FTE Enrollment 2023-24]]</f>
        <v>373.5436447166922</v>
      </c>
      <c r="F113" s="10">
        <v>32428.313997218185</v>
      </c>
      <c r="G113" s="10">
        <f>DataTable[[#This Row],[Title IA Funding 2023-24]]/DataTable[[#This Row],[FTE Enrollment 2023-24]]</f>
        <v>382.00393447070542</v>
      </c>
      <c r="H113" s="10">
        <f>DataTable[[#This Row],[LAP Funding 2023-24]]+DataTable[[#This Row],[Title IA Funding 2023-24]]</f>
        <v>64138.433997218184</v>
      </c>
      <c r="I113" s="10">
        <f>DataTable[[#This Row],[Total LAP &amp; Title IA Funding 2023-24]]/DataTable[[#This Row],[FTE Enrollment 2023-24]]</f>
        <v>755.54757918739767</v>
      </c>
      <c r="J113" s="9">
        <f>DataTable[[#This Row],[LAP Funding 2023-24]]/DataTable[[#This Row],[Total LAP &amp; Title IA Funding 2023-24]]</f>
        <v>0.49440121973316858</v>
      </c>
      <c r="K113" s="9">
        <f>DataTable[[#This Row],[Title IA Funding 2023-24]]/DataTable[[#This Row],[Total LAP &amp; Title IA Funding 2023-24]]</f>
        <v>0.50559878026683136</v>
      </c>
    </row>
    <row r="114" spans="1:11" ht="17.25">
      <c r="A114" s="7">
        <v>6101</v>
      </c>
      <c r="B114" s="8" t="s">
        <v>123</v>
      </c>
      <c r="C114" s="11">
        <v>1743.7</v>
      </c>
      <c r="D114" s="10">
        <v>340785.66</v>
      </c>
      <c r="E114" s="10">
        <f>DataTable[[#This Row],[LAP Funding 2023-24]]/DataTable[[#This Row],[FTE Enrollment 2023-24]]</f>
        <v>195.43824052302574</v>
      </c>
      <c r="F114" s="10">
        <v>240103.75494256165</v>
      </c>
      <c r="G114" s="10">
        <f>DataTable[[#This Row],[Title IA Funding 2023-24]]/DataTable[[#This Row],[FTE Enrollment 2023-24]]</f>
        <v>137.69785797015635</v>
      </c>
      <c r="H114" s="10">
        <f>DataTable[[#This Row],[LAP Funding 2023-24]]+DataTable[[#This Row],[Title IA Funding 2023-24]]</f>
        <v>580889.41494256165</v>
      </c>
      <c r="I114" s="10">
        <f>DataTable[[#This Row],[Total LAP &amp; Title IA Funding 2023-24]]/DataTable[[#This Row],[FTE Enrollment 2023-24]]</f>
        <v>333.13609849318209</v>
      </c>
      <c r="J114" s="9">
        <f>DataTable[[#This Row],[LAP Funding 2023-24]]/DataTable[[#This Row],[Total LAP &amp; Title IA Funding 2023-24]]</f>
        <v>0.58666185203890631</v>
      </c>
      <c r="K114" s="9">
        <f>DataTable[[#This Row],[Title IA Funding 2023-24]]/DataTable[[#This Row],[Total LAP &amp; Title IA Funding 2023-24]]</f>
        <v>0.41333814796109358</v>
      </c>
    </row>
    <row r="115" spans="1:11" ht="17.25">
      <c r="A115" s="7">
        <v>29311</v>
      </c>
      <c r="B115" s="8" t="s">
        <v>124</v>
      </c>
      <c r="C115" s="11">
        <v>492.27000000000004</v>
      </c>
      <c r="D115" s="10">
        <v>403126.38</v>
      </c>
      <c r="E115" s="10">
        <f>DataTable[[#This Row],[LAP Funding 2023-24]]/DataTable[[#This Row],[FTE Enrollment 2023-24]]</f>
        <v>818.91315741361439</v>
      </c>
      <c r="F115" s="10">
        <v>265600.64381900697</v>
      </c>
      <c r="G115" s="10">
        <f>DataTable[[#This Row],[Title IA Funding 2023-24]]/DataTable[[#This Row],[FTE Enrollment 2023-24]]</f>
        <v>539.54261648893282</v>
      </c>
      <c r="H115" s="10">
        <f>DataTable[[#This Row],[LAP Funding 2023-24]]+DataTable[[#This Row],[Title IA Funding 2023-24]]</f>
        <v>668727.02381900698</v>
      </c>
      <c r="I115" s="10">
        <f>DataTable[[#This Row],[Total LAP &amp; Title IA Funding 2023-24]]/DataTable[[#This Row],[FTE Enrollment 2023-24]]</f>
        <v>1358.4557739025472</v>
      </c>
      <c r="J115" s="9">
        <f>DataTable[[#This Row],[LAP Funding 2023-24]]/DataTable[[#This Row],[Total LAP &amp; Title IA Funding 2023-24]]</f>
        <v>0.60282651312309965</v>
      </c>
      <c r="K115" s="9">
        <f>DataTable[[#This Row],[Title IA Funding 2023-24]]/DataTable[[#This Row],[Total LAP &amp; Title IA Funding 2023-24]]</f>
        <v>0.39717348687690029</v>
      </c>
    </row>
    <row r="116" spans="1:11" ht="17.25">
      <c r="A116" s="7">
        <v>38126</v>
      </c>
      <c r="B116" s="8" t="s">
        <v>125</v>
      </c>
      <c r="C116" s="11">
        <v>73.149999999999991</v>
      </c>
      <c r="D116" s="10">
        <v>43862.46</v>
      </c>
      <c r="E116" s="10">
        <f>DataTable[[#This Row],[LAP Funding 2023-24]]/DataTable[[#This Row],[FTE Enrollment 2023-24]]</f>
        <v>599.62351332877654</v>
      </c>
      <c r="F116" s="10">
        <v>4572.4139239027527</v>
      </c>
      <c r="G116" s="10">
        <f>DataTable[[#This Row],[Title IA Funding 2023-24]]/DataTable[[#This Row],[FTE Enrollment 2023-24]]</f>
        <v>62.507367380762176</v>
      </c>
      <c r="H116" s="10">
        <f>DataTable[[#This Row],[LAP Funding 2023-24]]+DataTable[[#This Row],[Title IA Funding 2023-24]]</f>
        <v>48434.873923902749</v>
      </c>
      <c r="I116" s="10">
        <f>DataTable[[#This Row],[Total LAP &amp; Title IA Funding 2023-24]]/DataTable[[#This Row],[FTE Enrollment 2023-24]]</f>
        <v>662.1308807095387</v>
      </c>
      <c r="J116" s="9">
        <f>DataTable[[#This Row],[LAP Funding 2023-24]]/DataTable[[#This Row],[Total LAP &amp; Title IA Funding 2023-24]]</f>
        <v>0.90559665890559382</v>
      </c>
      <c r="K116" s="9">
        <f>DataTable[[#This Row],[Title IA Funding 2023-24]]/DataTable[[#This Row],[Total LAP &amp; Title IA Funding 2023-24]]</f>
        <v>9.4403341094406221E-2</v>
      </c>
    </row>
    <row r="117" spans="1:11" ht="17.25">
      <c r="A117" s="7">
        <v>4129</v>
      </c>
      <c r="B117" s="8" t="s">
        <v>126</v>
      </c>
      <c r="C117" s="11">
        <v>1252.33</v>
      </c>
      <c r="D117" s="10">
        <v>894626</v>
      </c>
      <c r="E117" s="10">
        <f>DataTable[[#This Row],[LAP Funding 2023-24]]/DataTable[[#This Row],[FTE Enrollment 2023-24]]</f>
        <v>714.36921578178283</v>
      </c>
      <c r="F117" s="10">
        <v>263190.65445626946</v>
      </c>
      <c r="G117" s="10">
        <f>DataTable[[#This Row],[Title IA Funding 2023-24]]/DataTable[[#This Row],[FTE Enrollment 2023-24]]</f>
        <v>210.16078386389327</v>
      </c>
      <c r="H117" s="10">
        <f>DataTable[[#This Row],[LAP Funding 2023-24]]+DataTable[[#This Row],[Title IA Funding 2023-24]]</f>
        <v>1157816.6544562695</v>
      </c>
      <c r="I117" s="10">
        <f>DataTable[[#This Row],[Total LAP &amp; Title IA Funding 2023-24]]/DataTable[[#This Row],[FTE Enrollment 2023-24]]</f>
        <v>924.52999964567607</v>
      </c>
      <c r="J117" s="9">
        <f>DataTable[[#This Row],[LAP Funding 2023-24]]/DataTable[[#This Row],[Total LAP &amp; Title IA Funding 2023-24]]</f>
        <v>0.77268365121257621</v>
      </c>
      <c r="K117" s="9">
        <f>DataTable[[#This Row],[Title IA Funding 2023-24]]/DataTable[[#This Row],[Total LAP &amp; Title IA Funding 2023-24]]</f>
        <v>0.22731634878742377</v>
      </c>
    </row>
    <row r="118" spans="1:11" ht="17.25">
      <c r="A118" s="7">
        <v>14097</v>
      </c>
      <c r="B118" s="8" t="s">
        <v>127</v>
      </c>
      <c r="C118" s="11">
        <v>201.90999999999997</v>
      </c>
      <c r="D118" s="10">
        <v>193449.5</v>
      </c>
      <c r="E118" s="10">
        <f>DataTable[[#This Row],[LAP Funding 2023-24]]/DataTable[[#This Row],[FTE Enrollment 2023-24]]</f>
        <v>958.09766727750002</v>
      </c>
      <c r="F118" s="10">
        <v>80457.084352807651</v>
      </c>
      <c r="G118" s="10">
        <f>DataTable[[#This Row],[Title IA Funding 2023-24]]/DataTable[[#This Row],[FTE Enrollment 2023-24]]</f>
        <v>398.47993835276935</v>
      </c>
      <c r="H118" s="10">
        <f>DataTable[[#This Row],[LAP Funding 2023-24]]+DataTable[[#This Row],[Title IA Funding 2023-24]]</f>
        <v>273906.58435280767</v>
      </c>
      <c r="I118" s="10">
        <f>DataTable[[#This Row],[Total LAP &amp; Title IA Funding 2023-24]]/DataTable[[#This Row],[FTE Enrollment 2023-24]]</f>
        <v>1356.5776056302695</v>
      </c>
      <c r="J118" s="9">
        <f>DataTable[[#This Row],[LAP Funding 2023-24]]/DataTable[[#This Row],[Total LAP &amp; Title IA Funding 2023-24]]</f>
        <v>0.70626086064008509</v>
      </c>
      <c r="K118" s="9">
        <f>DataTable[[#This Row],[Title IA Funding 2023-24]]/DataTable[[#This Row],[Total LAP &amp; Title IA Funding 2023-24]]</f>
        <v>0.29373913935991486</v>
      </c>
    </row>
    <row r="119" spans="1:11" ht="17.25">
      <c r="A119" s="7">
        <v>31004</v>
      </c>
      <c r="B119" s="8" t="s">
        <v>128</v>
      </c>
      <c r="C119" s="11">
        <v>9191.6400000000031</v>
      </c>
      <c r="D119" s="10">
        <v>2060206.16</v>
      </c>
      <c r="E119" s="10">
        <f>DataTable[[#This Row],[LAP Funding 2023-24]]/DataTable[[#This Row],[FTE Enrollment 2023-24]]</f>
        <v>224.13912642357613</v>
      </c>
      <c r="F119" s="10">
        <v>824971.8759564939</v>
      </c>
      <c r="G119" s="10">
        <f>DataTable[[#This Row],[Title IA Funding 2023-24]]/DataTable[[#This Row],[FTE Enrollment 2023-24]]</f>
        <v>89.75241371033826</v>
      </c>
      <c r="H119" s="10">
        <f>DataTable[[#This Row],[LAP Funding 2023-24]]+DataTable[[#This Row],[Title IA Funding 2023-24]]</f>
        <v>2885178.0359564936</v>
      </c>
      <c r="I119" s="10">
        <f>DataTable[[#This Row],[Total LAP &amp; Title IA Funding 2023-24]]/DataTable[[#This Row],[FTE Enrollment 2023-24]]</f>
        <v>313.89154013391436</v>
      </c>
      <c r="J119" s="9">
        <f>DataTable[[#This Row],[LAP Funding 2023-24]]/DataTable[[#This Row],[Total LAP &amp; Title IA Funding 2023-24]]</f>
        <v>0.71406552189317529</v>
      </c>
      <c r="K119" s="9">
        <f>DataTable[[#This Row],[Title IA Funding 2023-24]]/DataTable[[#This Row],[Total LAP &amp; Title IA Funding 2023-24]]</f>
        <v>0.28593447810682482</v>
      </c>
    </row>
    <row r="120" spans="1:11" ht="17.25">
      <c r="A120" s="7">
        <v>17414</v>
      </c>
      <c r="B120" s="8" t="s">
        <v>129</v>
      </c>
      <c r="C120" s="11">
        <v>29965.589999999997</v>
      </c>
      <c r="D120" s="10">
        <v>2833985.17</v>
      </c>
      <c r="E120" s="10">
        <f>DataTable[[#This Row],[LAP Funding 2023-24]]/DataTable[[#This Row],[FTE Enrollment 2023-24]]</f>
        <v>94.574649456259678</v>
      </c>
      <c r="F120" s="10">
        <v>1106972.768390961</v>
      </c>
      <c r="G120" s="10">
        <f>DataTable[[#This Row],[Title IA Funding 2023-24]]/DataTable[[#This Row],[FTE Enrollment 2023-24]]</f>
        <v>36.941464139066213</v>
      </c>
      <c r="H120" s="10">
        <f>DataTable[[#This Row],[LAP Funding 2023-24]]+DataTable[[#This Row],[Title IA Funding 2023-24]]</f>
        <v>3940957.9383909609</v>
      </c>
      <c r="I120" s="10">
        <f>DataTable[[#This Row],[Total LAP &amp; Title IA Funding 2023-24]]/DataTable[[#This Row],[FTE Enrollment 2023-24]]</f>
        <v>131.51611359532589</v>
      </c>
      <c r="J120" s="9">
        <f>DataTable[[#This Row],[LAP Funding 2023-24]]/DataTable[[#This Row],[Total LAP &amp; Title IA Funding 2023-24]]</f>
        <v>0.71911073761854893</v>
      </c>
      <c r="K120" s="9">
        <f>DataTable[[#This Row],[Title IA Funding 2023-24]]/DataTable[[#This Row],[Total LAP &amp; Title IA Funding 2023-24]]</f>
        <v>0.28088926238145107</v>
      </c>
    </row>
    <row r="121" spans="1:11" ht="17.25">
      <c r="A121" s="7">
        <v>31306</v>
      </c>
      <c r="B121" s="8" t="s">
        <v>130</v>
      </c>
      <c r="C121" s="11">
        <v>2531.58</v>
      </c>
      <c r="D121" s="10">
        <v>828034.89</v>
      </c>
      <c r="E121" s="10">
        <f>DataTable[[#This Row],[LAP Funding 2023-24]]/DataTable[[#This Row],[FTE Enrollment 2023-24]]</f>
        <v>327.08225298035222</v>
      </c>
      <c r="F121" s="10">
        <v>475590.12998238171</v>
      </c>
      <c r="G121" s="10">
        <f>DataTable[[#This Row],[Title IA Funding 2023-24]]/DataTable[[#This Row],[FTE Enrollment 2023-24]]</f>
        <v>187.86296699388592</v>
      </c>
      <c r="H121" s="10">
        <f>DataTable[[#This Row],[LAP Funding 2023-24]]+DataTable[[#This Row],[Title IA Funding 2023-24]]</f>
        <v>1303625.0199823817</v>
      </c>
      <c r="I121" s="10">
        <f>DataTable[[#This Row],[Total LAP &amp; Title IA Funding 2023-24]]/DataTable[[#This Row],[FTE Enrollment 2023-24]]</f>
        <v>514.94521997423817</v>
      </c>
      <c r="J121" s="9">
        <f>DataTable[[#This Row],[LAP Funding 2023-24]]/DataTable[[#This Row],[Total LAP &amp; Title IA Funding 2023-24]]</f>
        <v>0.63517873415101433</v>
      </c>
      <c r="K121" s="9">
        <f>DataTable[[#This Row],[Title IA Funding 2023-24]]/DataTable[[#This Row],[Total LAP &amp; Title IA Funding 2023-24]]</f>
        <v>0.36482126584898567</v>
      </c>
    </row>
    <row r="122" spans="1:11" ht="17.25">
      <c r="A122" s="7">
        <v>38264</v>
      </c>
      <c r="B122" s="8" t="s">
        <v>131</v>
      </c>
      <c r="C122" s="11">
        <v>24.200000000000003</v>
      </c>
      <c r="D122" s="10">
        <v>20259.22</v>
      </c>
      <c r="E122" s="10">
        <f>DataTable[[#This Row],[LAP Funding 2023-24]]/DataTable[[#This Row],[FTE Enrollment 2023-24]]</f>
        <v>837.15785123966941</v>
      </c>
      <c r="F122" s="10">
        <v>0</v>
      </c>
      <c r="G122" s="10">
        <f>DataTable[[#This Row],[Title IA Funding 2023-24]]/DataTable[[#This Row],[FTE Enrollment 2023-24]]</f>
        <v>0</v>
      </c>
      <c r="H122" s="10">
        <f>DataTable[[#This Row],[LAP Funding 2023-24]]+DataTable[[#This Row],[Title IA Funding 2023-24]]</f>
        <v>20259.22</v>
      </c>
      <c r="I122" s="10">
        <f>DataTable[[#This Row],[Total LAP &amp; Title IA Funding 2023-24]]/DataTable[[#This Row],[FTE Enrollment 2023-24]]</f>
        <v>837.15785123966941</v>
      </c>
      <c r="J122" s="9">
        <f>DataTable[[#This Row],[LAP Funding 2023-24]]/DataTable[[#This Row],[Total LAP &amp; Title IA Funding 2023-24]]</f>
        <v>1</v>
      </c>
      <c r="K122" s="9">
        <f>DataTable[[#This Row],[Title IA Funding 2023-24]]/DataTable[[#This Row],[Total LAP &amp; Title IA Funding 2023-24]]</f>
        <v>0</v>
      </c>
    </row>
    <row r="123" spans="1:11" ht="17.25">
      <c r="A123" s="7">
        <v>32362</v>
      </c>
      <c r="B123" s="8" t="s">
        <v>132</v>
      </c>
      <c r="C123" s="11">
        <v>569.67000000000007</v>
      </c>
      <c r="D123" s="10">
        <v>155736.20000000001</v>
      </c>
      <c r="E123" s="10">
        <f>DataTable[[#This Row],[LAP Funding 2023-24]]/DataTable[[#This Row],[FTE Enrollment 2023-24]]</f>
        <v>273.37967595274455</v>
      </c>
      <c r="F123" s="10">
        <v>104660.61112880892</v>
      </c>
      <c r="G123" s="10">
        <f>DataTable[[#This Row],[Title IA Funding 2023-24]]/DataTable[[#This Row],[FTE Enrollment 2023-24]]</f>
        <v>183.72147230643864</v>
      </c>
      <c r="H123" s="10">
        <f>DataTable[[#This Row],[LAP Funding 2023-24]]+DataTable[[#This Row],[Title IA Funding 2023-24]]</f>
        <v>260396.81112880894</v>
      </c>
      <c r="I123" s="10">
        <f>DataTable[[#This Row],[Total LAP &amp; Title IA Funding 2023-24]]/DataTable[[#This Row],[FTE Enrollment 2023-24]]</f>
        <v>457.10114825918322</v>
      </c>
      <c r="J123" s="9">
        <f>DataTable[[#This Row],[LAP Funding 2023-24]]/DataTable[[#This Row],[Total LAP &amp; Title IA Funding 2023-24]]</f>
        <v>0.5980726082047253</v>
      </c>
      <c r="K123" s="9">
        <f>DataTable[[#This Row],[Title IA Funding 2023-24]]/DataTable[[#This Row],[Total LAP &amp; Title IA Funding 2023-24]]</f>
        <v>0.40192739179527459</v>
      </c>
    </row>
    <row r="124" spans="1:11" ht="17.25">
      <c r="A124" s="7">
        <v>1158</v>
      </c>
      <c r="B124" s="8" t="s">
        <v>133</v>
      </c>
      <c r="C124" s="11">
        <v>174.07000000000002</v>
      </c>
      <c r="D124" s="10">
        <v>161034.76</v>
      </c>
      <c r="E124" s="10">
        <f>DataTable[[#This Row],[LAP Funding 2023-24]]/DataTable[[#This Row],[FTE Enrollment 2023-24]]</f>
        <v>925.11495375423669</v>
      </c>
      <c r="F124" s="10">
        <v>127208.45810508136</v>
      </c>
      <c r="G124" s="10">
        <f>DataTable[[#This Row],[Title IA Funding 2023-24]]/DataTable[[#This Row],[FTE Enrollment 2023-24]]</f>
        <v>730.78909694422555</v>
      </c>
      <c r="H124" s="10">
        <f>DataTable[[#This Row],[LAP Funding 2023-24]]+DataTable[[#This Row],[Title IA Funding 2023-24]]</f>
        <v>288243.21810508135</v>
      </c>
      <c r="I124" s="10">
        <f>DataTable[[#This Row],[Total LAP &amp; Title IA Funding 2023-24]]/DataTable[[#This Row],[FTE Enrollment 2023-24]]</f>
        <v>1655.9040506984622</v>
      </c>
      <c r="J124" s="9">
        <f>DataTable[[#This Row],[LAP Funding 2023-24]]/DataTable[[#This Row],[Total LAP &amp; Title IA Funding 2023-24]]</f>
        <v>0.55867666569450214</v>
      </c>
      <c r="K124" s="9">
        <f>DataTable[[#This Row],[Title IA Funding 2023-24]]/DataTable[[#This Row],[Total LAP &amp; Title IA Funding 2023-24]]</f>
        <v>0.44132333430549786</v>
      </c>
    </row>
    <row r="125" spans="1:11" ht="17.25">
      <c r="A125" s="7">
        <v>8122</v>
      </c>
      <c r="B125" s="8" t="s">
        <v>134</v>
      </c>
      <c r="C125" s="11">
        <v>5948.05</v>
      </c>
      <c r="D125" s="10">
        <v>4188046.47</v>
      </c>
      <c r="E125" s="10">
        <f>DataTable[[#This Row],[LAP Funding 2023-24]]/DataTable[[#This Row],[FTE Enrollment 2023-24]]</f>
        <v>704.10411311270082</v>
      </c>
      <c r="F125" s="10">
        <v>2545836.7795296675</v>
      </c>
      <c r="G125" s="10">
        <f>DataTable[[#This Row],[Title IA Funding 2023-24]]/DataTable[[#This Row],[FTE Enrollment 2023-24]]</f>
        <v>428.01200049254248</v>
      </c>
      <c r="H125" s="10">
        <f>DataTable[[#This Row],[LAP Funding 2023-24]]+DataTable[[#This Row],[Title IA Funding 2023-24]]</f>
        <v>6733883.2495296672</v>
      </c>
      <c r="I125" s="10">
        <f>DataTable[[#This Row],[Total LAP &amp; Title IA Funding 2023-24]]/DataTable[[#This Row],[FTE Enrollment 2023-24]]</f>
        <v>1132.1161136052433</v>
      </c>
      <c r="J125" s="9">
        <f>DataTable[[#This Row],[LAP Funding 2023-24]]/DataTable[[#This Row],[Total LAP &amp; Title IA Funding 2023-24]]</f>
        <v>0.62193630551769918</v>
      </c>
      <c r="K125" s="9">
        <f>DataTable[[#This Row],[Title IA Funding 2023-24]]/DataTable[[#This Row],[Total LAP &amp; Title IA Funding 2023-24]]</f>
        <v>0.37806369448230087</v>
      </c>
    </row>
    <row r="126" spans="1:11" ht="17.25">
      <c r="A126" s="7">
        <v>33183</v>
      </c>
      <c r="B126" s="8" t="s">
        <v>135</v>
      </c>
      <c r="C126" s="11">
        <v>246.01</v>
      </c>
      <c r="D126" s="10">
        <v>116464.5</v>
      </c>
      <c r="E126" s="10">
        <f>DataTable[[#This Row],[LAP Funding 2023-24]]/DataTable[[#This Row],[FTE Enrollment 2023-24]]</f>
        <v>473.41368237063534</v>
      </c>
      <c r="F126" s="10">
        <v>129106.58594336173</v>
      </c>
      <c r="G126" s="10">
        <f>DataTable[[#This Row],[Title IA Funding 2023-24]]/DataTable[[#This Row],[FTE Enrollment 2023-24]]</f>
        <v>524.80218667274391</v>
      </c>
      <c r="H126" s="10">
        <f>DataTable[[#This Row],[LAP Funding 2023-24]]+DataTable[[#This Row],[Title IA Funding 2023-24]]</f>
        <v>245571.08594336174</v>
      </c>
      <c r="I126" s="10">
        <f>DataTable[[#This Row],[Total LAP &amp; Title IA Funding 2023-24]]/DataTable[[#This Row],[FTE Enrollment 2023-24]]</f>
        <v>998.21586904337937</v>
      </c>
      <c r="J126" s="9">
        <f>DataTable[[#This Row],[LAP Funding 2023-24]]/DataTable[[#This Row],[Total LAP &amp; Title IA Funding 2023-24]]</f>
        <v>0.47425982400412259</v>
      </c>
      <c r="K126" s="9">
        <f>DataTable[[#This Row],[Title IA Funding 2023-24]]/DataTable[[#This Row],[Total LAP &amp; Title IA Funding 2023-24]]</f>
        <v>0.52574017599587741</v>
      </c>
    </row>
    <row r="127" spans="1:11" ht="17.25">
      <c r="A127" s="7">
        <v>28144</v>
      </c>
      <c r="B127" s="8" t="s">
        <v>136</v>
      </c>
      <c r="C127" s="11">
        <v>216.69</v>
      </c>
      <c r="D127" s="10">
        <v>142972.16999999998</v>
      </c>
      <c r="E127" s="10">
        <f>DataTable[[#This Row],[LAP Funding 2023-24]]/DataTable[[#This Row],[FTE Enrollment 2023-24]]</f>
        <v>659.80049840786376</v>
      </c>
      <c r="F127" s="10">
        <v>105784.97710181792</v>
      </c>
      <c r="G127" s="10">
        <f>DataTable[[#This Row],[Title IA Funding 2023-24]]/DataTable[[#This Row],[FTE Enrollment 2023-24]]</f>
        <v>488.18578200109795</v>
      </c>
      <c r="H127" s="10">
        <f>DataTable[[#This Row],[LAP Funding 2023-24]]+DataTable[[#This Row],[Title IA Funding 2023-24]]</f>
        <v>248757.14710181789</v>
      </c>
      <c r="I127" s="10">
        <f>DataTable[[#This Row],[Total LAP &amp; Title IA Funding 2023-24]]/DataTable[[#This Row],[FTE Enrollment 2023-24]]</f>
        <v>1147.9862804089616</v>
      </c>
      <c r="J127" s="9">
        <f>DataTable[[#This Row],[LAP Funding 2023-24]]/DataTable[[#This Row],[Total LAP &amp; Title IA Funding 2023-24]]</f>
        <v>0.57474597882198963</v>
      </c>
      <c r="K127" s="9">
        <f>DataTable[[#This Row],[Title IA Funding 2023-24]]/DataTable[[#This Row],[Total LAP &amp; Title IA Funding 2023-24]]</f>
        <v>0.42525402117801042</v>
      </c>
    </row>
    <row r="128" spans="1:11" ht="17.25">
      <c r="A128" s="7">
        <v>20406</v>
      </c>
      <c r="B128" s="8" t="s">
        <v>137</v>
      </c>
      <c r="C128" s="11">
        <v>191.14</v>
      </c>
      <c r="D128" s="10">
        <v>169450.12</v>
      </c>
      <c r="E128" s="10">
        <f>DataTable[[#This Row],[LAP Funding 2023-24]]/DataTable[[#This Row],[FTE Enrollment 2023-24]]</f>
        <v>886.52359527048236</v>
      </c>
      <c r="F128" s="10">
        <v>209888.73413200202</v>
      </c>
      <c r="G128" s="10">
        <f>DataTable[[#This Row],[Title IA Funding 2023-24]]/DataTable[[#This Row],[FTE Enrollment 2023-24]]</f>
        <v>1098.0890139792928</v>
      </c>
      <c r="H128" s="10">
        <f>DataTable[[#This Row],[LAP Funding 2023-24]]+DataTable[[#This Row],[Title IA Funding 2023-24]]</f>
        <v>379338.85413200199</v>
      </c>
      <c r="I128" s="10">
        <f>DataTable[[#This Row],[Total LAP &amp; Title IA Funding 2023-24]]/DataTable[[#This Row],[FTE Enrollment 2023-24]]</f>
        <v>1984.612609249775</v>
      </c>
      <c r="J128" s="9">
        <f>DataTable[[#This Row],[LAP Funding 2023-24]]/DataTable[[#This Row],[Total LAP &amp; Title IA Funding 2023-24]]</f>
        <v>0.4466985602825565</v>
      </c>
      <c r="K128" s="9">
        <f>DataTable[[#This Row],[Title IA Funding 2023-24]]/DataTable[[#This Row],[Total LAP &amp; Title IA Funding 2023-24]]</f>
        <v>0.55330143971744361</v>
      </c>
    </row>
    <row r="129" spans="1:11" ht="17.25">
      <c r="A129" s="7">
        <v>37504</v>
      </c>
      <c r="B129" s="8" t="s">
        <v>138</v>
      </c>
      <c r="C129" s="11">
        <v>3292.46</v>
      </c>
      <c r="D129" s="10">
        <v>1032015.8</v>
      </c>
      <c r="E129" s="10">
        <f>DataTable[[#This Row],[LAP Funding 2023-24]]/DataTable[[#This Row],[FTE Enrollment 2023-24]]</f>
        <v>313.44824234766713</v>
      </c>
      <c r="F129" s="10">
        <v>646433.18638381991</v>
      </c>
      <c r="G129" s="10">
        <f>DataTable[[#This Row],[Title IA Funding 2023-24]]/DataTable[[#This Row],[FTE Enrollment 2023-24]]</f>
        <v>196.33744567400058</v>
      </c>
      <c r="H129" s="10">
        <f>DataTable[[#This Row],[LAP Funding 2023-24]]+DataTable[[#This Row],[Title IA Funding 2023-24]]</f>
        <v>1678448.98638382</v>
      </c>
      <c r="I129" s="10">
        <f>DataTable[[#This Row],[Total LAP &amp; Title IA Funding 2023-24]]/DataTable[[#This Row],[FTE Enrollment 2023-24]]</f>
        <v>509.78568802166768</v>
      </c>
      <c r="J129" s="9">
        <f>DataTable[[#This Row],[LAP Funding 2023-24]]/DataTable[[#This Row],[Total LAP &amp; Title IA Funding 2023-24]]</f>
        <v>0.61486277412783008</v>
      </c>
      <c r="K129" s="9">
        <f>DataTable[[#This Row],[Title IA Funding 2023-24]]/DataTable[[#This Row],[Total LAP &amp; Title IA Funding 2023-24]]</f>
        <v>0.38513722587216992</v>
      </c>
    </row>
    <row r="130" spans="1:11" ht="17.25">
      <c r="A130" s="7">
        <v>39120</v>
      </c>
      <c r="B130" s="8" t="s">
        <v>139</v>
      </c>
      <c r="C130" s="11">
        <v>690.94999999999993</v>
      </c>
      <c r="D130" s="10">
        <v>740967.65999999992</v>
      </c>
      <c r="E130" s="10">
        <f>DataTable[[#This Row],[LAP Funding 2023-24]]/DataTable[[#This Row],[FTE Enrollment 2023-24]]</f>
        <v>1072.3896953469859</v>
      </c>
      <c r="F130" s="10">
        <v>350560.72809546569</v>
      </c>
      <c r="G130" s="10">
        <f>DataTable[[#This Row],[Title IA Funding 2023-24]]/DataTable[[#This Row],[FTE Enrollment 2023-24]]</f>
        <v>507.36048642516204</v>
      </c>
      <c r="H130" s="10">
        <f>DataTable[[#This Row],[LAP Funding 2023-24]]+DataTable[[#This Row],[Title IA Funding 2023-24]]</f>
        <v>1091528.3880954655</v>
      </c>
      <c r="I130" s="10">
        <f>DataTable[[#This Row],[Total LAP &amp; Title IA Funding 2023-24]]/DataTable[[#This Row],[FTE Enrollment 2023-24]]</f>
        <v>1579.7501817721479</v>
      </c>
      <c r="J130" s="9">
        <f>DataTable[[#This Row],[LAP Funding 2023-24]]/DataTable[[#This Row],[Total LAP &amp; Title IA Funding 2023-24]]</f>
        <v>0.67883498778521423</v>
      </c>
      <c r="K130" s="9">
        <f>DataTable[[#This Row],[Title IA Funding 2023-24]]/DataTable[[#This Row],[Total LAP &amp; Title IA Funding 2023-24]]</f>
        <v>0.32116501221478583</v>
      </c>
    </row>
    <row r="131" spans="1:11" ht="17.25">
      <c r="A131" s="7">
        <v>9207</v>
      </c>
      <c r="B131" s="8" t="s">
        <v>140</v>
      </c>
      <c r="C131" s="11">
        <v>99.94</v>
      </c>
      <c r="D131" s="10">
        <v>74907.13</v>
      </c>
      <c r="E131" s="10">
        <f>DataTable[[#This Row],[LAP Funding 2023-24]]/DataTable[[#This Row],[FTE Enrollment 2023-24]]</f>
        <v>749.52101260756456</v>
      </c>
      <c r="F131" s="10">
        <v>59778.488402726514</v>
      </c>
      <c r="G131" s="10">
        <f>DataTable[[#This Row],[Title IA Funding 2023-24]]/DataTable[[#This Row],[FTE Enrollment 2023-24]]</f>
        <v>598.14377028943886</v>
      </c>
      <c r="H131" s="10">
        <f>DataTable[[#This Row],[LAP Funding 2023-24]]+DataTable[[#This Row],[Title IA Funding 2023-24]]</f>
        <v>134685.61840272651</v>
      </c>
      <c r="I131" s="10">
        <f>DataTable[[#This Row],[Total LAP &amp; Title IA Funding 2023-24]]/DataTable[[#This Row],[FTE Enrollment 2023-24]]</f>
        <v>1347.6647828970033</v>
      </c>
      <c r="J131" s="9">
        <f>DataTable[[#This Row],[LAP Funding 2023-24]]/DataTable[[#This Row],[Total LAP &amp; Title IA Funding 2023-24]]</f>
        <v>0.5561627951695518</v>
      </c>
      <c r="K131" s="9">
        <f>DataTable[[#This Row],[Title IA Funding 2023-24]]/DataTable[[#This Row],[Total LAP &amp; Title IA Funding 2023-24]]</f>
        <v>0.44383720483044825</v>
      </c>
    </row>
    <row r="132" spans="1:11" ht="17.25">
      <c r="A132" s="7">
        <v>4019</v>
      </c>
      <c r="B132" s="8" t="s">
        <v>141</v>
      </c>
      <c r="C132" s="11">
        <v>647.75000000000011</v>
      </c>
      <c r="D132" s="10">
        <v>457234.80000000005</v>
      </c>
      <c r="E132" s="10">
        <f>DataTable[[#This Row],[LAP Funding 2023-24]]/DataTable[[#This Row],[FTE Enrollment 2023-24]]</f>
        <v>705.8815901196449</v>
      </c>
      <c r="F132" s="10">
        <v>193160.38655899171</v>
      </c>
      <c r="G132" s="10">
        <f>DataTable[[#This Row],[Title IA Funding 2023-24]]/DataTable[[#This Row],[FTE Enrollment 2023-24]]</f>
        <v>298.20206338709636</v>
      </c>
      <c r="H132" s="10">
        <f>DataTable[[#This Row],[LAP Funding 2023-24]]+DataTable[[#This Row],[Title IA Funding 2023-24]]</f>
        <v>650395.18655899179</v>
      </c>
      <c r="I132" s="10">
        <f>DataTable[[#This Row],[Total LAP &amp; Title IA Funding 2023-24]]/DataTable[[#This Row],[FTE Enrollment 2023-24]]</f>
        <v>1004.0836535067413</v>
      </c>
      <c r="J132" s="9">
        <f>DataTable[[#This Row],[LAP Funding 2023-24]]/DataTable[[#This Row],[Total LAP &amp; Title IA Funding 2023-24]]</f>
        <v>0.70301073785472767</v>
      </c>
      <c r="K132" s="9">
        <f>DataTable[[#This Row],[Title IA Funding 2023-24]]/DataTable[[#This Row],[Total LAP &amp; Title IA Funding 2023-24]]</f>
        <v>0.29698926214527233</v>
      </c>
    </row>
    <row r="133" spans="1:11" ht="17.25">
      <c r="A133" s="7">
        <v>23311</v>
      </c>
      <c r="B133" s="8" t="s">
        <v>142</v>
      </c>
      <c r="C133" s="11">
        <v>870.22</v>
      </c>
      <c r="D133" s="10">
        <v>235422.43</v>
      </c>
      <c r="E133" s="10">
        <f>DataTable[[#This Row],[LAP Funding 2023-24]]/DataTable[[#This Row],[FTE Enrollment 2023-24]]</f>
        <v>270.53208384086781</v>
      </c>
      <c r="F133" s="10">
        <v>114759.9305107067</v>
      </c>
      <c r="G133" s="10">
        <f>DataTable[[#This Row],[Title IA Funding 2023-24]]/DataTable[[#This Row],[FTE Enrollment 2023-24]]</f>
        <v>131.87461849958251</v>
      </c>
      <c r="H133" s="10">
        <f>DataTable[[#This Row],[LAP Funding 2023-24]]+DataTable[[#This Row],[Title IA Funding 2023-24]]</f>
        <v>350182.36051070667</v>
      </c>
      <c r="I133" s="10">
        <f>DataTable[[#This Row],[Total LAP &amp; Title IA Funding 2023-24]]/DataTable[[#This Row],[FTE Enrollment 2023-24]]</f>
        <v>402.40670234045029</v>
      </c>
      <c r="J133" s="9">
        <f>DataTable[[#This Row],[LAP Funding 2023-24]]/DataTable[[#This Row],[Total LAP &amp; Title IA Funding 2023-24]]</f>
        <v>0.67228523348994351</v>
      </c>
      <c r="K133" s="9">
        <f>DataTable[[#This Row],[Title IA Funding 2023-24]]/DataTable[[#This Row],[Total LAP &amp; Title IA Funding 2023-24]]</f>
        <v>0.3277147665100566</v>
      </c>
    </row>
    <row r="134" spans="1:11" ht="17.25">
      <c r="A134" s="7">
        <v>33207</v>
      </c>
      <c r="B134" s="8" t="s">
        <v>143</v>
      </c>
      <c r="C134" s="11">
        <v>488.89</v>
      </c>
      <c r="D134" s="10">
        <v>405703.7</v>
      </c>
      <c r="E134" s="10">
        <f>DataTable[[#This Row],[LAP Funding 2023-24]]/DataTable[[#This Row],[FTE Enrollment 2023-24]]</f>
        <v>829.84659125774715</v>
      </c>
      <c r="F134" s="10">
        <v>317577.37680832011</v>
      </c>
      <c r="G134" s="10">
        <f>DataTable[[#This Row],[Title IA Funding 2023-24]]/DataTable[[#This Row],[FTE Enrollment 2023-24]]</f>
        <v>649.5886125883535</v>
      </c>
      <c r="H134" s="10">
        <f>DataTable[[#This Row],[LAP Funding 2023-24]]+DataTable[[#This Row],[Title IA Funding 2023-24]]</f>
        <v>723281.07680832013</v>
      </c>
      <c r="I134" s="10">
        <f>DataTable[[#This Row],[Total LAP &amp; Title IA Funding 2023-24]]/DataTable[[#This Row],[FTE Enrollment 2023-24]]</f>
        <v>1479.4352038461006</v>
      </c>
      <c r="J134" s="9">
        <f>DataTable[[#This Row],[LAP Funding 2023-24]]/DataTable[[#This Row],[Total LAP &amp; Title IA Funding 2023-24]]</f>
        <v>0.56092121446102383</v>
      </c>
      <c r="K134" s="9">
        <f>DataTable[[#This Row],[Title IA Funding 2023-24]]/DataTable[[#This Row],[Total LAP &amp; Title IA Funding 2023-24]]</f>
        <v>0.43907878553897611</v>
      </c>
    </row>
    <row r="135" spans="1:11" ht="17.25">
      <c r="A135" s="7">
        <v>31025</v>
      </c>
      <c r="B135" s="8" t="s">
        <v>144</v>
      </c>
      <c r="C135" s="11">
        <v>9080.25</v>
      </c>
      <c r="D135" s="10">
        <v>6308840.5700000003</v>
      </c>
      <c r="E135" s="10">
        <f>DataTable[[#This Row],[LAP Funding 2023-24]]/DataTable[[#This Row],[FTE Enrollment 2023-24]]</f>
        <v>694.78710057542469</v>
      </c>
      <c r="F135" s="10">
        <v>2158514.3641897091</v>
      </c>
      <c r="G135" s="10">
        <f>DataTable[[#This Row],[Title IA Funding 2023-24]]/DataTable[[#This Row],[FTE Enrollment 2023-24]]</f>
        <v>237.71530125158549</v>
      </c>
      <c r="H135" s="10">
        <f>DataTable[[#This Row],[LAP Funding 2023-24]]+DataTable[[#This Row],[Title IA Funding 2023-24]]</f>
        <v>8467354.9341897089</v>
      </c>
      <c r="I135" s="10">
        <f>DataTable[[#This Row],[Total LAP &amp; Title IA Funding 2023-24]]/DataTable[[#This Row],[FTE Enrollment 2023-24]]</f>
        <v>932.5024018270102</v>
      </c>
      <c r="J135" s="9">
        <f>DataTable[[#This Row],[LAP Funding 2023-24]]/DataTable[[#This Row],[Total LAP &amp; Title IA Funding 2023-24]]</f>
        <v>0.74507808153004162</v>
      </c>
      <c r="K135" s="9">
        <f>DataTable[[#This Row],[Title IA Funding 2023-24]]/DataTable[[#This Row],[Total LAP &amp; Title IA Funding 2023-24]]</f>
        <v>0.25492191846995843</v>
      </c>
    </row>
    <row r="136" spans="1:11" ht="17.25">
      <c r="A136" s="7">
        <v>14065</v>
      </c>
      <c r="B136" s="8" t="s">
        <v>145</v>
      </c>
      <c r="C136" s="11">
        <v>318.95</v>
      </c>
      <c r="D136" s="10">
        <v>219630.63</v>
      </c>
      <c r="E136" s="10">
        <f>DataTable[[#This Row],[LAP Funding 2023-24]]/DataTable[[#This Row],[FTE Enrollment 2023-24]]</f>
        <v>688.60520457752</v>
      </c>
      <c r="F136" s="10">
        <v>111241.8183185454</v>
      </c>
      <c r="G136" s="10">
        <f>DataTable[[#This Row],[Title IA Funding 2023-24]]/DataTable[[#This Row],[FTE Enrollment 2023-24]]</f>
        <v>348.77510054411476</v>
      </c>
      <c r="H136" s="10">
        <f>DataTable[[#This Row],[LAP Funding 2023-24]]+DataTable[[#This Row],[Title IA Funding 2023-24]]</f>
        <v>330872.44831854542</v>
      </c>
      <c r="I136" s="10">
        <f>DataTable[[#This Row],[Total LAP &amp; Title IA Funding 2023-24]]/DataTable[[#This Row],[FTE Enrollment 2023-24]]</f>
        <v>1037.3803051216348</v>
      </c>
      <c r="J136" s="9">
        <f>DataTable[[#This Row],[LAP Funding 2023-24]]/DataTable[[#This Row],[Total LAP &amp; Title IA Funding 2023-24]]</f>
        <v>0.66379244061008058</v>
      </c>
      <c r="K136" s="9">
        <f>DataTable[[#This Row],[Title IA Funding 2023-24]]/DataTable[[#This Row],[Total LAP &amp; Title IA Funding 2023-24]]</f>
        <v>0.33620755938991942</v>
      </c>
    </row>
    <row r="137" spans="1:11" ht="17.25">
      <c r="A137" s="7">
        <v>32354</v>
      </c>
      <c r="B137" s="8" t="s">
        <v>146</v>
      </c>
      <c r="C137" s="11">
        <v>9760.73</v>
      </c>
      <c r="D137" s="10">
        <v>2342079.1800000002</v>
      </c>
      <c r="E137" s="10">
        <f>DataTable[[#This Row],[LAP Funding 2023-24]]/DataTable[[#This Row],[FTE Enrollment 2023-24]]</f>
        <v>239.94918207961908</v>
      </c>
      <c r="F137" s="10">
        <v>1775309.173538022</v>
      </c>
      <c r="G137" s="10">
        <f>DataTable[[#This Row],[Title IA Funding 2023-24]]/DataTable[[#This Row],[FTE Enrollment 2023-24]]</f>
        <v>181.88282777394949</v>
      </c>
      <c r="H137" s="10">
        <f>DataTable[[#This Row],[LAP Funding 2023-24]]+DataTable[[#This Row],[Title IA Funding 2023-24]]</f>
        <v>4117388.3535380224</v>
      </c>
      <c r="I137" s="10">
        <f>DataTable[[#This Row],[Total LAP &amp; Title IA Funding 2023-24]]/DataTable[[#This Row],[FTE Enrollment 2023-24]]</f>
        <v>421.83200985356859</v>
      </c>
      <c r="J137" s="9">
        <f>DataTable[[#This Row],[LAP Funding 2023-24]]/DataTable[[#This Row],[Total LAP &amp; Title IA Funding 2023-24]]</f>
        <v>0.5688263964674305</v>
      </c>
      <c r="K137" s="9">
        <f>DataTable[[#This Row],[Title IA Funding 2023-24]]/DataTable[[#This Row],[Total LAP &amp; Title IA Funding 2023-24]]</f>
        <v>0.43117360353256939</v>
      </c>
    </row>
    <row r="138" spans="1:11" ht="17.25">
      <c r="A138" s="7">
        <v>32326</v>
      </c>
      <c r="B138" s="8" t="s">
        <v>147</v>
      </c>
      <c r="C138" s="11">
        <v>1669.0300000000002</v>
      </c>
      <c r="D138" s="10">
        <v>453079.07</v>
      </c>
      <c r="E138" s="10">
        <f>DataTable[[#This Row],[LAP Funding 2023-24]]/DataTable[[#This Row],[FTE Enrollment 2023-24]]</f>
        <v>271.46250816342422</v>
      </c>
      <c r="F138" s="10">
        <v>324973.46141296631</v>
      </c>
      <c r="G138" s="10">
        <f>DataTable[[#This Row],[Title IA Funding 2023-24]]/DataTable[[#This Row],[FTE Enrollment 2023-24]]</f>
        <v>194.70798093081987</v>
      </c>
      <c r="H138" s="10">
        <f>DataTable[[#This Row],[LAP Funding 2023-24]]+DataTable[[#This Row],[Title IA Funding 2023-24]]</f>
        <v>778052.53141296632</v>
      </c>
      <c r="I138" s="10">
        <f>DataTable[[#This Row],[Total LAP &amp; Title IA Funding 2023-24]]/DataTable[[#This Row],[FTE Enrollment 2023-24]]</f>
        <v>466.17048909424409</v>
      </c>
      <c r="J138" s="9">
        <f>DataTable[[#This Row],[LAP Funding 2023-24]]/DataTable[[#This Row],[Total LAP &amp; Title IA Funding 2023-24]]</f>
        <v>0.58232452399736434</v>
      </c>
      <c r="K138" s="9">
        <f>DataTable[[#This Row],[Title IA Funding 2023-24]]/DataTable[[#This Row],[Total LAP &amp; Title IA Funding 2023-24]]</f>
        <v>0.4176754760026356</v>
      </c>
    </row>
    <row r="139" spans="1:11" ht="17.25">
      <c r="A139" s="7">
        <v>17400</v>
      </c>
      <c r="B139" s="8" t="s">
        <v>148</v>
      </c>
      <c r="C139" s="11">
        <v>3881.31</v>
      </c>
      <c r="D139" s="10">
        <v>156342.06</v>
      </c>
      <c r="E139" s="10">
        <f>DataTable[[#This Row],[LAP Funding 2023-24]]/DataTable[[#This Row],[FTE Enrollment 2023-24]]</f>
        <v>40.280745418428317</v>
      </c>
      <c r="F139" s="10">
        <v>131323.65530879228</v>
      </c>
      <c r="G139" s="10">
        <f>DataTable[[#This Row],[Title IA Funding 2023-24]]/DataTable[[#This Row],[FTE Enrollment 2023-24]]</f>
        <v>33.834879282714411</v>
      </c>
      <c r="H139" s="10">
        <f>DataTable[[#This Row],[LAP Funding 2023-24]]+DataTable[[#This Row],[Title IA Funding 2023-24]]</f>
        <v>287665.71530879231</v>
      </c>
      <c r="I139" s="10">
        <f>DataTable[[#This Row],[Total LAP &amp; Title IA Funding 2023-24]]/DataTable[[#This Row],[FTE Enrollment 2023-24]]</f>
        <v>74.115624701142735</v>
      </c>
      <c r="J139" s="9">
        <f>DataTable[[#This Row],[LAP Funding 2023-24]]/DataTable[[#This Row],[Total LAP &amp; Title IA Funding 2023-24]]</f>
        <v>0.5434852041098327</v>
      </c>
      <c r="K139" s="9">
        <f>DataTable[[#This Row],[Title IA Funding 2023-24]]/DataTable[[#This Row],[Total LAP &amp; Title IA Funding 2023-24]]</f>
        <v>0.45651479589016725</v>
      </c>
    </row>
    <row r="140" spans="1:11" ht="17.25">
      <c r="A140" s="7">
        <v>37505</v>
      </c>
      <c r="B140" s="8" t="s">
        <v>149</v>
      </c>
      <c r="C140" s="11">
        <v>1739.8999999999999</v>
      </c>
      <c r="D140" s="10">
        <v>496730.75</v>
      </c>
      <c r="E140" s="10">
        <f>DataTable[[#This Row],[LAP Funding 2023-24]]/DataTable[[#This Row],[FTE Enrollment 2023-24]]</f>
        <v>285.49385022127711</v>
      </c>
      <c r="F140" s="10">
        <v>366312.13895083132</v>
      </c>
      <c r="G140" s="10">
        <f>DataTable[[#This Row],[Title IA Funding 2023-24]]/DataTable[[#This Row],[FTE Enrollment 2023-24]]</f>
        <v>210.53631757620056</v>
      </c>
      <c r="H140" s="10">
        <f>DataTable[[#This Row],[LAP Funding 2023-24]]+DataTable[[#This Row],[Title IA Funding 2023-24]]</f>
        <v>863042.88895083126</v>
      </c>
      <c r="I140" s="10">
        <f>DataTable[[#This Row],[Total LAP &amp; Title IA Funding 2023-24]]/DataTable[[#This Row],[FTE Enrollment 2023-24]]</f>
        <v>496.03016779747765</v>
      </c>
      <c r="J140" s="9">
        <f>DataTable[[#This Row],[LAP Funding 2023-24]]/DataTable[[#This Row],[Total LAP &amp; Title IA Funding 2023-24]]</f>
        <v>0.57555743330885545</v>
      </c>
      <c r="K140" s="9">
        <f>DataTable[[#This Row],[Title IA Funding 2023-24]]/DataTable[[#This Row],[Total LAP &amp; Title IA Funding 2023-24]]</f>
        <v>0.42444256669114461</v>
      </c>
    </row>
    <row r="141" spans="1:11" ht="17.25">
      <c r="A141" s="7">
        <v>24350</v>
      </c>
      <c r="B141" s="8" t="s">
        <v>150</v>
      </c>
      <c r="C141" s="11">
        <v>742.77999999999975</v>
      </c>
      <c r="D141" s="10">
        <v>183995.19999999998</v>
      </c>
      <c r="E141" s="10">
        <f>DataTable[[#This Row],[LAP Funding 2023-24]]/DataTable[[#This Row],[FTE Enrollment 2023-24]]</f>
        <v>247.71157004765885</v>
      </c>
      <c r="F141" s="10">
        <v>198763.93173588227</v>
      </c>
      <c r="G141" s="10">
        <f>DataTable[[#This Row],[Title IA Funding 2023-24]]/DataTable[[#This Row],[FTE Enrollment 2023-24]]</f>
        <v>267.59461985498041</v>
      </c>
      <c r="H141" s="10">
        <f>DataTable[[#This Row],[LAP Funding 2023-24]]+DataTable[[#This Row],[Title IA Funding 2023-24]]</f>
        <v>382759.13173588226</v>
      </c>
      <c r="I141" s="10">
        <f>DataTable[[#This Row],[Total LAP &amp; Title IA Funding 2023-24]]/DataTable[[#This Row],[FTE Enrollment 2023-24]]</f>
        <v>515.30618990263929</v>
      </c>
      <c r="J141" s="9">
        <f>DataTable[[#This Row],[LAP Funding 2023-24]]/DataTable[[#This Row],[Total LAP &amp; Title IA Funding 2023-24]]</f>
        <v>0.48070753835590624</v>
      </c>
      <c r="K141" s="9">
        <f>DataTable[[#This Row],[Title IA Funding 2023-24]]/DataTable[[#This Row],[Total LAP &amp; Title IA Funding 2023-24]]</f>
        <v>0.51929246164409382</v>
      </c>
    </row>
    <row r="142" spans="1:11" ht="17.25">
      <c r="A142" s="7">
        <v>30031</v>
      </c>
      <c r="B142" s="8" t="s">
        <v>151</v>
      </c>
      <c r="C142" s="11">
        <v>67.740000000000009</v>
      </c>
      <c r="D142" s="10">
        <v>35115.980000000003</v>
      </c>
      <c r="E142" s="10">
        <f>DataTable[[#This Row],[LAP Funding 2023-24]]/DataTable[[#This Row],[FTE Enrollment 2023-24]]</f>
        <v>518.39356362562739</v>
      </c>
      <c r="F142" s="10">
        <v>21001.451903862704</v>
      </c>
      <c r="G142" s="10">
        <f>DataTable[[#This Row],[Title IA Funding 2023-24]]/DataTable[[#This Row],[FTE Enrollment 2023-24]]</f>
        <v>310.03029087485533</v>
      </c>
      <c r="H142" s="10">
        <f>DataTable[[#This Row],[LAP Funding 2023-24]]+DataTable[[#This Row],[Title IA Funding 2023-24]]</f>
        <v>56117.431903862707</v>
      </c>
      <c r="I142" s="10">
        <f>DataTable[[#This Row],[Total LAP &amp; Title IA Funding 2023-24]]/DataTable[[#This Row],[FTE Enrollment 2023-24]]</f>
        <v>828.42385450048278</v>
      </c>
      <c r="J142" s="9">
        <f>DataTable[[#This Row],[LAP Funding 2023-24]]/DataTable[[#This Row],[Total LAP &amp; Title IA Funding 2023-24]]</f>
        <v>0.62575885618142268</v>
      </c>
      <c r="K142" s="9">
        <f>DataTable[[#This Row],[Title IA Funding 2023-24]]/DataTable[[#This Row],[Total LAP &amp; Title IA Funding 2023-24]]</f>
        <v>0.37424114381857737</v>
      </c>
    </row>
    <row r="143" spans="1:11" ht="17.25">
      <c r="A143" s="7">
        <v>31103</v>
      </c>
      <c r="B143" s="8" t="s">
        <v>152</v>
      </c>
      <c r="C143" s="11">
        <v>5312.3900000000012</v>
      </c>
      <c r="D143" s="10">
        <v>1634801.9300000002</v>
      </c>
      <c r="E143" s="10">
        <f>DataTable[[#This Row],[LAP Funding 2023-24]]/DataTable[[#This Row],[FTE Enrollment 2023-24]]</f>
        <v>307.73379401738197</v>
      </c>
      <c r="F143" s="10">
        <v>627963.66677285358</v>
      </c>
      <c r="G143" s="10">
        <f>DataTable[[#This Row],[Title IA Funding 2023-24]]/DataTable[[#This Row],[FTE Enrollment 2023-24]]</f>
        <v>118.2073730981448</v>
      </c>
      <c r="H143" s="10">
        <f>DataTable[[#This Row],[LAP Funding 2023-24]]+DataTable[[#This Row],[Title IA Funding 2023-24]]</f>
        <v>2262765.5967728538</v>
      </c>
      <c r="I143" s="10">
        <f>DataTable[[#This Row],[Total LAP &amp; Title IA Funding 2023-24]]/DataTable[[#This Row],[FTE Enrollment 2023-24]]</f>
        <v>425.94116711552675</v>
      </c>
      <c r="J143" s="9">
        <f>DataTable[[#This Row],[LAP Funding 2023-24]]/DataTable[[#This Row],[Total LAP &amp; Title IA Funding 2023-24]]</f>
        <v>0.72247957646675709</v>
      </c>
      <c r="K143" s="9">
        <f>DataTable[[#This Row],[Title IA Funding 2023-24]]/DataTable[[#This Row],[Total LAP &amp; Title IA Funding 2023-24]]</f>
        <v>0.27752042353324297</v>
      </c>
    </row>
    <row r="144" spans="1:11" ht="17.25">
      <c r="A144" s="7">
        <v>14066</v>
      </c>
      <c r="B144" s="8" t="s">
        <v>153</v>
      </c>
      <c r="C144" s="11">
        <v>1316.7799999999997</v>
      </c>
      <c r="D144" s="10">
        <v>357840.71</v>
      </c>
      <c r="E144" s="10">
        <f>DataTable[[#This Row],[LAP Funding 2023-24]]/DataTable[[#This Row],[FTE Enrollment 2023-24]]</f>
        <v>271.7543629155972</v>
      </c>
      <c r="F144" s="10">
        <v>317565.72548368166</v>
      </c>
      <c r="G144" s="10">
        <f>DataTable[[#This Row],[Title IA Funding 2023-24]]/DataTable[[#This Row],[FTE Enrollment 2023-24]]</f>
        <v>241.16839979623151</v>
      </c>
      <c r="H144" s="10">
        <f>DataTable[[#This Row],[LAP Funding 2023-24]]+DataTable[[#This Row],[Title IA Funding 2023-24]]</f>
        <v>675406.43548368174</v>
      </c>
      <c r="I144" s="10">
        <f>DataTable[[#This Row],[Total LAP &amp; Title IA Funding 2023-24]]/DataTable[[#This Row],[FTE Enrollment 2023-24]]</f>
        <v>512.9227627118288</v>
      </c>
      <c r="J144" s="9">
        <f>DataTable[[#This Row],[LAP Funding 2023-24]]/DataTable[[#This Row],[Total LAP &amp; Title IA Funding 2023-24]]</f>
        <v>0.52981536923576689</v>
      </c>
      <c r="K144" s="9">
        <f>DataTable[[#This Row],[Title IA Funding 2023-24]]/DataTable[[#This Row],[Total LAP &amp; Title IA Funding 2023-24]]</f>
        <v>0.470184630764233</v>
      </c>
    </row>
    <row r="145" spans="1:11" ht="17.25">
      <c r="A145" s="7">
        <v>21214</v>
      </c>
      <c r="B145" s="8" t="s">
        <v>154</v>
      </c>
      <c r="C145" s="11">
        <v>388.28000000000003</v>
      </c>
      <c r="D145" s="10">
        <v>286641.87</v>
      </c>
      <c r="E145" s="10">
        <f>DataTable[[#This Row],[LAP Funding 2023-24]]/DataTable[[#This Row],[FTE Enrollment 2023-24]]</f>
        <v>738.23495930771605</v>
      </c>
      <c r="F145" s="10">
        <v>122741.68214140892</v>
      </c>
      <c r="G145" s="10">
        <f>DataTable[[#This Row],[Title IA Funding 2023-24]]/DataTable[[#This Row],[FTE Enrollment 2023-24]]</f>
        <v>316.11641635265505</v>
      </c>
      <c r="H145" s="10">
        <f>DataTable[[#This Row],[LAP Funding 2023-24]]+DataTable[[#This Row],[Title IA Funding 2023-24]]</f>
        <v>409383.5521414089</v>
      </c>
      <c r="I145" s="10">
        <f>DataTable[[#This Row],[Total LAP &amp; Title IA Funding 2023-24]]/DataTable[[#This Row],[FTE Enrollment 2023-24]]</f>
        <v>1054.3513756603711</v>
      </c>
      <c r="J145" s="9">
        <f>DataTable[[#This Row],[LAP Funding 2023-24]]/DataTable[[#This Row],[Total LAP &amp; Title IA Funding 2023-24]]</f>
        <v>0.70017925366231715</v>
      </c>
      <c r="K145" s="9">
        <f>DataTable[[#This Row],[Title IA Funding 2023-24]]/DataTable[[#This Row],[Total LAP &amp; Title IA Funding 2023-24]]</f>
        <v>0.29982074633768285</v>
      </c>
    </row>
    <row r="146" spans="1:11" ht="17.25">
      <c r="A146" s="7">
        <v>13161</v>
      </c>
      <c r="B146" s="8" t="s">
        <v>155</v>
      </c>
      <c r="C146" s="11">
        <v>8272.73</v>
      </c>
      <c r="D146" s="10">
        <v>6034920.0700000003</v>
      </c>
      <c r="E146" s="10">
        <f>DataTable[[#This Row],[LAP Funding 2023-24]]/DataTable[[#This Row],[FTE Enrollment 2023-24]]</f>
        <v>729.49559214431031</v>
      </c>
      <c r="F146" s="10">
        <v>3076356.3155776989</v>
      </c>
      <c r="G146" s="10">
        <f>DataTable[[#This Row],[Title IA Funding 2023-24]]/DataTable[[#This Row],[FTE Enrollment 2023-24]]</f>
        <v>371.86712434440614</v>
      </c>
      <c r="H146" s="10">
        <f>DataTable[[#This Row],[LAP Funding 2023-24]]+DataTable[[#This Row],[Title IA Funding 2023-24]]</f>
        <v>9111276.3855776992</v>
      </c>
      <c r="I146" s="10">
        <f>DataTable[[#This Row],[Total LAP &amp; Title IA Funding 2023-24]]/DataTable[[#This Row],[FTE Enrollment 2023-24]]</f>
        <v>1101.3627164887164</v>
      </c>
      <c r="J146" s="9">
        <f>DataTable[[#This Row],[LAP Funding 2023-24]]/DataTable[[#This Row],[Total LAP &amp; Title IA Funding 2023-24]]</f>
        <v>0.66235726089406266</v>
      </c>
      <c r="K146" s="9">
        <f>DataTable[[#This Row],[Title IA Funding 2023-24]]/DataTable[[#This Row],[Total LAP &amp; Title IA Funding 2023-24]]</f>
        <v>0.33764273910593734</v>
      </c>
    </row>
    <row r="147" spans="1:11" ht="17.25">
      <c r="A147" s="7">
        <v>21206</v>
      </c>
      <c r="B147" s="8" t="s">
        <v>156</v>
      </c>
      <c r="C147" s="11">
        <v>604.69000000000005</v>
      </c>
      <c r="D147" s="10">
        <v>419313.75</v>
      </c>
      <c r="E147" s="10">
        <f>DataTable[[#This Row],[LAP Funding 2023-24]]/DataTable[[#This Row],[FTE Enrollment 2023-24]]</f>
        <v>693.43589277150272</v>
      </c>
      <c r="F147" s="10">
        <v>186389.99314838697</v>
      </c>
      <c r="G147" s="10">
        <f>DataTable[[#This Row],[Title IA Funding 2023-24]]/DataTable[[#This Row],[FTE Enrollment 2023-24]]</f>
        <v>308.2405747546461</v>
      </c>
      <c r="H147" s="10">
        <f>DataTable[[#This Row],[LAP Funding 2023-24]]+DataTable[[#This Row],[Title IA Funding 2023-24]]</f>
        <v>605703.74314838694</v>
      </c>
      <c r="I147" s="10">
        <f>DataTable[[#This Row],[Total LAP &amp; Title IA Funding 2023-24]]/DataTable[[#This Row],[FTE Enrollment 2023-24]]</f>
        <v>1001.6764675261487</v>
      </c>
      <c r="J147" s="9">
        <f>DataTable[[#This Row],[LAP Funding 2023-24]]/DataTable[[#This Row],[Total LAP &amp; Title IA Funding 2023-24]]</f>
        <v>0.69227531568560141</v>
      </c>
      <c r="K147" s="9">
        <f>DataTable[[#This Row],[Title IA Funding 2023-24]]/DataTable[[#This Row],[Total LAP &amp; Title IA Funding 2023-24]]</f>
        <v>0.30772468431439864</v>
      </c>
    </row>
    <row r="148" spans="1:11" ht="17.25">
      <c r="A148" s="7">
        <v>39209</v>
      </c>
      <c r="B148" s="8" t="s">
        <v>157</v>
      </c>
      <c r="C148" s="11">
        <v>857.39</v>
      </c>
      <c r="D148" s="10">
        <v>854938.71</v>
      </c>
      <c r="E148" s="10">
        <f>DataTable[[#This Row],[LAP Funding 2023-24]]/DataTable[[#This Row],[FTE Enrollment 2023-24]]</f>
        <v>997.14098601569879</v>
      </c>
      <c r="F148" s="10">
        <v>536768.00186008122</v>
      </c>
      <c r="G148" s="10">
        <f>DataTable[[#This Row],[Title IA Funding 2023-24]]/DataTable[[#This Row],[FTE Enrollment 2023-24]]</f>
        <v>626.0488247589559</v>
      </c>
      <c r="H148" s="10">
        <f>DataTable[[#This Row],[LAP Funding 2023-24]]+DataTable[[#This Row],[Title IA Funding 2023-24]]</f>
        <v>1391706.7118600812</v>
      </c>
      <c r="I148" s="10">
        <f>DataTable[[#This Row],[Total LAP &amp; Title IA Funding 2023-24]]/DataTable[[#This Row],[FTE Enrollment 2023-24]]</f>
        <v>1623.1898107746547</v>
      </c>
      <c r="J148" s="9">
        <f>DataTable[[#This Row],[LAP Funding 2023-24]]/DataTable[[#This Row],[Total LAP &amp; Title IA Funding 2023-24]]</f>
        <v>0.61430954001603855</v>
      </c>
      <c r="K148" s="9">
        <f>DataTable[[#This Row],[Title IA Funding 2023-24]]/DataTable[[#This Row],[Total LAP &amp; Title IA Funding 2023-24]]</f>
        <v>0.38569045998396145</v>
      </c>
    </row>
    <row r="149" spans="1:11" ht="17.25">
      <c r="A149" s="7">
        <v>37507</v>
      </c>
      <c r="B149" s="8" t="s">
        <v>158</v>
      </c>
      <c r="C149" s="11">
        <v>1505.39</v>
      </c>
      <c r="D149" s="10">
        <v>895135.94</v>
      </c>
      <c r="E149" s="10">
        <f>DataTable[[#This Row],[LAP Funding 2023-24]]/DataTable[[#This Row],[FTE Enrollment 2023-24]]</f>
        <v>594.62062322720351</v>
      </c>
      <c r="F149" s="10">
        <v>754943.35555753019</v>
      </c>
      <c r="G149" s="10">
        <f>DataTable[[#This Row],[Title IA Funding 2023-24]]/DataTable[[#This Row],[FTE Enrollment 2023-24]]</f>
        <v>501.49353692898859</v>
      </c>
      <c r="H149" s="10">
        <f>DataTable[[#This Row],[LAP Funding 2023-24]]+DataTable[[#This Row],[Title IA Funding 2023-24]]</f>
        <v>1650079.2955575301</v>
      </c>
      <c r="I149" s="10">
        <f>DataTable[[#This Row],[Total LAP &amp; Title IA Funding 2023-24]]/DataTable[[#This Row],[FTE Enrollment 2023-24]]</f>
        <v>1096.1141601561922</v>
      </c>
      <c r="J149" s="9">
        <f>DataTable[[#This Row],[LAP Funding 2023-24]]/DataTable[[#This Row],[Total LAP &amp; Title IA Funding 2023-24]]</f>
        <v>0.54248055981912713</v>
      </c>
      <c r="K149" s="9">
        <f>DataTable[[#This Row],[Title IA Funding 2023-24]]/DataTable[[#This Row],[Total LAP &amp; Title IA Funding 2023-24]]</f>
        <v>0.45751944018087282</v>
      </c>
    </row>
    <row r="150" spans="1:11" ht="17.25">
      <c r="A150" s="7">
        <v>30029</v>
      </c>
      <c r="B150" s="8" t="s">
        <v>159</v>
      </c>
      <c r="C150" s="11">
        <v>66</v>
      </c>
      <c r="D150" s="10">
        <v>15523.33</v>
      </c>
      <c r="E150" s="10">
        <f>DataTable[[#This Row],[LAP Funding 2023-24]]/DataTable[[#This Row],[FTE Enrollment 2023-24]]</f>
        <v>235.20196969696968</v>
      </c>
      <c r="F150" s="10">
        <v>0</v>
      </c>
      <c r="G150" s="10">
        <f>DataTable[[#This Row],[Title IA Funding 2023-24]]/DataTable[[#This Row],[FTE Enrollment 2023-24]]</f>
        <v>0</v>
      </c>
      <c r="H150" s="10">
        <f>DataTable[[#This Row],[LAP Funding 2023-24]]+DataTable[[#This Row],[Title IA Funding 2023-24]]</f>
        <v>15523.33</v>
      </c>
      <c r="I150" s="10">
        <f>DataTable[[#This Row],[Total LAP &amp; Title IA Funding 2023-24]]/DataTable[[#This Row],[FTE Enrollment 2023-24]]</f>
        <v>235.20196969696968</v>
      </c>
      <c r="J150" s="9">
        <f>DataTable[[#This Row],[LAP Funding 2023-24]]/DataTable[[#This Row],[Total LAP &amp; Title IA Funding 2023-24]]</f>
        <v>1</v>
      </c>
      <c r="K150" s="9">
        <f>DataTable[[#This Row],[Title IA Funding 2023-24]]/DataTable[[#This Row],[Total LAP &amp; Title IA Funding 2023-24]]</f>
        <v>0</v>
      </c>
    </row>
    <row r="151" spans="1:11" ht="17.25">
      <c r="A151" s="7">
        <v>29320</v>
      </c>
      <c r="B151" s="8" t="s">
        <v>160</v>
      </c>
      <c r="C151" s="11">
        <v>6324.4600000000009</v>
      </c>
      <c r="D151" s="10">
        <v>5222959.16</v>
      </c>
      <c r="E151" s="10">
        <f>DataTable[[#This Row],[LAP Funding 2023-24]]/DataTable[[#This Row],[FTE Enrollment 2023-24]]</f>
        <v>825.83480012522796</v>
      </c>
      <c r="F151" s="10">
        <v>1954290.2565039375</v>
      </c>
      <c r="G151" s="10">
        <f>DataTable[[#This Row],[Title IA Funding 2023-24]]/DataTable[[#This Row],[FTE Enrollment 2023-24]]</f>
        <v>309.00507814168122</v>
      </c>
      <c r="H151" s="10">
        <f>DataTable[[#This Row],[LAP Funding 2023-24]]+DataTable[[#This Row],[Title IA Funding 2023-24]]</f>
        <v>7177249.4165039379</v>
      </c>
      <c r="I151" s="10">
        <f>DataTable[[#This Row],[Total LAP &amp; Title IA Funding 2023-24]]/DataTable[[#This Row],[FTE Enrollment 2023-24]]</f>
        <v>1134.8398782669092</v>
      </c>
      <c r="J151" s="9">
        <f>DataTable[[#This Row],[LAP Funding 2023-24]]/DataTable[[#This Row],[Total LAP &amp; Title IA Funding 2023-24]]</f>
        <v>0.72771041619229682</v>
      </c>
      <c r="K151" s="9">
        <f>DataTable[[#This Row],[Title IA Funding 2023-24]]/DataTable[[#This Row],[Total LAP &amp; Title IA Funding 2023-24]]</f>
        <v>0.27228958380770313</v>
      </c>
    </row>
    <row r="152" spans="1:11" ht="17.25">
      <c r="A152" s="7">
        <v>31006</v>
      </c>
      <c r="B152" s="8" t="s">
        <v>161</v>
      </c>
      <c r="C152" s="11">
        <v>14794.91</v>
      </c>
      <c r="D152" s="10">
        <v>8731601.6799999997</v>
      </c>
      <c r="E152" s="10">
        <f>DataTable[[#This Row],[LAP Funding 2023-24]]/DataTable[[#This Row],[FTE Enrollment 2023-24]]</f>
        <v>590.1760591987379</v>
      </c>
      <c r="F152" s="10">
        <v>3423301.6248516268</v>
      </c>
      <c r="G152" s="10">
        <f>DataTable[[#This Row],[Title IA Funding 2023-24]]/DataTable[[#This Row],[FTE Enrollment 2023-24]]</f>
        <v>231.38374108741633</v>
      </c>
      <c r="H152" s="10">
        <f>DataTable[[#This Row],[LAP Funding 2023-24]]+DataTable[[#This Row],[Title IA Funding 2023-24]]</f>
        <v>12154903.304851627</v>
      </c>
      <c r="I152" s="10">
        <f>DataTable[[#This Row],[Total LAP &amp; Title IA Funding 2023-24]]/DataTable[[#This Row],[FTE Enrollment 2023-24]]</f>
        <v>821.55980028615431</v>
      </c>
      <c r="J152" s="9">
        <f>DataTable[[#This Row],[LAP Funding 2023-24]]/DataTable[[#This Row],[Total LAP &amp; Title IA Funding 2023-24]]</f>
        <v>0.71836043948739459</v>
      </c>
      <c r="K152" s="9">
        <f>DataTable[[#This Row],[Title IA Funding 2023-24]]/DataTable[[#This Row],[Total LAP &amp; Title IA Funding 2023-24]]</f>
        <v>0.28163956051260536</v>
      </c>
    </row>
    <row r="153" spans="1:11" ht="17.25">
      <c r="A153" s="7">
        <v>39003</v>
      </c>
      <c r="B153" s="8" t="s">
        <v>162</v>
      </c>
      <c r="C153" s="11">
        <v>1261.73</v>
      </c>
      <c r="D153" s="10">
        <v>858263.3</v>
      </c>
      <c r="E153" s="10">
        <f>DataTable[[#This Row],[LAP Funding 2023-24]]/DataTable[[#This Row],[FTE Enrollment 2023-24]]</f>
        <v>680.22738620782582</v>
      </c>
      <c r="F153" s="10">
        <v>318599.21328916837</v>
      </c>
      <c r="G153" s="10">
        <f>DataTable[[#This Row],[Title IA Funding 2023-24]]/DataTable[[#This Row],[FTE Enrollment 2023-24]]</f>
        <v>252.50981849458154</v>
      </c>
      <c r="H153" s="10">
        <f>DataTable[[#This Row],[LAP Funding 2023-24]]+DataTable[[#This Row],[Title IA Funding 2023-24]]</f>
        <v>1176862.5132891685</v>
      </c>
      <c r="I153" s="10">
        <f>DataTable[[#This Row],[Total LAP &amp; Title IA Funding 2023-24]]/DataTable[[#This Row],[FTE Enrollment 2023-24]]</f>
        <v>932.73720470240733</v>
      </c>
      <c r="J153" s="9">
        <f>DataTable[[#This Row],[LAP Funding 2023-24]]/DataTable[[#This Row],[Total LAP &amp; Title IA Funding 2023-24]]</f>
        <v>0.72928085507734663</v>
      </c>
      <c r="K153" s="9">
        <f>DataTable[[#This Row],[Title IA Funding 2023-24]]/DataTable[[#This Row],[Total LAP &amp; Title IA Funding 2023-24]]</f>
        <v>0.27071914492265325</v>
      </c>
    </row>
    <row r="154" spans="1:11" ht="17.25">
      <c r="A154" s="7">
        <v>21014</v>
      </c>
      <c r="B154" s="8" t="s">
        <v>163</v>
      </c>
      <c r="C154" s="11">
        <v>770.73</v>
      </c>
      <c r="D154" s="10">
        <v>243422.22</v>
      </c>
      <c r="E154" s="10">
        <f>DataTable[[#This Row],[LAP Funding 2023-24]]/DataTable[[#This Row],[FTE Enrollment 2023-24]]</f>
        <v>315.83332684597718</v>
      </c>
      <c r="F154" s="10">
        <v>176678.12840733328</v>
      </c>
      <c r="G154" s="10">
        <f>DataTable[[#This Row],[Title IA Funding 2023-24]]/DataTable[[#This Row],[FTE Enrollment 2023-24]]</f>
        <v>229.23478832708378</v>
      </c>
      <c r="H154" s="10">
        <f>DataTable[[#This Row],[LAP Funding 2023-24]]+DataTable[[#This Row],[Title IA Funding 2023-24]]</f>
        <v>420100.34840733325</v>
      </c>
      <c r="I154" s="10">
        <f>DataTable[[#This Row],[Total LAP &amp; Title IA Funding 2023-24]]/DataTable[[#This Row],[FTE Enrollment 2023-24]]</f>
        <v>545.06811517306096</v>
      </c>
      <c r="J154" s="9">
        <f>DataTable[[#This Row],[LAP Funding 2023-24]]/DataTable[[#This Row],[Total LAP &amp; Title IA Funding 2023-24]]</f>
        <v>0.57943827212439136</v>
      </c>
      <c r="K154" s="9">
        <f>DataTable[[#This Row],[Title IA Funding 2023-24]]/DataTable[[#This Row],[Total LAP &amp; Title IA Funding 2023-24]]</f>
        <v>0.42056172787560869</v>
      </c>
    </row>
    <row r="155" spans="1:11" ht="17.25">
      <c r="A155" s="7">
        <v>25155</v>
      </c>
      <c r="B155" s="8" t="s">
        <v>164</v>
      </c>
      <c r="C155" s="11">
        <v>301.94999999999993</v>
      </c>
      <c r="D155" s="10">
        <v>206840.55</v>
      </c>
      <c r="E155" s="10">
        <f>DataTable[[#This Row],[LAP Funding 2023-24]]/DataTable[[#This Row],[FTE Enrollment 2023-24]]</f>
        <v>685.01589667163444</v>
      </c>
      <c r="F155" s="10">
        <v>89939.057185993704</v>
      </c>
      <c r="G155" s="10">
        <f>DataTable[[#This Row],[Title IA Funding 2023-24]]/DataTable[[#This Row],[FTE Enrollment 2023-24]]</f>
        <v>297.86076233149106</v>
      </c>
      <c r="H155" s="10">
        <f>DataTable[[#This Row],[LAP Funding 2023-24]]+DataTable[[#This Row],[Title IA Funding 2023-24]]</f>
        <v>296779.60718599369</v>
      </c>
      <c r="I155" s="10">
        <f>DataTable[[#This Row],[Total LAP &amp; Title IA Funding 2023-24]]/DataTable[[#This Row],[FTE Enrollment 2023-24]]</f>
        <v>982.8766590031255</v>
      </c>
      <c r="J155" s="9">
        <f>DataTable[[#This Row],[LAP Funding 2023-24]]/DataTable[[#This Row],[Total LAP &amp; Title IA Funding 2023-24]]</f>
        <v>0.6969500093393266</v>
      </c>
      <c r="K155" s="9">
        <f>DataTable[[#This Row],[Title IA Funding 2023-24]]/DataTable[[#This Row],[Total LAP &amp; Title IA Funding 2023-24]]</f>
        <v>0.3030499906606734</v>
      </c>
    </row>
    <row r="156" spans="1:11" ht="17.25">
      <c r="A156" s="7">
        <v>24014</v>
      </c>
      <c r="B156" s="8" t="s">
        <v>165</v>
      </c>
      <c r="C156" s="11">
        <v>118.40000000000002</v>
      </c>
      <c r="D156" s="10">
        <v>118854.04000000001</v>
      </c>
      <c r="E156" s="10">
        <f>DataTable[[#This Row],[LAP Funding 2023-24]]/DataTable[[#This Row],[FTE Enrollment 2023-24]]</f>
        <v>1003.8347972972972</v>
      </c>
      <c r="F156" s="10">
        <v>185323.45096230798</v>
      </c>
      <c r="G156" s="10">
        <f>DataTable[[#This Row],[Title IA Funding 2023-24]]/DataTable[[#This Row],[FTE Enrollment 2023-24]]</f>
        <v>1565.2318493438172</v>
      </c>
      <c r="H156" s="10">
        <f>DataTable[[#This Row],[LAP Funding 2023-24]]+DataTable[[#This Row],[Title IA Funding 2023-24]]</f>
        <v>304177.49096230802</v>
      </c>
      <c r="I156" s="10">
        <f>DataTable[[#This Row],[Total LAP &amp; Title IA Funding 2023-24]]/DataTable[[#This Row],[FTE Enrollment 2023-24]]</f>
        <v>2569.0666466411144</v>
      </c>
      <c r="J156" s="9">
        <f>DataTable[[#This Row],[LAP Funding 2023-24]]/DataTable[[#This Row],[Total LAP &amp; Title IA Funding 2023-24]]</f>
        <v>0.39073910309401472</v>
      </c>
      <c r="K156" s="9">
        <f>DataTable[[#This Row],[Title IA Funding 2023-24]]/DataTable[[#This Row],[Total LAP &amp; Title IA Funding 2023-24]]</f>
        <v>0.60926089690598517</v>
      </c>
    </row>
    <row r="157" spans="1:11" ht="17.25">
      <c r="A157" s="7">
        <v>26056</v>
      </c>
      <c r="B157" s="8" t="s">
        <v>166</v>
      </c>
      <c r="C157" s="11">
        <v>1124.17</v>
      </c>
      <c r="D157" s="10">
        <v>762993.09000000008</v>
      </c>
      <c r="E157" s="10">
        <f>DataTable[[#This Row],[LAP Funding 2023-24]]/DataTable[[#This Row],[FTE Enrollment 2023-24]]</f>
        <v>678.71682218881494</v>
      </c>
      <c r="F157" s="10">
        <v>617560.69936355634</v>
      </c>
      <c r="G157" s="10">
        <f>DataTable[[#This Row],[Title IA Funding 2023-24]]/DataTable[[#This Row],[FTE Enrollment 2023-24]]</f>
        <v>549.34814072921029</v>
      </c>
      <c r="H157" s="10">
        <f>DataTable[[#This Row],[LAP Funding 2023-24]]+DataTable[[#This Row],[Title IA Funding 2023-24]]</f>
        <v>1380553.7893635565</v>
      </c>
      <c r="I157" s="10">
        <f>DataTable[[#This Row],[Total LAP &amp; Title IA Funding 2023-24]]/DataTable[[#This Row],[FTE Enrollment 2023-24]]</f>
        <v>1228.0649629180252</v>
      </c>
      <c r="J157" s="9">
        <f>DataTable[[#This Row],[LAP Funding 2023-24]]/DataTable[[#This Row],[Total LAP &amp; Title IA Funding 2023-24]]</f>
        <v>0.55267175815854619</v>
      </c>
      <c r="K157" s="9">
        <f>DataTable[[#This Row],[Title IA Funding 2023-24]]/DataTable[[#This Row],[Total LAP &amp; Title IA Funding 2023-24]]</f>
        <v>0.4473282418414537</v>
      </c>
    </row>
    <row r="158" spans="1:11" ht="17.25">
      <c r="A158" s="7">
        <v>32325</v>
      </c>
      <c r="B158" s="8" t="s">
        <v>167</v>
      </c>
      <c r="C158" s="11">
        <v>1351.9799999999998</v>
      </c>
      <c r="D158" s="10">
        <v>298827.62</v>
      </c>
      <c r="E158" s="10">
        <f>DataTable[[#This Row],[LAP Funding 2023-24]]/DataTable[[#This Row],[FTE Enrollment 2023-24]]</f>
        <v>221.02961582271931</v>
      </c>
      <c r="F158" s="10">
        <v>504550.37561934174</v>
      </c>
      <c r="G158" s="10">
        <f>DataTable[[#This Row],[Title IA Funding 2023-24]]/DataTable[[#This Row],[FTE Enrollment 2023-24]]</f>
        <v>373.19366826383663</v>
      </c>
      <c r="H158" s="10">
        <f>DataTable[[#This Row],[LAP Funding 2023-24]]+DataTable[[#This Row],[Title IA Funding 2023-24]]</f>
        <v>803377.99561934173</v>
      </c>
      <c r="I158" s="10">
        <f>DataTable[[#This Row],[Total LAP &amp; Title IA Funding 2023-24]]/DataTable[[#This Row],[FTE Enrollment 2023-24]]</f>
        <v>594.22328408655596</v>
      </c>
      <c r="J158" s="9">
        <f>DataTable[[#This Row],[LAP Funding 2023-24]]/DataTable[[#This Row],[Total LAP &amp; Title IA Funding 2023-24]]</f>
        <v>0.37196390942924346</v>
      </c>
      <c r="K158" s="9">
        <f>DataTable[[#This Row],[Title IA Funding 2023-24]]/DataTable[[#This Row],[Total LAP &amp; Title IA Funding 2023-24]]</f>
        <v>0.62803609057075649</v>
      </c>
    </row>
    <row r="159" spans="1:11" ht="17.25">
      <c r="A159" s="7">
        <v>37506</v>
      </c>
      <c r="B159" s="8" t="s">
        <v>168</v>
      </c>
      <c r="C159" s="11">
        <v>1847.42</v>
      </c>
      <c r="D159" s="10">
        <v>1253672.06</v>
      </c>
      <c r="E159" s="10">
        <f>DataTable[[#This Row],[LAP Funding 2023-24]]/DataTable[[#This Row],[FTE Enrollment 2023-24]]</f>
        <v>678.6069545636617</v>
      </c>
      <c r="F159" s="10">
        <v>464816.24354265135</v>
      </c>
      <c r="G159" s="10">
        <f>DataTable[[#This Row],[Title IA Funding 2023-24]]/DataTable[[#This Row],[FTE Enrollment 2023-24]]</f>
        <v>251.60290759147966</v>
      </c>
      <c r="H159" s="10">
        <f>DataTable[[#This Row],[LAP Funding 2023-24]]+DataTable[[#This Row],[Title IA Funding 2023-24]]</f>
        <v>1718488.3035426515</v>
      </c>
      <c r="I159" s="10">
        <f>DataTable[[#This Row],[Total LAP &amp; Title IA Funding 2023-24]]/DataTable[[#This Row],[FTE Enrollment 2023-24]]</f>
        <v>930.20986215514142</v>
      </c>
      <c r="J159" s="9">
        <f>DataTable[[#This Row],[LAP Funding 2023-24]]/DataTable[[#This Row],[Total LAP &amp; Title IA Funding 2023-24]]</f>
        <v>0.72952027512527373</v>
      </c>
      <c r="K159" s="9">
        <f>DataTable[[#This Row],[Title IA Funding 2023-24]]/DataTable[[#This Row],[Total LAP &amp; Title IA Funding 2023-24]]</f>
        <v>0.27047972487472621</v>
      </c>
    </row>
    <row r="160" spans="1:11" ht="17.25">
      <c r="A160" s="7">
        <v>14064</v>
      </c>
      <c r="B160" s="8" t="s">
        <v>169</v>
      </c>
      <c r="C160" s="11">
        <v>610.26</v>
      </c>
      <c r="D160" s="10">
        <v>513025.58999999997</v>
      </c>
      <c r="E160" s="10">
        <f>DataTable[[#This Row],[LAP Funding 2023-24]]/DataTable[[#This Row],[FTE Enrollment 2023-24]]</f>
        <v>840.66724019270475</v>
      </c>
      <c r="F160" s="10">
        <v>337512.12929135608</v>
      </c>
      <c r="G160" s="10">
        <f>DataTable[[#This Row],[Title IA Funding 2023-24]]/DataTable[[#This Row],[FTE Enrollment 2023-24]]</f>
        <v>553.06284090609915</v>
      </c>
      <c r="H160" s="10">
        <f>DataTable[[#This Row],[LAP Funding 2023-24]]+DataTable[[#This Row],[Title IA Funding 2023-24]]</f>
        <v>850537.71929135604</v>
      </c>
      <c r="I160" s="10">
        <f>DataTable[[#This Row],[Total LAP &amp; Title IA Funding 2023-24]]/DataTable[[#This Row],[FTE Enrollment 2023-24]]</f>
        <v>1393.7300810988038</v>
      </c>
      <c r="J160" s="9">
        <f>DataTable[[#This Row],[LAP Funding 2023-24]]/DataTable[[#This Row],[Total LAP &amp; Title IA Funding 2023-24]]</f>
        <v>0.60317794068843689</v>
      </c>
      <c r="K160" s="9">
        <f>DataTable[[#This Row],[Title IA Funding 2023-24]]/DataTable[[#This Row],[Total LAP &amp; Title IA Funding 2023-24]]</f>
        <v>0.39682205931156306</v>
      </c>
    </row>
    <row r="161" spans="1:11" ht="17.25">
      <c r="A161" s="7">
        <v>11051</v>
      </c>
      <c r="B161" s="8" t="s">
        <v>170</v>
      </c>
      <c r="C161" s="11">
        <v>1933.75</v>
      </c>
      <c r="D161" s="10">
        <v>1610555.33</v>
      </c>
      <c r="E161" s="10">
        <f>DataTable[[#This Row],[LAP Funding 2023-24]]/DataTable[[#This Row],[FTE Enrollment 2023-24]]</f>
        <v>832.86636328377506</v>
      </c>
      <c r="F161" s="10">
        <v>688897.83197316225</v>
      </c>
      <c r="G161" s="10">
        <f>DataTable[[#This Row],[Title IA Funding 2023-24]]/DataTable[[#This Row],[FTE Enrollment 2023-24]]</f>
        <v>356.24968686394942</v>
      </c>
      <c r="H161" s="10">
        <f>DataTable[[#This Row],[LAP Funding 2023-24]]+DataTable[[#This Row],[Title IA Funding 2023-24]]</f>
        <v>2299453.1619731626</v>
      </c>
      <c r="I161" s="10">
        <f>DataTable[[#This Row],[Total LAP &amp; Title IA Funding 2023-24]]/DataTable[[#This Row],[FTE Enrollment 2023-24]]</f>
        <v>1189.1160501477248</v>
      </c>
      <c r="J161" s="9">
        <f>DataTable[[#This Row],[LAP Funding 2023-24]]/DataTable[[#This Row],[Total LAP &amp; Title IA Funding 2023-24]]</f>
        <v>0.70040797378885566</v>
      </c>
      <c r="K161" s="9">
        <f>DataTable[[#This Row],[Title IA Funding 2023-24]]/DataTable[[#This Row],[Total LAP &amp; Title IA Funding 2023-24]]</f>
        <v>0.29959202621114428</v>
      </c>
    </row>
    <row r="162" spans="1:11" ht="17.25">
      <c r="A162" s="7">
        <v>18400</v>
      </c>
      <c r="B162" s="8" t="s">
        <v>171</v>
      </c>
      <c r="C162" s="11">
        <v>5074.47</v>
      </c>
      <c r="D162" s="10">
        <v>1572116.87</v>
      </c>
      <c r="E162" s="10">
        <f>DataTable[[#This Row],[LAP Funding 2023-24]]/DataTable[[#This Row],[FTE Enrollment 2023-24]]</f>
        <v>309.80907759825163</v>
      </c>
      <c r="F162" s="10">
        <v>969649.77957572986</v>
      </c>
      <c r="G162" s="10">
        <f>DataTable[[#This Row],[Title IA Funding 2023-24]]/DataTable[[#This Row],[FTE Enrollment 2023-24]]</f>
        <v>191.08395154089587</v>
      </c>
      <c r="H162" s="10">
        <f>DataTable[[#This Row],[LAP Funding 2023-24]]+DataTable[[#This Row],[Title IA Funding 2023-24]]</f>
        <v>2541766.6495757299</v>
      </c>
      <c r="I162" s="10">
        <f>DataTable[[#This Row],[Total LAP &amp; Title IA Funding 2023-24]]/DataTable[[#This Row],[FTE Enrollment 2023-24]]</f>
        <v>500.89302913914747</v>
      </c>
      <c r="J162" s="9">
        <f>DataTable[[#This Row],[LAP Funding 2023-24]]/DataTable[[#This Row],[Total LAP &amp; Title IA Funding 2023-24]]</f>
        <v>0.61851345412153269</v>
      </c>
      <c r="K162" s="9">
        <f>DataTable[[#This Row],[Title IA Funding 2023-24]]/DataTable[[#This Row],[Total LAP &amp; Title IA Funding 2023-24]]</f>
        <v>0.38148654587846731</v>
      </c>
    </row>
    <row r="163" spans="1:11" ht="17.25">
      <c r="A163" s="7">
        <v>23403</v>
      </c>
      <c r="B163" s="8" t="s">
        <v>172</v>
      </c>
      <c r="C163" s="11">
        <v>2205.7399999999998</v>
      </c>
      <c r="D163" s="10">
        <v>1452211.67</v>
      </c>
      <c r="E163" s="10">
        <f>DataTable[[#This Row],[LAP Funding 2023-24]]/DataTable[[#This Row],[FTE Enrollment 2023-24]]</f>
        <v>658.37844442228004</v>
      </c>
      <c r="F163" s="10">
        <v>704898.92882449785</v>
      </c>
      <c r="G163" s="10">
        <f>DataTable[[#This Row],[Title IA Funding 2023-24]]/DataTable[[#This Row],[FTE Enrollment 2023-24]]</f>
        <v>319.57480429447622</v>
      </c>
      <c r="H163" s="10">
        <f>DataTable[[#This Row],[LAP Funding 2023-24]]+DataTable[[#This Row],[Title IA Funding 2023-24]]</f>
        <v>2157110.5988244978</v>
      </c>
      <c r="I163" s="10">
        <f>DataTable[[#This Row],[Total LAP &amp; Title IA Funding 2023-24]]/DataTable[[#This Row],[FTE Enrollment 2023-24]]</f>
        <v>977.95324871675632</v>
      </c>
      <c r="J163" s="9">
        <f>DataTable[[#This Row],[LAP Funding 2023-24]]/DataTable[[#This Row],[Total LAP &amp; Title IA Funding 2023-24]]</f>
        <v>0.67322077541660241</v>
      </c>
      <c r="K163" s="9">
        <f>DataTable[[#This Row],[Title IA Funding 2023-24]]/DataTable[[#This Row],[Total LAP &amp; Title IA Funding 2023-24]]</f>
        <v>0.32677922458339759</v>
      </c>
    </row>
    <row r="164" spans="1:11" ht="17.25">
      <c r="A164" s="7">
        <v>25200</v>
      </c>
      <c r="B164" s="8" t="s">
        <v>173</v>
      </c>
      <c r="C164" s="11">
        <v>52.74</v>
      </c>
      <c r="D164" s="10">
        <v>60569.85</v>
      </c>
      <c r="E164" s="10">
        <f>DataTable[[#This Row],[LAP Funding 2023-24]]/DataTable[[#This Row],[FTE Enrollment 2023-24]]</f>
        <v>1148.4613196814562</v>
      </c>
      <c r="F164" s="10">
        <v>1377.0597856717359</v>
      </c>
      <c r="G164" s="10">
        <f>DataTable[[#This Row],[Title IA Funding 2023-24]]/DataTable[[#This Row],[FTE Enrollment 2023-24]]</f>
        <v>26.110348609627149</v>
      </c>
      <c r="H164" s="10">
        <f>DataTable[[#This Row],[LAP Funding 2023-24]]+DataTable[[#This Row],[Title IA Funding 2023-24]]</f>
        <v>61946.909785671734</v>
      </c>
      <c r="I164" s="10">
        <f>DataTable[[#This Row],[Total LAP &amp; Title IA Funding 2023-24]]/DataTable[[#This Row],[FTE Enrollment 2023-24]]</f>
        <v>1174.5716682910834</v>
      </c>
      <c r="J164" s="9">
        <f>DataTable[[#This Row],[LAP Funding 2023-24]]/DataTable[[#This Row],[Total LAP &amp; Title IA Funding 2023-24]]</f>
        <v>0.97777032316162038</v>
      </c>
      <c r="K164" s="9">
        <f>DataTable[[#This Row],[Title IA Funding 2023-24]]/DataTable[[#This Row],[Total LAP &amp; Title IA Funding 2023-24]]</f>
        <v>2.2229676838379574E-2</v>
      </c>
    </row>
    <row r="165" spans="1:11" ht="17.25">
      <c r="A165" s="7">
        <v>34003</v>
      </c>
      <c r="B165" s="8" t="s">
        <v>174</v>
      </c>
      <c r="C165" s="11">
        <v>14227.650000000001</v>
      </c>
      <c r="D165" s="10">
        <v>5480674.4800000004</v>
      </c>
      <c r="E165" s="10">
        <f>DataTable[[#This Row],[LAP Funding 2023-24]]/DataTable[[#This Row],[FTE Enrollment 2023-24]]</f>
        <v>385.21291147870517</v>
      </c>
      <c r="F165" s="10">
        <v>3278866.0426155431</v>
      </c>
      <c r="G165" s="10">
        <f>DataTable[[#This Row],[Title IA Funding 2023-24]]/DataTable[[#This Row],[FTE Enrollment 2023-24]]</f>
        <v>230.45731674700619</v>
      </c>
      <c r="H165" s="10">
        <f>DataTable[[#This Row],[LAP Funding 2023-24]]+DataTable[[#This Row],[Title IA Funding 2023-24]]</f>
        <v>8759540.5226155445</v>
      </c>
      <c r="I165" s="10">
        <f>DataTable[[#This Row],[Total LAP &amp; Title IA Funding 2023-24]]/DataTable[[#This Row],[FTE Enrollment 2023-24]]</f>
        <v>615.67022822571141</v>
      </c>
      <c r="J165" s="9">
        <f>DataTable[[#This Row],[LAP Funding 2023-24]]/DataTable[[#This Row],[Total LAP &amp; Title IA Funding 2023-24]]</f>
        <v>0.62568058973525986</v>
      </c>
      <c r="K165" s="9">
        <f>DataTable[[#This Row],[Title IA Funding 2023-24]]/DataTable[[#This Row],[Total LAP &amp; Title IA Funding 2023-24]]</f>
        <v>0.37431941026474003</v>
      </c>
    </row>
    <row r="166" spans="1:11" ht="17.25">
      <c r="A166" s="7">
        <v>33211</v>
      </c>
      <c r="B166" s="8" t="s">
        <v>175</v>
      </c>
      <c r="C166" s="11">
        <v>263.04999999999995</v>
      </c>
      <c r="D166" s="10">
        <v>163320.41</v>
      </c>
      <c r="E166" s="10">
        <f>DataTable[[#This Row],[LAP Funding 2023-24]]/DataTable[[#This Row],[FTE Enrollment 2023-24]]</f>
        <v>620.87211556738271</v>
      </c>
      <c r="F166" s="10">
        <v>133764.50567537939</v>
      </c>
      <c r="G166" s="10">
        <f>DataTable[[#This Row],[Title IA Funding 2023-24]]/DataTable[[#This Row],[FTE Enrollment 2023-24]]</f>
        <v>508.51361214742224</v>
      </c>
      <c r="H166" s="10">
        <f>DataTable[[#This Row],[LAP Funding 2023-24]]+DataTable[[#This Row],[Title IA Funding 2023-24]]</f>
        <v>297084.91567537939</v>
      </c>
      <c r="I166" s="10">
        <f>DataTable[[#This Row],[Total LAP &amp; Title IA Funding 2023-24]]/DataTable[[#This Row],[FTE Enrollment 2023-24]]</f>
        <v>1129.3857277148049</v>
      </c>
      <c r="J166" s="9">
        <f>DataTable[[#This Row],[LAP Funding 2023-24]]/DataTable[[#This Row],[Total LAP &amp; Title IA Funding 2023-24]]</f>
        <v>0.54974319254383808</v>
      </c>
      <c r="K166" s="9">
        <f>DataTable[[#This Row],[Title IA Funding 2023-24]]/DataTable[[#This Row],[Total LAP &amp; Title IA Funding 2023-24]]</f>
        <v>0.45025680745616187</v>
      </c>
    </row>
    <row r="167" spans="1:11" ht="17.25">
      <c r="A167" s="7">
        <v>17417</v>
      </c>
      <c r="B167" s="8" t="s">
        <v>176</v>
      </c>
      <c r="C167" s="11">
        <v>21944.74</v>
      </c>
      <c r="D167" s="10">
        <v>2793848.15</v>
      </c>
      <c r="E167" s="10">
        <f>DataTable[[#This Row],[LAP Funding 2023-24]]/DataTable[[#This Row],[FTE Enrollment 2023-24]]</f>
        <v>127.3128845454537</v>
      </c>
      <c r="F167" s="10">
        <v>745832.7162917821</v>
      </c>
      <c r="G167" s="10">
        <f>DataTable[[#This Row],[Title IA Funding 2023-24]]/DataTable[[#This Row],[FTE Enrollment 2023-24]]</f>
        <v>33.9868559067814</v>
      </c>
      <c r="H167" s="10">
        <f>DataTable[[#This Row],[LAP Funding 2023-24]]+DataTable[[#This Row],[Title IA Funding 2023-24]]</f>
        <v>3539680.8662917819</v>
      </c>
      <c r="I167" s="10">
        <f>DataTable[[#This Row],[Total LAP &amp; Title IA Funding 2023-24]]/DataTable[[#This Row],[FTE Enrollment 2023-24]]</f>
        <v>161.29974045223508</v>
      </c>
      <c r="J167" s="9">
        <f>DataTable[[#This Row],[LAP Funding 2023-24]]/DataTable[[#This Row],[Total LAP &amp; Title IA Funding 2023-24]]</f>
        <v>0.78929379668254485</v>
      </c>
      <c r="K167" s="9">
        <f>DataTable[[#This Row],[Title IA Funding 2023-24]]/DataTable[[#This Row],[Total LAP &amp; Title IA Funding 2023-24]]</f>
        <v>0.21070620331745518</v>
      </c>
    </row>
    <row r="168" spans="1:11" ht="17.25">
      <c r="A168" s="7">
        <v>15201</v>
      </c>
      <c r="B168" s="8" t="s">
        <v>177</v>
      </c>
      <c r="C168" s="11">
        <v>5454.33</v>
      </c>
      <c r="D168" s="10">
        <v>1973497.84</v>
      </c>
      <c r="E168" s="10">
        <f>DataTable[[#This Row],[LAP Funding 2023-24]]/DataTable[[#This Row],[FTE Enrollment 2023-24]]</f>
        <v>361.82222931139114</v>
      </c>
      <c r="F168" s="10">
        <v>861910.91517842654</v>
      </c>
      <c r="G168" s="10">
        <f>DataTable[[#This Row],[Title IA Funding 2023-24]]/DataTable[[#This Row],[FTE Enrollment 2023-24]]</f>
        <v>158.02324303414471</v>
      </c>
      <c r="H168" s="10">
        <f>DataTable[[#This Row],[LAP Funding 2023-24]]+DataTable[[#This Row],[Title IA Funding 2023-24]]</f>
        <v>2835408.7551784264</v>
      </c>
      <c r="I168" s="10">
        <f>DataTable[[#This Row],[Total LAP &amp; Title IA Funding 2023-24]]/DataTable[[#This Row],[FTE Enrollment 2023-24]]</f>
        <v>519.84547234553588</v>
      </c>
      <c r="J168" s="9">
        <f>DataTable[[#This Row],[LAP Funding 2023-24]]/DataTable[[#This Row],[Total LAP &amp; Title IA Funding 2023-24]]</f>
        <v>0.69601881435814783</v>
      </c>
      <c r="K168" s="9">
        <f>DataTable[[#This Row],[Title IA Funding 2023-24]]/DataTable[[#This Row],[Total LAP &amp; Title IA Funding 2023-24]]</f>
        <v>0.30398118564185228</v>
      </c>
    </row>
    <row r="169" spans="1:11" ht="17.25">
      <c r="A169" s="7">
        <v>38324</v>
      </c>
      <c r="B169" s="8" t="s">
        <v>178</v>
      </c>
      <c r="C169" s="11">
        <v>147.56</v>
      </c>
      <c r="D169" s="10">
        <v>40268.9</v>
      </c>
      <c r="E169" s="10">
        <f>DataTable[[#This Row],[LAP Funding 2023-24]]/DataTable[[#This Row],[FTE Enrollment 2023-24]]</f>
        <v>272.89848197343451</v>
      </c>
      <c r="F169" s="10">
        <v>20737.901511648386</v>
      </c>
      <c r="G169" s="10">
        <f>DataTable[[#This Row],[Title IA Funding 2023-24]]/DataTable[[#This Row],[FTE Enrollment 2023-24]]</f>
        <v>140.53877413695031</v>
      </c>
      <c r="H169" s="10">
        <f>DataTable[[#This Row],[LAP Funding 2023-24]]+DataTable[[#This Row],[Title IA Funding 2023-24]]</f>
        <v>61006.801511648388</v>
      </c>
      <c r="I169" s="10">
        <f>DataTable[[#This Row],[Total LAP &amp; Title IA Funding 2023-24]]/DataTable[[#This Row],[FTE Enrollment 2023-24]]</f>
        <v>413.43725611038485</v>
      </c>
      <c r="J169" s="9">
        <f>DataTable[[#This Row],[LAP Funding 2023-24]]/DataTable[[#This Row],[Total LAP &amp; Title IA Funding 2023-24]]</f>
        <v>0.66007230345146395</v>
      </c>
      <c r="K169" s="9">
        <f>DataTable[[#This Row],[Title IA Funding 2023-24]]/DataTable[[#This Row],[Total LAP &amp; Title IA Funding 2023-24]]</f>
        <v>0.33992769654853611</v>
      </c>
    </row>
    <row r="170" spans="1:11" ht="17.25">
      <c r="A170" s="7">
        <v>14400</v>
      </c>
      <c r="B170" s="8" t="s">
        <v>179</v>
      </c>
      <c r="C170" s="11">
        <v>294.84999999999997</v>
      </c>
      <c r="D170" s="10">
        <v>258798.45</v>
      </c>
      <c r="E170" s="10">
        <f>DataTable[[#This Row],[LAP Funding 2023-24]]/DataTable[[#This Row],[FTE Enrollment 2023-24]]</f>
        <v>877.72918433101586</v>
      </c>
      <c r="F170" s="10">
        <v>160893.81754619864</v>
      </c>
      <c r="G170" s="10">
        <f>DataTable[[#This Row],[Title IA Funding 2023-24]]/DataTable[[#This Row],[FTE Enrollment 2023-24]]</f>
        <v>545.68023586975971</v>
      </c>
      <c r="H170" s="10">
        <f>DataTable[[#This Row],[LAP Funding 2023-24]]+DataTable[[#This Row],[Title IA Funding 2023-24]]</f>
        <v>419692.26754619868</v>
      </c>
      <c r="I170" s="10">
        <f>DataTable[[#This Row],[Total LAP &amp; Title IA Funding 2023-24]]/DataTable[[#This Row],[FTE Enrollment 2023-24]]</f>
        <v>1423.4094202007757</v>
      </c>
      <c r="J170" s="9">
        <f>DataTable[[#This Row],[LAP Funding 2023-24]]/DataTable[[#This Row],[Total LAP &amp; Title IA Funding 2023-24]]</f>
        <v>0.616638594542398</v>
      </c>
      <c r="K170" s="9">
        <f>DataTable[[#This Row],[Title IA Funding 2023-24]]/DataTable[[#This Row],[Total LAP &amp; Title IA Funding 2023-24]]</f>
        <v>0.383361405457602</v>
      </c>
    </row>
    <row r="171" spans="1:11" ht="17.25">
      <c r="A171" s="7">
        <v>25101</v>
      </c>
      <c r="B171" s="8" t="s">
        <v>180</v>
      </c>
      <c r="C171" s="11">
        <v>964.29999999999984</v>
      </c>
      <c r="D171" s="10">
        <v>739720.95</v>
      </c>
      <c r="E171" s="10">
        <f>DataTable[[#This Row],[LAP Funding 2023-24]]/DataTable[[#This Row],[FTE Enrollment 2023-24]]</f>
        <v>767.10665767914554</v>
      </c>
      <c r="F171" s="10">
        <v>394302.07869801356</v>
      </c>
      <c r="G171" s="10">
        <f>DataTable[[#This Row],[Title IA Funding 2023-24]]/DataTable[[#This Row],[FTE Enrollment 2023-24]]</f>
        <v>408.89980161569389</v>
      </c>
      <c r="H171" s="10">
        <f>DataTable[[#This Row],[LAP Funding 2023-24]]+DataTable[[#This Row],[Title IA Funding 2023-24]]</f>
        <v>1134023.0286980136</v>
      </c>
      <c r="I171" s="10">
        <f>DataTable[[#This Row],[Total LAP &amp; Title IA Funding 2023-24]]/DataTable[[#This Row],[FTE Enrollment 2023-24]]</f>
        <v>1176.0064592948395</v>
      </c>
      <c r="J171" s="9">
        <f>DataTable[[#This Row],[LAP Funding 2023-24]]/DataTable[[#This Row],[Total LAP &amp; Title IA Funding 2023-24]]</f>
        <v>0.65229799684869105</v>
      </c>
      <c r="K171" s="9">
        <f>DataTable[[#This Row],[Title IA Funding 2023-24]]/DataTable[[#This Row],[Total LAP &amp; Title IA Funding 2023-24]]</f>
        <v>0.34770200315130889</v>
      </c>
    </row>
    <row r="172" spans="1:11" ht="17.25">
      <c r="A172" s="7">
        <v>14172</v>
      </c>
      <c r="B172" s="8" t="s">
        <v>181</v>
      </c>
      <c r="C172" s="11">
        <v>560.15000000000009</v>
      </c>
      <c r="D172" s="10">
        <v>435313.31</v>
      </c>
      <c r="E172" s="10">
        <f>DataTable[[#This Row],[LAP Funding 2023-24]]/DataTable[[#This Row],[FTE Enrollment 2023-24]]</f>
        <v>777.13703472284192</v>
      </c>
      <c r="F172" s="10">
        <v>424841.04368364514</v>
      </c>
      <c r="G172" s="10">
        <f>DataTable[[#This Row],[Title IA Funding 2023-24]]/DataTable[[#This Row],[FTE Enrollment 2023-24]]</f>
        <v>758.4415668725253</v>
      </c>
      <c r="H172" s="10">
        <f>DataTable[[#This Row],[LAP Funding 2023-24]]+DataTable[[#This Row],[Title IA Funding 2023-24]]</f>
        <v>860154.35368364514</v>
      </c>
      <c r="I172" s="10">
        <f>DataTable[[#This Row],[Total LAP &amp; Title IA Funding 2023-24]]/DataTable[[#This Row],[FTE Enrollment 2023-24]]</f>
        <v>1535.5786015953672</v>
      </c>
      <c r="J172" s="9">
        <f>DataTable[[#This Row],[LAP Funding 2023-24]]/DataTable[[#This Row],[Total LAP &amp; Title IA Funding 2023-24]]</f>
        <v>0.5060874343491415</v>
      </c>
      <c r="K172" s="9">
        <f>DataTable[[#This Row],[Title IA Funding 2023-24]]/DataTable[[#This Row],[Total LAP &amp; Title IA Funding 2023-24]]</f>
        <v>0.4939125656508585</v>
      </c>
    </row>
    <row r="173" spans="1:11" ht="17.25">
      <c r="A173" s="7">
        <v>22105</v>
      </c>
      <c r="B173" s="8" t="s">
        <v>182</v>
      </c>
      <c r="C173" s="11">
        <v>208.55999999999997</v>
      </c>
      <c r="D173" s="10">
        <v>79023.92</v>
      </c>
      <c r="E173" s="10">
        <f>DataTable[[#This Row],[LAP Funding 2023-24]]/DataTable[[#This Row],[FTE Enrollment 2023-24]]</f>
        <v>378.90257000383588</v>
      </c>
      <c r="F173" s="10">
        <v>65992.06108743904</v>
      </c>
      <c r="G173" s="10">
        <f>DataTable[[#This Row],[Title IA Funding 2023-24]]/DataTable[[#This Row],[FTE Enrollment 2023-24]]</f>
        <v>316.4176308373564</v>
      </c>
      <c r="H173" s="10">
        <f>DataTable[[#This Row],[LAP Funding 2023-24]]+DataTable[[#This Row],[Title IA Funding 2023-24]]</f>
        <v>145015.98108743905</v>
      </c>
      <c r="I173" s="10">
        <f>DataTable[[#This Row],[Total LAP &amp; Title IA Funding 2023-24]]/DataTable[[#This Row],[FTE Enrollment 2023-24]]</f>
        <v>695.32020084119233</v>
      </c>
      <c r="J173" s="9">
        <f>DataTable[[#This Row],[LAP Funding 2023-24]]/DataTable[[#This Row],[Total LAP &amp; Title IA Funding 2023-24]]</f>
        <v>0.54493249231856467</v>
      </c>
      <c r="K173" s="9">
        <f>DataTable[[#This Row],[Title IA Funding 2023-24]]/DataTable[[#This Row],[Total LAP &amp; Title IA Funding 2023-24]]</f>
        <v>0.45506750768143522</v>
      </c>
    </row>
    <row r="174" spans="1:11" ht="17.25">
      <c r="A174" s="7">
        <v>24105</v>
      </c>
      <c r="B174" s="8" t="s">
        <v>183</v>
      </c>
      <c r="C174" s="11">
        <v>1040.7199999999998</v>
      </c>
      <c r="D174" s="10">
        <v>857590.32</v>
      </c>
      <c r="E174" s="10">
        <f>DataTable[[#This Row],[LAP Funding 2023-24]]/DataTable[[#This Row],[FTE Enrollment 2023-24]]</f>
        <v>824.03559074486907</v>
      </c>
      <c r="F174" s="10">
        <v>566850.70043574646</v>
      </c>
      <c r="G174" s="10">
        <f>DataTable[[#This Row],[Title IA Funding 2023-24]]/DataTable[[#This Row],[FTE Enrollment 2023-24]]</f>
        <v>544.67167003204179</v>
      </c>
      <c r="H174" s="10">
        <f>DataTable[[#This Row],[LAP Funding 2023-24]]+DataTable[[#This Row],[Title IA Funding 2023-24]]</f>
        <v>1424441.0204357463</v>
      </c>
      <c r="I174" s="10">
        <f>DataTable[[#This Row],[Total LAP &amp; Title IA Funding 2023-24]]/DataTable[[#This Row],[FTE Enrollment 2023-24]]</f>
        <v>1368.7072607769107</v>
      </c>
      <c r="J174" s="9">
        <f>DataTable[[#This Row],[LAP Funding 2023-24]]/DataTable[[#This Row],[Total LAP &amp; Title IA Funding 2023-24]]</f>
        <v>0.60205393392676743</v>
      </c>
      <c r="K174" s="9">
        <f>DataTable[[#This Row],[Title IA Funding 2023-24]]/DataTable[[#This Row],[Total LAP &amp; Title IA Funding 2023-24]]</f>
        <v>0.39794606607323268</v>
      </c>
    </row>
    <row r="175" spans="1:11" ht="17.25">
      <c r="A175" s="7">
        <v>34111</v>
      </c>
      <c r="B175" s="8" t="s">
        <v>184</v>
      </c>
      <c r="C175" s="11">
        <v>8949.91</v>
      </c>
      <c r="D175" s="10">
        <v>2273132.2200000002</v>
      </c>
      <c r="E175" s="10">
        <f>DataTable[[#This Row],[LAP Funding 2023-24]]/DataTable[[#This Row],[FTE Enrollment 2023-24]]</f>
        <v>253.98380765840105</v>
      </c>
      <c r="F175" s="10">
        <v>2037500.76826218</v>
      </c>
      <c r="G175" s="10">
        <f>DataTable[[#This Row],[Title IA Funding 2023-24]]/DataTable[[#This Row],[FTE Enrollment 2023-24]]</f>
        <v>227.6560064025426</v>
      </c>
      <c r="H175" s="10">
        <f>DataTable[[#This Row],[LAP Funding 2023-24]]+DataTable[[#This Row],[Title IA Funding 2023-24]]</f>
        <v>4310632.9882621802</v>
      </c>
      <c r="I175" s="10">
        <f>DataTable[[#This Row],[Total LAP &amp; Title IA Funding 2023-24]]/DataTable[[#This Row],[FTE Enrollment 2023-24]]</f>
        <v>481.63981406094365</v>
      </c>
      <c r="J175" s="9">
        <f>DataTable[[#This Row],[LAP Funding 2023-24]]/DataTable[[#This Row],[Total LAP &amp; Title IA Funding 2023-24]]</f>
        <v>0.52733142120651921</v>
      </c>
      <c r="K175" s="9">
        <f>DataTable[[#This Row],[Title IA Funding 2023-24]]/DataTable[[#This Row],[Total LAP &amp; Title IA Funding 2023-24]]</f>
        <v>0.47266857879348084</v>
      </c>
    </row>
    <row r="176" spans="1:11" ht="17.25">
      <c r="A176" s="7">
        <v>24019</v>
      </c>
      <c r="B176" s="8" t="s">
        <v>185</v>
      </c>
      <c r="C176" s="11">
        <v>5653.5199999999995</v>
      </c>
      <c r="D176" s="10">
        <v>3213734.25</v>
      </c>
      <c r="E176" s="10">
        <f>DataTable[[#This Row],[LAP Funding 2023-24]]/DataTable[[#This Row],[FTE Enrollment 2023-24]]</f>
        <v>568.44837375652696</v>
      </c>
      <c r="F176" s="10">
        <v>1099174.2277958891</v>
      </c>
      <c r="G176" s="10">
        <f>DataTable[[#This Row],[Title IA Funding 2023-24]]/DataTable[[#This Row],[FTE Enrollment 2023-24]]</f>
        <v>194.42298387480528</v>
      </c>
      <c r="H176" s="10">
        <f>DataTable[[#This Row],[LAP Funding 2023-24]]+DataTable[[#This Row],[Title IA Funding 2023-24]]</f>
        <v>4312908.4777958896</v>
      </c>
      <c r="I176" s="10">
        <f>DataTable[[#This Row],[Total LAP &amp; Title IA Funding 2023-24]]/DataTable[[#This Row],[FTE Enrollment 2023-24]]</f>
        <v>762.87135763133233</v>
      </c>
      <c r="J176" s="9">
        <f>DataTable[[#This Row],[LAP Funding 2023-24]]/DataTable[[#This Row],[Total LAP &amp; Title IA Funding 2023-24]]</f>
        <v>0.74514315955120336</v>
      </c>
      <c r="K176" s="9">
        <f>DataTable[[#This Row],[Title IA Funding 2023-24]]/DataTable[[#This Row],[Total LAP &amp; Title IA Funding 2023-24]]</f>
        <v>0.25485684044879658</v>
      </c>
    </row>
    <row r="177" spans="1:11" ht="17.25">
      <c r="A177" s="7">
        <v>21300</v>
      </c>
      <c r="B177" s="8" t="s">
        <v>186</v>
      </c>
      <c r="C177" s="11">
        <v>806.06000000000006</v>
      </c>
      <c r="D177" s="10">
        <v>580556.26</v>
      </c>
      <c r="E177" s="10">
        <f>DataTable[[#This Row],[LAP Funding 2023-24]]/DataTable[[#This Row],[FTE Enrollment 2023-24]]</f>
        <v>720.23951070639896</v>
      </c>
      <c r="F177" s="10">
        <v>252463.43734737142</v>
      </c>
      <c r="G177" s="10">
        <f>DataTable[[#This Row],[Title IA Funding 2023-24]]/DataTable[[#This Row],[FTE Enrollment 2023-24]]</f>
        <v>313.20675551121678</v>
      </c>
      <c r="H177" s="10">
        <f>DataTable[[#This Row],[LAP Funding 2023-24]]+DataTable[[#This Row],[Title IA Funding 2023-24]]</f>
        <v>833019.69734737137</v>
      </c>
      <c r="I177" s="10">
        <f>DataTable[[#This Row],[Total LAP &amp; Title IA Funding 2023-24]]/DataTable[[#This Row],[FTE Enrollment 2023-24]]</f>
        <v>1033.4462662176156</v>
      </c>
      <c r="J177" s="9">
        <f>DataTable[[#This Row],[LAP Funding 2023-24]]/DataTable[[#This Row],[Total LAP &amp; Title IA Funding 2023-24]]</f>
        <v>0.69692981072199855</v>
      </c>
      <c r="K177" s="9">
        <f>DataTable[[#This Row],[Title IA Funding 2023-24]]/DataTable[[#This Row],[Total LAP &amp; Title IA Funding 2023-24]]</f>
        <v>0.30307018927800156</v>
      </c>
    </row>
    <row r="178" spans="1:11" ht="17.25">
      <c r="A178" s="7">
        <v>33030</v>
      </c>
      <c r="B178" s="8" t="s">
        <v>187</v>
      </c>
      <c r="C178" s="11">
        <v>39.5</v>
      </c>
      <c r="D178" s="10">
        <v>32870.42</v>
      </c>
      <c r="E178" s="10">
        <f>DataTable[[#This Row],[LAP Funding 2023-24]]/DataTable[[#This Row],[FTE Enrollment 2023-24]]</f>
        <v>832.16253164556963</v>
      </c>
      <c r="F178" s="10">
        <v>44961.715637064146</v>
      </c>
      <c r="G178" s="10">
        <f>DataTable[[#This Row],[Title IA Funding 2023-24]]/DataTable[[#This Row],[FTE Enrollment 2023-24]]</f>
        <v>1138.2712819509911</v>
      </c>
      <c r="H178" s="10">
        <f>DataTable[[#This Row],[LAP Funding 2023-24]]+DataTable[[#This Row],[Title IA Funding 2023-24]]</f>
        <v>77832.135637064144</v>
      </c>
      <c r="I178" s="10">
        <f>DataTable[[#This Row],[Total LAP &amp; Title IA Funding 2023-24]]/DataTable[[#This Row],[FTE Enrollment 2023-24]]</f>
        <v>1970.4338135965606</v>
      </c>
      <c r="J178" s="9">
        <f>DataTable[[#This Row],[LAP Funding 2023-24]]/DataTable[[#This Row],[Total LAP &amp; Title IA Funding 2023-24]]</f>
        <v>0.42232452869180814</v>
      </c>
      <c r="K178" s="9">
        <f>DataTable[[#This Row],[Title IA Funding 2023-24]]/DataTable[[#This Row],[Total LAP &amp; Title IA Funding 2023-24]]</f>
        <v>0.57767547130819186</v>
      </c>
    </row>
    <row r="179" spans="1:11" ht="17.25">
      <c r="A179" s="7">
        <v>28137</v>
      </c>
      <c r="B179" s="8" t="s">
        <v>188</v>
      </c>
      <c r="C179" s="11">
        <v>753.54000000000008</v>
      </c>
      <c r="D179" s="10">
        <v>150889.57</v>
      </c>
      <c r="E179" s="10">
        <f>DataTable[[#This Row],[LAP Funding 2023-24]]/DataTable[[#This Row],[FTE Enrollment 2023-24]]</f>
        <v>200.24095602091461</v>
      </c>
      <c r="F179" s="10">
        <v>137844.88045702191</v>
      </c>
      <c r="G179" s="10">
        <f>DataTable[[#This Row],[Title IA Funding 2023-24]]/DataTable[[#This Row],[FTE Enrollment 2023-24]]</f>
        <v>182.92974554372947</v>
      </c>
      <c r="H179" s="10">
        <f>DataTable[[#This Row],[LAP Funding 2023-24]]+DataTable[[#This Row],[Title IA Funding 2023-24]]</f>
        <v>288734.45045702194</v>
      </c>
      <c r="I179" s="10">
        <f>DataTable[[#This Row],[Total LAP &amp; Title IA Funding 2023-24]]/DataTable[[#This Row],[FTE Enrollment 2023-24]]</f>
        <v>383.17070156464411</v>
      </c>
      <c r="J179" s="9">
        <f>DataTable[[#This Row],[LAP Funding 2023-24]]/DataTable[[#This Row],[Total LAP &amp; Title IA Funding 2023-24]]</f>
        <v>0.52258942346909132</v>
      </c>
      <c r="K179" s="9">
        <f>DataTable[[#This Row],[Title IA Funding 2023-24]]/DataTable[[#This Row],[Total LAP &amp; Title IA Funding 2023-24]]</f>
        <v>0.47741057653090857</v>
      </c>
    </row>
    <row r="180" spans="1:11" ht="17.25">
      <c r="A180" s="7">
        <v>32123</v>
      </c>
      <c r="B180" s="8" t="s">
        <v>189</v>
      </c>
      <c r="C180" s="11">
        <v>72.599999999999994</v>
      </c>
      <c r="D180" s="10">
        <v>5298.56</v>
      </c>
      <c r="E180" s="10">
        <f>DataTable[[#This Row],[LAP Funding 2023-24]]/DataTable[[#This Row],[FTE Enrollment 2023-24]]</f>
        <v>72.98292011019285</v>
      </c>
      <c r="F180" s="10">
        <v>0</v>
      </c>
      <c r="G180" s="10">
        <f>DataTable[[#This Row],[Title IA Funding 2023-24]]/DataTable[[#This Row],[FTE Enrollment 2023-24]]</f>
        <v>0</v>
      </c>
      <c r="H180" s="10">
        <f>DataTable[[#This Row],[LAP Funding 2023-24]]+DataTable[[#This Row],[Title IA Funding 2023-24]]</f>
        <v>5298.56</v>
      </c>
      <c r="I180" s="10">
        <f>DataTable[[#This Row],[Total LAP &amp; Title IA Funding 2023-24]]/DataTable[[#This Row],[FTE Enrollment 2023-24]]</f>
        <v>72.98292011019285</v>
      </c>
      <c r="J180" s="9">
        <f>DataTable[[#This Row],[LAP Funding 2023-24]]/DataTable[[#This Row],[Total LAP &amp; Title IA Funding 2023-24]]</f>
        <v>1</v>
      </c>
      <c r="K180" s="9">
        <f>DataTable[[#This Row],[Title IA Funding 2023-24]]/DataTable[[#This Row],[Total LAP &amp; Title IA Funding 2023-24]]</f>
        <v>0</v>
      </c>
    </row>
    <row r="181" spans="1:11" ht="17.25">
      <c r="A181" s="7">
        <v>10065</v>
      </c>
      <c r="B181" s="8" t="s">
        <v>190</v>
      </c>
      <c r="C181" s="11">
        <v>34.200000000000003</v>
      </c>
      <c r="D181" s="10">
        <v>31496.42</v>
      </c>
      <c r="E181" s="10">
        <f>DataTable[[#This Row],[LAP Funding 2023-24]]/DataTable[[#This Row],[FTE Enrollment 2023-24]]</f>
        <v>920.94795321637412</v>
      </c>
      <c r="F181" s="10">
        <v>62250.416187128627</v>
      </c>
      <c r="G181" s="10">
        <f>DataTable[[#This Row],[Title IA Funding 2023-24]]/DataTable[[#This Row],[FTE Enrollment 2023-24]]</f>
        <v>1820.1876078107784</v>
      </c>
      <c r="H181" s="10">
        <f>DataTable[[#This Row],[LAP Funding 2023-24]]+DataTable[[#This Row],[Title IA Funding 2023-24]]</f>
        <v>93746.836187128618</v>
      </c>
      <c r="I181" s="10">
        <f>DataTable[[#This Row],[Total LAP &amp; Title IA Funding 2023-24]]/DataTable[[#This Row],[FTE Enrollment 2023-24]]</f>
        <v>2741.1355610271526</v>
      </c>
      <c r="J181" s="9">
        <f>DataTable[[#This Row],[LAP Funding 2023-24]]/DataTable[[#This Row],[Total LAP &amp; Title IA Funding 2023-24]]</f>
        <v>0.33597315153260005</v>
      </c>
      <c r="K181" s="9">
        <f>DataTable[[#This Row],[Title IA Funding 2023-24]]/DataTable[[#This Row],[Total LAP &amp; Title IA Funding 2023-24]]</f>
        <v>0.66402684846740001</v>
      </c>
    </row>
    <row r="182" spans="1:11" ht="17.25">
      <c r="A182" s="7">
        <v>9013</v>
      </c>
      <c r="B182" s="8" t="s">
        <v>191</v>
      </c>
      <c r="C182" s="11">
        <v>109.06</v>
      </c>
      <c r="D182" s="10">
        <v>105347.90000000001</v>
      </c>
      <c r="E182" s="10">
        <f>DataTable[[#This Row],[LAP Funding 2023-24]]/DataTable[[#This Row],[FTE Enrollment 2023-24]]</f>
        <v>965.96277278562263</v>
      </c>
      <c r="F182" s="10">
        <v>144187.97809545032</v>
      </c>
      <c r="G182" s="10">
        <f>DataTable[[#This Row],[Title IA Funding 2023-24]]/DataTable[[#This Row],[FTE Enrollment 2023-24]]</f>
        <v>1322.0977268975823</v>
      </c>
      <c r="H182" s="10">
        <f>DataTable[[#This Row],[LAP Funding 2023-24]]+DataTable[[#This Row],[Title IA Funding 2023-24]]</f>
        <v>249535.87809545035</v>
      </c>
      <c r="I182" s="10">
        <f>DataTable[[#This Row],[Total LAP &amp; Title IA Funding 2023-24]]/DataTable[[#This Row],[FTE Enrollment 2023-24]]</f>
        <v>2288.0604996832049</v>
      </c>
      <c r="J182" s="9">
        <f>DataTable[[#This Row],[LAP Funding 2023-24]]/DataTable[[#This Row],[Total LAP &amp; Title IA Funding 2023-24]]</f>
        <v>0.42217536333473948</v>
      </c>
      <c r="K182" s="9">
        <f>DataTable[[#This Row],[Title IA Funding 2023-24]]/DataTable[[#This Row],[Total LAP &amp; Title IA Funding 2023-24]]</f>
        <v>0.5778246366652604</v>
      </c>
    </row>
    <row r="183" spans="1:11" ht="17.25">
      <c r="A183" s="7">
        <v>24410</v>
      </c>
      <c r="B183" s="8" t="s">
        <v>192</v>
      </c>
      <c r="C183" s="11">
        <v>464.31000000000006</v>
      </c>
      <c r="D183" s="10">
        <v>396872.75</v>
      </c>
      <c r="E183" s="10">
        <f>DataTable[[#This Row],[LAP Funding 2023-24]]/DataTable[[#This Row],[FTE Enrollment 2023-24]]</f>
        <v>854.75813572828486</v>
      </c>
      <c r="F183" s="10">
        <v>762332.49665507383</v>
      </c>
      <c r="G183" s="10">
        <f>DataTable[[#This Row],[Title IA Funding 2023-24]]/DataTable[[#This Row],[FTE Enrollment 2023-24]]</f>
        <v>1641.8610339106926</v>
      </c>
      <c r="H183" s="10">
        <f>DataTable[[#This Row],[LAP Funding 2023-24]]+DataTable[[#This Row],[Title IA Funding 2023-24]]</f>
        <v>1159205.2466550739</v>
      </c>
      <c r="I183" s="10">
        <f>DataTable[[#This Row],[Total LAP &amp; Title IA Funding 2023-24]]/DataTable[[#This Row],[FTE Enrollment 2023-24]]</f>
        <v>2496.6191696389778</v>
      </c>
      <c r="J183" s="9">
        <f>DataTable[[#This Row],[LAP Funding 2023-24]]/DataTable[[#This Row],[Total LAP &amp; Title IA Funding 2023-24]]</f>
        <v>0.34236624717252601</v>
      </c>
      <c r="K183" s="9">
        <f>DataTable[[#This Row],[Title IA Funding 2023-24]]/DataTable[[#This Row],[Total LAP &amp; Title IA Funding 2023-24]]</f>
        <v>0.65763375282747394</v>
      </c>
    </row>
    <row r="184" spans="1:11" ht="17.25">
      <c r="A184" s="7">
        <v>27344</v>
      </c>
      <c r="B184" s="8" t="s">
        <v>193</v>
      </c>
      <c r="C184" s="11">
        <v>2717.21</v>
      </c>
      <c r="D184" s="10">
        <v>583217.68999999994</v>
      </c>
      <c r="E184" s="10">
        <f>DataTable[[#This Row],[LAP Funding 2023-24]]/DataTable[[#This Row],[FTE Enrollment 2023-24]]</f>
        <v>214.63843059608934</v>
      </c>
      <c r="F184" s="10">
        <v>318599.21328916837</v>
      </c>
      <c r="G184" s="10">
        <f>DataTable[[#This Row],[Title IA Funding 2023-24]]/DataTable[[#This Row],[FTE Enrollment 2023-24]]</f>
        <v>117.25233356610948</v>
      </c>
      <c r="H184" s="10">
        <f>DataTable[[#This Row],[LAP Funding 2023-24]]+DataTable[[#This Row],[Title IA Funding 2023-24]]</f>
        <v>901816.90328916837</v>
      </c>
      <c r="I184" s="10">
        <f>DataTable[[#This Row],[Total LAP &amp; Title IA Funding 2023-24]]/DataTable[[#This Row],[FTE Enrollment 2023-24]]</f>
        <v>331.89076416219888</v>
      </c>
      <c r="J184" s="9">
        <f>DataTable[[#This Row],[LAP Funding 2023-24]]/DataTable[[#This Row],[Total LAP &amp; Title IA Funding 2023-24]]</f>
        <v>0.64671408117639895</v>
      </c>
      <c r="K184" s="9">
        <f>DataTable[[#This Row],[Title IA Funding 2023-24]]/DataTable[[#This Row],[Total LAP &amp; Title IA Funding 2023-24]]</f>
        <v>0.353285918823601</v>
      </c>
    </row>
    <row r="185" spans="1:11" ht="17.25">
      <c r="A185" s="7">
        <v>1147</v>
      </c>
      <c r="B185" s="8" t="s">
        <v>194</v>
      </c>
      <c r="C185" s="11">
        <v>4357.0099999999993</v>
      </c>
      <c r="D185" s="10">
        <v>3857561.5999999996</v>
      </c>
      <c r="E185" s="10">
        <f>DataTable[[#This Row],[LAP Funding 2023-24]]/DataTable[[#This Row],[FTE Enrollment 2023-24]]</f>
        <v>885.36900305484733</v>
      </c>
      <c r="F185" s="10">
        <v>1849305.7970697989</v>
      </c>
      <c r="G185" s="10">
        <f>DataTable[[#This Row],[Title IA Funding 2023-24]]/DataTable[[#This Row],[FTE Enrollment 2023-24]]</f>
        <v>424.44378072802203</v>
      </c>
      <c r="H185" s="10">
        <f>DataTable[[#This Row],[LAP Funding 2023-24]]+DataTable[[#This Row],[Title IA Funding 2023-24]]</f>
        <v>5706867.3970697988</v>
      </c>
      <c r="I185" s="10">
        <f>DataTable[[#This Row],[Total LAP &amp; Title IA Funding 2023-24]]/DataTable[[#This Row],[FTE Enrollment 2023-24]]</f>
        <v>1309.8127837828695</v>
      </c>
      <c r="J185" s="9">
        <f>DataTable[[#This Row],[LAP Funding 2023-24]]/DataTable[[#This Row],[Total LAP &amp; Title IA Funding 2023-24]]</f>
        <v>0.67595080305890265</v>
      </c>
      <c r="K185" s="9">
        <f>DataTable[[#This Row],[Title IA Funding 2023-24]]/DataTable[[#This Row],[Total LAP &amp; Title IA Funding 2023-24]]</f>
        <v>0.32404919694109735</v>
      </c>
    </row>
    <row r="186" spans="1:11" ht="17.25">
      <c r="A186" s="7">
        <v>9102</v>
      </c>
      <c r="B186" s="8" t="s">
        <v>195</v>
      </c>
      <c r="C186" s="11">
        <v>23.7</v>
      </c>
      <c r="D186" s="10">
        <v>24414.940000000002</v>
      </c>
      <c r="E186" s="10">
        <f>DataTable[[#This Row],[LAP Funding 2023-24]]/DataTable[[#This Row],[FTE Enrollment 2023-24]]</f>
        <v>1030.1662447257386</v>
      </c>
      <c r="F186" s="10">
        <v>26077.570790031277</v>
      </c>
      <c r="G186" s="10">
        <f>DataTable[[#This Row],[Title IA Funding 2023-24]]/DataTable[[#This Row],[FTE Enrollment 2023-24]]</f>
        <v>1100.3194426173536</v>
      </c>
      <c r="H186" s="10">
        <f>DataTable[[#This Row],[LAP Funding 2023-24]]+DataTable[[#This Row],[Title IA Funding 2023-24]]</f>
        <v>50492.51079003128</v>
      </c>
      <c r="I186" s="10">
        <f>DataTable[[#This Row],[Total LAP &amp; Title IA Funding 2023-24]]/DataTable[[#This Row],[FTE Enrollment 2023-24]]</f>
        <v>2130.4856873430922</v>
      </c>
      <c r="J186" s="9">
        <f>DataTable[[#This Row],[LAP Funding 2023-24]]/DataTable[[#This Row],[Total LAP &amp; Title IA Funding 2023-24]]</f>
        <v>0.48353586735916954</v>
      </c>
      <c r="K186" s="9">
        <f>DataTable[[#This Row],[Title IA Funding 2023-24]]/DataTable[[#This Row],[Total LAP &amp; Title IA Funding 2023-24]]</f>
        <v>0.51646413264083046</v>
      </c>
    </row>
    <row r="187" spans="1:11" ht="17.25">
      <c r="A187" s="7">
        <v>38301</v>
      </c>
      <c r="B187" s="8" t="s">
        <v>196</v>
      </c>
      <c r="C187" s="11">
        <v>155.64999999999998</v>
      </c>
      <c r="D187" s="10">
        <v>41661.25</v>
      </c>
      <c r="E187" s="10">
        <f>DataTable[[#This Row],[LAP Funding 2023-24]]/DataTable[[#This Row],[FTE Enrollment 2023-24]]</f>
        <v>267.65981368454868</v>
      </c>
      <c r="F187" s="10">
        <v>39747.644563992748</v>
      </c>
      <c r="G187" s="10">
        <f>DataTable[[#This Row],[Title IA Funding 2023-24]]/DataTable[[#This Row],[FTE Enrollment 2023-24]]</f>
        <v>255.36552884030039</v>
      </c>
      <c r="H187" s="10">
        <f>DataTable[[#This Row],[LAP Funding 2023-24]]+DataTable[[#This Row],[Title IA Funding 2023-24]]</f>
        <v>81408.894563992741</v>
      </c>
      <c r="I187" s="10">
        <f>DataTable[[#This Row],[Total LAP &amp; Title IA Funding 2023-24]]/DataTable[[#This Row],[FTE Enrollment 2023-24]]</f>
        <v>523.02534252484907</v>
      </c>
      <c r="J187" s="9">
        <f>DataTable[[#This Row],[LAP Funding 2023-24]]/DataTable[[#This Row],[Total LAP &amp; Title IA Funding 2023-24]]</f>
        <v>0.51175304889137785</v>
      </c>
      <c r="K187" s="9">
        <f>DataTable[[#This Row],[Title IA Funding 2023-24]]/DataTable[[#This Row],[Total LAP &amp; Title IA Funding 2023-24]]</f>
        <v>0.48824695110862226</v>
      </c>
    </row>
    <row r="188" spans="1:11" ht="17.25">
      <c r="A188" s="7">
        <v>11001</v>
      </c>
      <c r="B188" s="8" t="s">
        <v>197</v>
      </c>
      <c r="C188" s="11">
        <v>17653.54</v>
      </c>
      <c r="D188" s="10">
        <v>14083268.540000001</v>
      </c>
      <c r="E188" s="10">
        <f>DataTable[[#This Row],[LAP Funding 2023-24]]/DataTable[[#This Row],[FTE Enrollment 2023-24]]</f>
        <v>797.75889368364642</v>
      </c>
      <c r="F188" s="10">
        <v>6389658.6512811938</v>
      </c>
      <c r="G188" s="10">
        <f>DataTable[[#This Row],[Title IA Funding 2023-24]]/DataTable[[#This Row],[FTE Enrollment 2023-24]]</f>
        <v>361.94772557125617</v>
      </c>
      <c r="H188" s="10">
        <f>DataTable[[#This Row],[LAP Funding 2023-24]]+DataTable[[#This Row],[Title IA Funding 2023-24]]</f>
        <v>20472927.191281196</v>
      </c>
      <c r="I188" s="10">
        <f>DataTable[[#This Row],[Total LAP &amp; Title IA Funding 2023-24]]/DataTable[[#This Row],[FTE Enrollment 2023-24]]</f>
        <v>1159.7066192549028</v>
      </c>
      <c r="J188" s="9">
        <f>DataTable[[#This Row],[LAP Funding 2023-24]]/DataTable[[#This Row],[Total LAP &amp; Title IA Funding 2023-24]]</f>
        <v>0.68789716333273743</v>
      </c>
      <c r="K188" s="9">
        <f>DataTable[[#This Row],[Title IA Funding 2023-24]]/DataTable[[#This Row],[Total LAP &amp; Title IA Funding 2023-24]]</f>
        <v>0.31210283666726257</v>
      </c>
    </row>
    <row r="189" spans="1:11" ht="17.25">
      <c r="A189" s="7">
        <v>24122</v>
      </c>
      <c r="B189" s="8" t="s">
        <v>198</v>
      </c>
      <c r="C189" s="11">
        <v>210.58999999999997</v>
      </c>
      <c r="D189" s="10">
        <v>209271.47999999998</v>
      </c>
      <c r="E189" s="10">
        <f>DataTable[[#This Row],[LAP Funding 2023-24]]/DataTable[[#This Row],[FTE Enrollment 2023-24]]</f>
        <v>993.73892397549741</v>
      </c>
      <c r="F189" s="10">
        <v>142147.16546188557</v>
      </c>
      <c r="G189" s="10">
        <f>DataTable[[#This Row],[Title IA Funding 2023-24]]/DataTable[[#This Row],[FTE Enrollment 2023-24]]</f>
        <v>674.99485000183097</v>
      </c>
      <c r="H189" s="10">
        <f>DataTable[[#This Row],[LAP Funding 2023-24]]+DataTable[[#This Row],[Title IA Funding 2023-24]]</f>
        <v>351418.64546188555</v>
      </c>
      <c r="I189" s="10">
        <f>DataTable[[#This Row],[Total LAP &amp; Title IA Funding 2023-24]]/DataTable[[#This Row],[FTE Enrollment 2023-24]]</f>
        <v>1668.7337739773284</v>
      </c>
      <c r="J189" s="9">
        <f>DataTable[[#This Row],[LAP Funding 2023-24]]/DataTable[[#This Row],[Total LAP &amp; Title IA Funding 2023-24]]</f>
        <v>0.59550477102586552</v>
      </c>
      <c r="K189" s="9">
        <f>DataTable[[#This Row],[Title IA Funding 2023-24]]/DataTable[[#This Row],[Total LAP &amp; Title IA Funding 2023-24]]</f>
        <v>0.40449522897413442</v>
      </c>
    </row>
    <row r="190" spans="1:11" ht="17.25">
      <c r="A190" s="7">
        <v>3050</v>
      </c>
      <c r="B190" s="8" t="s">
        <v>199</v>
      </c>
      <c r="C190" s="11">
        <v>140.80000000000001</v>
      </c>
      <c r="D190" s="10">
        <v>133814.68</v>
      </c>
      <c r="E190" s="10">
        <f>DataTable[[#This Row],[LAP Funding 2023-24]]/DataTable[[#This Row],[FTE Enrollment 2023-24]]</f>
        <v>950.38835227272716</v>
      </c>
      <c r="F190" s="10">
        <v>17281.584593040319</v>
      </c>
      <c r="G190" s="10">
        <f>DataTable[[#This Row],[Title IA Funding 2023-24]]/DataTable[[#This Row],[FTE Enrollment 2023-24]]</f>
        <v>122.73852693920681</v>
      </c>
      <c r="H190" s="10">
        <f>DataTable[[#This Row],[LAP Funding 2023-24]]+DataTable[[#This Row],[Title IA Funding 2023-24]]</f>
        <v>151096.26459304031</v>
      </c>
      <c r="I190" s="10">
        <f>DataTable[[#This Row],[Total LAP &amp; Title IA Funding 2023-24]]/DataTable[[#This Row],[FTE Enrollment 2023-24]]</f>
        <v>1073.126879211934</v>
      </c>
      <c r="J190" s="9">
        <f>DataTable[[#This Row],[LAP Funding 2023-24]]/DataTable[[#This Row],[Total LAP &amp; Title IA Funding 2023-24]]</f>
        <v>0.88562533534772558</v>
      </c>
      <c r="K190" s="9">
        <f>DataTable[[#This Row],[Title IA Funding 2023-24]]/DataTable[[#This Row],[Total LAP &amp; Title IA Funding 2023-24]]</f>
        <v>0.11437466465227449</v>
      </c>
    </row>
    <row r="191" spans="1:11" ht="17.25">
      <c r="A191" s="7">
        <v>21301</v>
      </c>
      <c r="B191" s="8" t="s">
        <v>200</v>
      </c>
      <c r="C191" s="11">
        <v>250.22999999999996</v>
      </c>
      <c r="D191" s="10">
        <v>189938.3</v>
      </c>
      <c r="E191" s="10">
        <f>DataTable[[#This Row],[LAP Funding 2023-24]]/DataTable[[#This Row],[FTE Enrollment 2023-24]]</f>
        <v>759.05486952004162</v>
      </c>
      <c r="F191" s="10">
        <v>67834.266217269644</v>
      </c>
      <c r="G191" s="10">
        <f>DataTable[[#This Row],[Title IA Funding 2023-24]]/DataTable[[#This Row],[FTE Enrollment 2023-24]]</f>
        <v>271.08766421799805</v>
      </c>
      <c r="H191" s="10">
        <f>DataTable[[#This Row],[LAP Funding 2023-24]]+DataTable[[#This Row],[Title IA Funding 2023-24]]</f>
        <v>257772.56621726963</v>
      </c>
      <c r="I191" s="10">
        <f>DataTable[[#This Row],[Total LAP &amp; Title IA Funding 2023-24]]/DataTable[[#This Row],[FTE Enrollment 2023-24]]</f>
        <v>1030.1425337380397</v>
      </c>
      <c r="J191" s="9">
        <f>DataTable[[#This Row],[LAP Funding 2023-24]]/DataTable[[#This Row],[Total LAP &amp; Title IA Funding 2023-24]]</f>
        <v>0.73684450904642063</v>
      </c>
      <c r="K191" s="9">
        <f>DataTable[[#This Row],[Title IA Funding 2023-24]]/DataTable[[#This Row],[Total LAP &amp; Title IA Funding 2023-24]]</f>
        <v>0.26315549095357937</v>
      </c>
    </row>
    <row r="192" spans="1:11" ht="17.25">
      <c r="A192" s="7">
        <v>27401</v>
      </c>
      <c r="B192" s="8" t="s">
        <v>201</v>
      </c>
      <c r="C192" s="11">
        <v>8335.08</v>
      </c>
      <c r="D192" s="10">
        <v>1397248.38</v>
      </c>
      <c r="E192" s="10">
        <f>DataTable[[#This Row],[LAP Funding 2023-24]]/DataTable[[#This Row],[FTE Enrollment 2023-24]]</f>
        <v>167.63466937329935</v>
      </c>
      <c r="F192" s="10">
        <v>981962.79264970752</v>
      </c>
      <c r="G192" s="10">
        <f>DataTable[[#This Row],[Title IA Funding 2023-24]]/DataTable[[#This Row],[FTE Enrollment 2023-24]]</f>
        <v>117.81084196548893</v>
      </c>
      <c r="H192" s="10">
        <f>DataTable[[#This Row],[LAP Funding 2023-24]]+DataTable[[#This Row],[Title IA Funding 2023-24]]</f>
        <v>2379211.1726497076</v>
      </c>
      <c r="I192" s="10">
        <f>DataTable[[#This Row],[Total LAP &amp; Title IA Funding 2023-24]]/DataTable[[#This Row],[FTE Enrollment 2023-24]]</f>
        <v>285.44551133878832</v>
      </c>
      <c r="J192" s="9">
        <f>DataTable[[#This Row],[LAP Funding 2023-24]]/DataTable[[#This Row],[Total LAP &amp; Title IA Funding 2023-24]]</f>
        <v>0.58727379732497476</v>
      </c>
      <c r="K192" s="9">
        <f>DataTable[[#This Row],[Title IA Funding 2023-24]]/DataTable[[#This Row],[Total LAP &amp; Title IA Funding 2023-24]]</f>
        <v>0.41272620267502519</v>
      </c>
    </row>
    <row r="193" spans="1:11" ht="17.25">
      <c r="A193" s="7">
        <v>23402</v>
      </c>
      <c r="B193" s="8" t="s">
        <v>202</v>
      </c>
      <c r="C193" s="11">
        <v>736.84000000000015</v>
      </c>
      <c r="D193" s="10">
        <v>512160.24</v>
      </c>
      <c r="E193" s="10">
        <f>DataTable[[#This Row],[LAP Funding 2023-24]]/DataTable[[#This Row],[FTE Enrollment 2023-24]]</f>
        <v>695.0765973617066</v>
      </c>
      <c r="F193" s="10">
        <v>438818.27960661979</v>
      </c>
      <c r="G193" s="10">
        <f>DataTable[[#This Row],[Title IA Funding 2023-24]]/DataTable[[#This Row],[FTE Enrollment 2023-24]]</f>
        <v>595.54079529697049</v>
      </c>
      <c r="H193" s="10">
        <f>DataTable[[#This Row],[LAP Funding 2023-24]]+DataTable[[#This Row],[Title IA Funding 2023-24]]</f>
        <v>950978.51960661984</v>
      </c>
      <c r="I193" s="10">
        <f>DataTable[[#This Row],[Total LAP &amp; Title IA Funding 2023-24]]/DataTable[[#This Row],[FTE Enrollment 2023-24]]</f>
        <v>1290.6173926586771</v>
      </c>
      <c r="J193" s="9">
        <f>DataTable[[#This Row],[LAP Funding 2023-24]]/DataTable[[#This Row],[Total LAP &amp; Title IA Funding 2023-24]]</f>
        <v>0.53856131283791697</v>
      </c>
      <c r="K193" s="9">
        <f>DataTable[[#This Row],[Title IA Funding 2023-24]]/DataTable[[#This Row],[Total LAP &amp; Title IA Funding 2023-24]]</f>
        <v>0.46143868716208292</v>
      </c>
    </row>
    <row r="194" spans="1:11" ht="17.25">
      <c r="A194" s="7">
        <v>12110</v>
      </c>
      <c r="B194" s="8" t="s">
        <v>203</v>
      </c>
      <c r="C194" s="11">
        <v>314.22999999999996</v>
      </c>
      <c r="D194" s="10">
        <v>162026.84</v>
      </c>
      <c r="E194" s="10">
        <f>DataTable[[#This Row],[LAP Funding 2023-24]]/DataTable[[#This Row],[FTE Enrollment 2023-24]]</f>
        <v>515.63135283072916</v>
      </c>
      <c r="F194" s="10">
        <v>103337.51293477119</v>
      </c>
      <c r="G194" s="10">
        <f>DataTable[[#This Row],[Title IA Funding 2023-24]]/DataTable[[#This Row],[FTE Enrollment 2023-24]]</f>
        <v>328.85947533580884</v>
      </c>
      <c r="H194" s="10">
        <f>DataTable[[#This Row],[LAP Funding 2023-24]]+DataTable[[#This Row],[Title IA Funding 2023-24]]</f>
        <v>265364.35293477122</v>
      </c>
      <c r="I194" s="10">
        <f>DataTable[[#This Row],[Total LAP &amp; Title IA Funding 2023-24]]/DataTable[[#This Row],[FTE Enrollment 2023-24]]</f>
        <v>844.49082816653799</v>
      </c>
      <c r="J194" s="9">
        <f>DataTable[[#This Row],[LAP Funding 2023-24]]/DataTable[[#This Row],[Total LAP &amp; Title IA Funding 2023-24]]</f>
        <v>0.6105825375868309</v>
      </c>
      <c r="K194" s="9">
        <f>DataTable[[#This Row],[Title IA Funding 2023-24]]/DataTable[[#This Row],[Total LAP &amp; Title IA Funding 2023-24]]</f>
        <v>0.38941746241316905</v>
      </c>
    </row>
    <row r="195" spans="1:11" ht="17.25">
      <c r="A195" s="7">
        <v>5121</v>
      </c>
      <c r="B195" s="8" t="s">
        <v>204</v>
      </c>
      <c r="C195" s="11">
        <v>3335.93</v>
      </c>
      <c r="D195" s="10">
        <v>2258874.9900000002</v>
      </c>
      <c r="E195" s="10">
        <f>DataTable[[#This Row],[LAP Funding 2023-24]]/DataTable[[#This Row],[FTE Enrollment 2023-24]]</f>
        <v>677.13500882812298</v>
      </c>
      <c r="F195" s="10">
        <v>1338296.9116609897</v>
      </c>
      <c r="G195" s="10">
        <f>DataTable[[#This Row],[Title IA Funding 2023-24]]/DataTable[[#This Row],[FTE Enrollment 2023-24]]</f>
        <v>401.17655696042476</v>
      </c>
      <c r="H195" s="10">
        <f>DataTable[[#This Row],[LAP Funding 2023-24]]+DataTable[[#This Row],[Title IA Funding 2023-24]]</f>
        <v>3597171.90166099</v>
      </c>
      <c r="I195" s="10">
        <f>DataTable[[#This Row],[Total LAP &amp; Title IA Funding 2023-24]]/DataTable[[#This Row],[FTE Enrollment 2023-24]]</f>
        <v>1078.3115657885478</v>
      </c>
      <c r="J195" s="9">
        <f>DataTable[[#This Row],[LAP Funding 2023-24]]/DataTable[[#This Row],[Total LAP &amp; Title IA Funding 2023-24]]</f>
        <v>0.62795858851142683</v>
      </c>
      <c r="K195" s="9">
        <f>DataTable[[#This Row],[Title IA Funding 2023-24]]/DataTable[[#This Row],[Total LAP &amp; Title IA Funding 2023-24]]</f>
        <v>0.37204141148857323</v>
      </c>
    </row>
    <row r="196" spans="1:11" ht="17.25">
      <c r="A196" s="7">
        <v>16050</v>
      </c>
      <c r="B196" s="8" t="s">
        <v>205</v>
      </c>
      <c r="C196" s="11">
        <v>1121.6499999999999</v>
      </c>
      <c r="D196" s="10">
        <v>413196.44</v>
      </c>
      <c r="E196" s="10">
        <f>DataTable[[#This Row],[LAP Funding 2023-24]]/DataTable[[#This Row],[FTE Enrollment 2023-24]]</f>
        <v>368.38268622119205</v>
      </c>
      <c r="F196" s="10">
        <v>559124.05407067051</v>
      </c>
      <c r="G196" s="10">
        <f>DataTable[[#This Row],[Title IA Funding 2023-24]]/DataTable[[#This Row],[FTE Enrollment 2023-24]]</f>
        <v>498.48353235917671</v>
      </c>
      <c r="H196" s="10">
        <f>DataTable[[#This Row],[LAP Funding 2023-24]]+DataTable[[#This Row],[Title IA Funding 2023-24]]</f>
        <v>972320.49407067057</v>
      </c>
      <c r="I196" s="10">
        <f>DataTable[[#This Row],[Total LAP &amp; Title IA Funding 2023-24]]/DataTable[[#This Row],[FTE Enrollment 2023-24]]</f>
        <v>866.86621858036881</v>
      </c>
      <c r="J196" s="9">
        <f>DataTable[[#This Row],[LAP Funding 2023-24]]/DataTable[[#This Row],[Total LAP &amp; Title IA Funding 2023-24]]</f>
        <v>0.42495909786919284</v>
      </c>
      <c r="K196" s="9">
        <f>DataTable[[#This Row],[Title IA Funding 2023-24]]/DataTable[[#This Row],[Total LAP &amp; Title IA Funding 2023-24]]</f>
        <v>0.57504090213080716</v>
      </c>
    </row>
    <row r="197" spans="1:11" ht="17.25">
      <c r="A197" s="7">
        <v>36402</v>
      </c>
      <c r="B197" s="8" t="s">
        <v>206</v>
      </c>
      <c r="C197" s="11">
        <v>253.96</v>
      </c>
      <c r="D197" s="10">
        <v>208929.59000000003</v>
      </c>
      <c r="E197" s="10">
        <f>DataTable[[#This Row],[LAP Funding 2023-24]]/DataTable[[#This Row],[FTE Enrollment 2023-24]]</f>
        <v>822.68699795243356</v>
      </c>
      <c r="F197" s="10">
        <v>81185.291102676696</v>
      </c>
      <c r="G197" s="10">
        <f>DataTable[[#This Row],[Title IA Funding 2023-24]]/DataTable[[#This Row],[FTE Enrollment 2023-24]]</f>
        <v>319.67747323466961</v>
      </c>
      <c r="H197" s="10">
        <f>DataTable[[#This Row],[LAP Funding 2023-24]]+DataTable[[#This Row],[Title IA Funding 2023-24]]</f>
        <v>290114.88110267674</v>
      </c>
      <c r="I197" s="10">
        <f>DataTable[[#This Row],[Total LAP &amp; Title IA Funding 2023-24]]/DataTable[[#This Row],[FTE Enrollment 2023-24]]</f>
        <v>1142.3644711871032</v>
      </c>
      <c r="J197" s="9">
        <f>DataTable[[#This Row],[LAP Funding 2023-24]]/DataTable[[#This Row],[Total LAP &amp; Title IA Funding 2023-24]]</f>
        <v>0.72016157601393838</v>
      </c>
      <c r="K197" s="9">
        <f>DataTable[[#This Row],[Title IA Funding 2023-24]]/DataTable[[#This Row],[Total LAP &amp; Title IA Funding 2023-24]]</f>
        <v>0.27983842398606157</v>
      </c>
    </row>
    <row r="198" spans="1:11" ht="17.25">
      <c r="A198" s="7">
        <v>3116</v>
      </c>
      <c r="B198" s="8" t="s">
        <v>207</v>
      </c>
      <c r="C198" s="11">
        <v>2301.7399999999998</v>
      </c>
      <c r="D198" s="10">
        <v>1959948.81</v>
      </c>
      <c r="E198" s="10">
        <f>DataTable[[#This Row],[LAP Funding 2023-24]]/DataTable[[#This Row],[FTE Enrollment 2023-24]]</f>
        <v>851.50747260767946</v>
      </c>
      <c r="F198" s="10">
        <v>806733.97753056721</v>
      </c>
      <c r="G198" s="10">
        <f>DataTable[[#This Row],[Title IA Funding 2023-24]]/DataTable[[#This Row],[FTE Enrollment 2023-24]]</f>
        <v>350.48875091477197</v>
      </c>
      <c r="H198" s="10">
        <f>DataTable[[#This Row],[LAP Funding 2023-24]]+DataTable[[#This Row],[Title IA Funding 2023-24]]</f>
        <v>2766682.7875305675</v>
      </c>
      <c r="I198" s="10">
        <f>DataTable[[#This Row],[Total LAP &amp; Title IA Funding 2023-24]]/DataTable[[#This Row],[FTE Enrollment 2023-24]]</f>
        <v>1201.9962235224516</v>
      </c>
      <c r="J198" s="9">
        <f>DataTable[[#This Row],[LAP Funding 2023-24]]/DataTable[[#This Row],[Total LAP &amp; Title IA Funding 2023-24]]</f>
        <v>0.70841110474734748</v>
      </c>
      <c r="K198" s="9">
        <f>DataTable[[#This Row],[Title IA Funding 2023-24]]/DataTable[[#This Row],[Total LAP &amp; Title IA Funding 2023-24]]</f>
        <v>0.29158889525265247</v>
      </c>
    </row>
    <row r="199" spans="1:11" ht="17.25">
      <c r="A199" s="7">
        <v>38267</v>
      </c>
      <c r="B199" s="8" t="s">
        <v>208</v>
      </c>
      <c r="C199" s="11">
        <v>2573.9</v>
      </c>
      <c r="D199" s="10">
        <v>737435.29</v>
      </c>
      <c r="E199" s="10">
        <f>DataTable[[#This Row],[LAP Funding 2023-24]]/DataTable[[#This Row],[FTE Enrollment 2023-24]]</f>
        <v>286.50502739034152</v>
      </c>
      <c r="F199" s="10">
        <v>544269.94192698936</v>
      </c>
      <c r="G199" s="10">
        <f>DataTable[[#This Row],[Title IA Funding 2023-24]]/DataTable[[#This Row],[FTE Enrollment 2023-24]]</f>
        <v>211.45729901200099</v>
      </c>
      <c r="H199" s="10">
        <f>DataTable[[#This Row],[LAP Funding 2023-24]]+DataTable[[#This Row],[Title IA Funding 2023-24]]</f>
        <v>1281705.2319269893</v>
      </c>
      <c r="I199" s="10">
        <f>DataTable[[#This Row],[Total LAP &amp; Title IA Funding 2023-24]]/DataTable[[#This Row],[FTE Enrollment 2023-24]]</f>
        <v>497.96232640234246</v>
      </c>
      <c r="J199" s="9">
        <f>DataTable[[#This Row],[LAP Funding 2023-24]]/DataTable[[#This Row],[Total LAP &amp; Title IA Funding 2023-24]]</f>
        <v>0.57535482545491168</v>
      </c>
      <c r="K199" s="9">
        <f>DataTable[[#This Row],[Title IA Funding 2023-24]]/DataTable[[#This Row],[Total LAP &amp; Title IA Funding 2023-24]]</f>
        <v>0.42464517454508838</v>
      </c>
    </row>
    <row r="200" spans="1:11" ht="17.25">
      <c r="A200" s="7">
        <v>27003</v>
      </c>
      <c r="B200" s="8" t="s">
        <v>209</v>
      </c>
      <c r="C200" s="11">
        <v>21775</v>
      </c>
      <c r="D200" s="10">
        <v>8044192.4199999999</v>
      </c>
      <c r="E200" s="10">
        <f>DataTable[[#This Row],[LAP Funding 2023-24]]/DataTable[[#This Row],[FTE Enrollment 2023-24]]</f>
        <v>369.42330287026408</v>
      </c>
      <c r="F200" s="10">
        <v>3409638.7995049697</v>
      </c>
      <c r="G200" s="10">
        <f>DataTable[[#This Row],[Title IA Funding 2023-24]]/DataTable[[#This Row],[FTE Enrollment 2023-24]]</f>
        <v>156.58501949506174</v>
      </c>
      <c r="H200" s="10">
        <f>DataTable[[#This Row],[LAP Funding 2023-24]]+DataTable[[#This Row],[Title IA Funding 2023-24]]</f>
        <v>11453831.219504969</v>
      </c>
      <c r="I200" s="10">
        <f>DataTable[[#This Row],[Total LAP &amp; Title IA Funding 2023-24]]/DataTable[[#This Row],[FTE Enrollment 2023-24]]</f>
        <v>526.00832236532574</v>
      </c>
      <c r="J200" s="9">
        <f>DataTable[[#This Row],[LAP Funding 2023-24]]/DataTable[[#This Row],[Total LAP &amp; Title IA Funding 2023-24]]</f>
        <v>0.70231455884397664</v>
      </c>
      <c r="K200" s="9">
        <f>DataTable[[#This Row],[Title IA Funding 2023-24]]/DataTable[[#This Row],[Total LAP &amp; Title IA Funding 2023-24]]</f>
        <v>0.29768544115602336</v>
      </c>
    </row>
    <row r="201" spans="1:11" ht="17.25">
      <c r="A201" s="7">
        <v>16020</v>
      </c>
      <c r="B201" s="8" t="s">
        <v>210</v>
      </c>
      <c r="C201" s="11">
        <v>41.600000000000009</v>
      </c>
      <c r="D201" s="10">
        <v>36224.770000000004</v>
      </c>
      <c r="E201" s="10">
        <f>DataTable[[#This Row],[LAP Funding 2023-24]]/DataTable[[#This Row],[FTE Enrollment 2023-24]]</f>
        <v>870.78774038461529</v>
      </c>
      <c r="F201" s="10">
        <v>2452.4180504498827</v>
      </c>
      <c r="G201" s="10">
        <f>DataTable[[#This Row],[Title IA Funding 2023-24]]/DataTable[[#This Row],[FTE Enrollment 2023-24]]</f>
        <v>58.952356981968322</v>
      </c>
      <c r="H201" s="10">
        <f>DataTable[[#This Row],[LAP Funding 2023-24]]+DataTable[[#This Row],[Title IA Funding 2023-24]]</f>
        <v>38677.188050449884</v>
      </c>
      <c r="I201" s="10">
        <f>DataTable[[#This Row],[Total LAP &amp; Title IA Funding 2023-24]]/DataTable[[#This Row],[FTE Enrollment 2023-24]]</f>
        <v>929.74009736658354</v>
      </c>
      <c r="J201" s="9">
        <f>DataTable[[#This Row],[LAP Funding 2023-24]]/DataTable[[#This Row],[Total LAP &amp; Title IA Funding 2023-24]]</f>
        <v>0.93659264868865377</v>
      </c>
      <c r="K201" s="9">
        <f>DataTable[[#This Row],[Title IA Funding 2023-24]]/DataTable[[#This Row],[Total LAP &amp; Title IA Funding 2023-24]]</f>
        <v>6.3407351311346352E-2</v>
      </c>
    </row>
    <row r="202" spans="1:11" ht="17.25">
      <c r="A202" s="7">
        <v>16048</v>
      </c>
      <c r="B202" s="8" t="s">
        <v>211</v>
      </c>
      <c r="C202" s="11">
        <v>622.91000000000008</v>
      </c>
      <c r="D202" s="10">
        <v>282043.41000000003</v>
      </c>
      <c r="E202" s="10">
        <f>DataTable[[#This Row],[LAP Funding 2023-24]]/DataTable[[#This Row],[FTE Enrollment 2023-24]]</f>
        <v>452.78356423881456</v>
      </c>
      <c r="F202" s="10">
        <v>54787.733351749899</v>
      </c>
      <c r="G202" s="10">
        <f>DataTable[[#This Row],[Title IA Funding 2023-24]]/DataTable[[#This Row],[FTE Enrollment 2023-24]]</f>
        <v>87.954493188020564</v>
      </c>
      <c r="H202" s="10">
        <f>DataTable[[#This Row],[LAP Funding 2023-24]]+DataTable[[#This Row],[Title IA Funding 2023-24]]</f>
        <v>336831.14335174992</v>
      </c>
      <c r="I202" s="10">
        <f>DataTable[[#This Row],[Total LAP &amp; Title IA Funding 2023-24]]/DataTable[[#This Row],[FTE Enrollment 2023-24]]</f>
        <v>540.7380574268351</v>
      </c>
      <c r="J202" s="9">
        <f>DataTable[[#This Row],[LAP Funding 2023-24]]/DataTable[[#This Row],[Total LAP &amp; Title IA Funding 2023-24]]</f>
        <v>0.83734362325714184</v>
      </c>
      <c r="K202" s="9">
        <f>DataTable[[#This Row],[Title IA Funding 2023-24]]/DataTable[[#This Row],[Total LAP &amp; Title IA Funding 2023-24]]</f>
        <v>0.16265637674285816</v>
      </c>
    </row>
    <row r="203" spans="1:11" ht="17.25">
      <c r="A203" s="7">
        <v>5402</v>
      </c>
      <c r="B203" s="8" t="s">
        <v>212</v>
      </c>
      <c r="C203" s="11">
        <v>3466.03</v>
      </c>
      <c r="D203" s="10">
        <v>2295420.5700000003</v>
      </c>
      <c r="E203" s="10">
        <f>DataTable[[#This Row],[LAP Funding 2023-24]]/DataTable[[#This Row],[FTE Enrollment 2023-24]]</f>
        <v>662.26217603425255</v>
      </c>
      <c r="F203" s="10">
        <v>748307.21966737905</v>
      </c>
      <c r="G203" s="10">
        <f>DataTable[[#This Row],[Title IA Funding 2023-24]]/DataTable[[#This Row],[FTE Enrollment 2023-24]]</f>
        <v>215.8975022337888</v>
      </c>
      <c r="H203" s="10">
        <f>DataTable[[#This Row],[LAP Funding 2023-24]]+DataTable[[#This Row],[Title IA Funding 2023-24]]</f>
        <v>3043727.7896673791</v>
      </c>
      <c r="I203" s="10">
        <f>DataTable[[#This Row],[Total LAP &amp; Title IA Funding 2023-24]]/DataTable[[#This Row],[FTE Enrollment 2023-24]]</f>
        <v>878.15967826804126</v>
      </c>
      <c r="J203" s="9">
        <f>DataTable[[#This Row],[LAP Funding 2023-24]]/DataTable[[#This Row],[Total LAP &amp; Title IA Funding 2023-24]]</f>
        <v>0.75414778476325095</v>
      </c>
      <c r="K203" s="9">
        <f>DataTable[[#This Row],[Title IA Funding 2023-24]]/DataTable[[#This Row],[Total LAP &amp; Title IA Funding 2023-24]]</f>
        <v>0.24585221523674908</v>
      </c>
    </row>
    <row r="204" spans="1:11" ht="17.25">
      <c r="A204" s="7">
        <v>13144</v>
      </c>
      <c r="B204" s="8" t="s">
        <v>213</v>
      </c>
      <c r="C204" s="11">
        <v>3103.2299999999996</v>
      </c>
      <c r="D204" s="10">
        <v>2655930.63</v>
      </c>
      <c r="E204" s="10">
        <f>DataTable[[#This Row],[LAP Funding 2023-24]]/DataTable[[#This Row],[FTE Enrollment 2023-24]]</f>
        <v>855.86006515791621</v>
      </c>
      <c r="F204" s="10">
        <v>1065928.7722016177</v>
      </c>
      <c r="G204" s="10">
        <f>DataTable[[#This Row],[Title IA Funding 2023-24]]/DataTable[[#This Row],[FTE Enrollment 2023-24]]</f>
        <v>343.49009651286497</v>
      </c>
      <c r="H204" s="10">
        <f>DataTable[[#This Row],[LAP Funding 2023-24]]+DataTable[[#This Row],[Title IA Funding 2023-24]]</f>
        <v>3721859.4022016176</v>
      </c>
      <c r="I204" s="10">
        <f>DataTable[[#This Row],[Total LAP &amp; Title IA Funding 2023-24]]/DataTable[[#This Row],[FTE Enrollment 2023-24]]</f>
        <v>1199.3501616707811</v>
      </c>
      <c r="J204" s="9">
        <f>DataTable[[#This Row],[LAP Funding 2023-24]]/DataTable[[#This Row],[Total LAP &amp; Title IA Funding 2023-24]]</f>
        <v>0.71360315986920908</v>
      </c>
      <c r="K204" s="9">
        <f>DataTable[[#This Row],[Title IA Funding 2023-24]]/DataTable[[#This Row],[Total LAP &amp; Title IA Funding 2023-24]]</f>
        <v>0.28639684013079092</v>
      </c>
    </row>
    <row r="205" spans="1:11" ht="17.25">
      <c r="A205" s="7">
        <v>34307</v>
      </c>
      <c r="B205" s="8" t="s">
        <v>214</v>
      </c>
      <c r="C205" s="11">
        <v>912.26999999999987</v>
      </c>
      <c r="D205" s="10">
        <v>257447.81</v>
      </c>
      <c r="E205" s="10">
        <f>DataTable[[#This Row],[LAP Funding 2023-24]]/DataTable[[#This Row],[FTE Enrollment 2023-24]]</f>
        <v>282.20571760553349</v>
      </c>
      <c r="F205" s="10">
        <v>277859.15645268792</v>
      </c>
      <c r="G205" s="10">
        <f>DataTable[[#This Row],[Title IA Funding 2023-24]]/DataTable[[#This Row],[FTE Enrollment 2023-24]]</f>
        <v>304.57995599185324</v>
      </c>
      <c r="H205" s="10">
        <f>DataTable[[#This Row],[LAP Funding 2023-24]]+DataTable[[#This Row],[Title IA Funding 2023-24]]</f>
        <v>535306.96645268798</v>
      </c>
      <c r="I205" s="10">
        <f>DataTable[[#This Row],[Total LAP &amp; Title IA Funding 2023-24]]/DataTable[[#This Row],[FTE Enrollment 2023-24]]</f>
        <v>586.78567359738679</v>
      </c>
      <c r="J205" s="9">
        <f>DataTable[[#This Row],[LAP Funding 2023-24]]/DataTable[[#This Row],[Total LAP &amp; Title IA Funding 2023-24]]</f>
        <v>0.48093491423439938</v>
      </c>
      <c r="K205" s="9">
        <f>DataTable[[#This Row],[Title IA Funding 2023-24]]/DataTable[[#This Row],[Total LAP &amp; Title IA Funding 2023-24]]</f>
        <v>0.51906508576560051</v>
      </c>
    </row>
    <row r="206" spans="1:11" ht="17.25">
      <c r="A206" s="7">
        <v>25116</v>
      </c>
      <c r="B206" s="8" t="s">
        <v>215</v>
      </c>
      <c r="C206" s="11">
        <v>468.1</v>
      </c>
      <c r="D206" s="10">
        <v>378171.94999999995</v>
      </c>
      <c r="E206" s="10">
        <f>DataTable[[#This Row],[LAP Funding 2023-24]]/DataTable[[#This Row],[FTE Enrollment 2023-24]]</f>
        <v>807.88709677419342</v>
      </c>
      <c r="F206" s="10">
        <v>196114.08257233421</v>
      </c>
      <c r="G206" s="10">
        <f>DataTable[[#This Row],[Title IA Funding 2023-24]]/DataTable[[#This Row],[FTE Enrollment 2023-24]]</f>
        <v>418.95766411521942</v>
      </c>
      <c r="H206" s="10">
        <f>DataTable[[#This Row],[LAP Funding 2023-24]]+DataTable[[#This Row],[Title IA Funding 2023-24]]</f>
        <v>574286.03257233417</v>
      </c>
      <c r="I206" s="10">
        <f>DataTable[[#This Row],[Total LAP &amp; Title IA Funding 2023-24]]/DataTable[[#This Row],[FTE Enrollment 2023-24]]</f>
        <v>1226.8447608894128</v>
      </c>
      <c r="J206" s="9">
        <f>DataTable[[#This Row],[LAP Funding 2023-24]]/DataTable[[#This Row],[Total LAP &amp; Title IA Funding 2023-24]]</f>
        <v>0.65850800568158918</v>
      </c>
      <c r="K206" s="9">
        <f>DataTable[[#This Row],[Title IA Funding 2023-24]]/DataTable[[#This Row],[Total LAP &amp; Title IA Funding 2023-24]]</f>
        <v>0.34149199431841076</v>
      </c>
    </row>
    <row r="207" spans="1:11" ht="17.25">
      <c r="A207" s="7">
        <v>22009</v>
      </c>
      <c r="B207" s="8" t="s">
        <v>216</v>
      </c>
      <c r="C207" s="11">
        <v>694.31000000000006</v>
      </c>
      <c r="D207" s="10">
        <v>223474.68</v>
      </c>
      <c r="E207" s="10">
        <f>DataTable[[#This Row],[LAP Funding 2023-24]]/DataTable[[#This Row],[FTE Enrollment 2023-24]]</f>
        <v>321.86585242903021</v>
      </c>
      <c r="F207" s="10">
        <v>235654.98902208306</v>
      </c>
      <c r="G207" s="10">
        <f>DataTable[[#This Row],[Title IA Funding 2023-24]]/DataTable[[#This Row],[FTE Enrollment 2023-24]]</f>
        <v>339.40889375363025</v>
      </c>
      <c r="H207" s="10">
        <f>DataTable[[#This Row],[LAP Funding 2023-24]]+DataTable[[#This Row],[Title IA Funding 2023-24]]</f>
        <v>459129.66902208305</v>
      </c>
      <c r="I207" s="10">
        <f>DataTable[[#This Row],[Total LAP &amp; Title IA Funding 2023-24]]/DataTable[[#This Row],[FTE Enrollment 2023-24]]</f>
        <v>661.27474618266046</v>
      </c>
      <c r="J207" s="9">
        <f>DataTable[[#This Row],[LAP Funding 2023-24]]/DataTable[[#This Row],[Total LAP &amp; Title IA Funding 2023-24]]</f>
        <v>0.48673543680151804</v>
      </c>
      <c r="K207" s="9">
        <f>DataTable[[#This Row],[Title IA Funding 2023-24]]/DataTable[[#This Row],[Total LAP &amp; Title IA Funding 2023-24]]</f>
        <v>0.51326456319848202</v>
      </c>
    </row>
    <row r="208" spans="1:11" ht="17.25">
      <c r="A208" s="7">
        <v>17403</v>
      </c>
      <c r="B208" s="8" t="s">
        <v>217</v>
      </c>
      <c r="C208" s="11">
        <v>13807.140000000003</v>
      </c>
      <c r="D208" s="10">
        <v>8558075.1899999995</v>
      </c>
      <c r="E208" s="10">
        <f>DataTable[[#This Row],[LAP Funding 2023-24]]/DataTable[[#This Row],[FTE Enrollment 2023-24]]</f>
        <v>619.82968159952009</v>
      </c>
      <c r="F208" s="10">
        <v>4773064.0653591305</v>
      </c>
      <c r="G208" s="10">
        <f>DataTable[[#This Row],[Title IA Funding 2023-24]]/DataTable[[#This Row],[FTE Enrollment 2023-24]]</f>
        <v>345.69534786777922</v>
      </c>
      <c r="H208" s="10">
        <f>DataTable[[#This Row],[LAP Funding 2023-24]]+DataTable[[#This Row],[Title IA Funding 2023-24]]</f>
        <v>13331139.25535913</v>
      </c>
      <c r="I208" s="10">
        <f>DataTable[[#This Row],[Total LAP &amp; Title IA Funding 2023-24]]/DataTable[[#This Row],[FTE Enrollment 2023-24]]</f>
        <v>965.5250294672993</v>
      </c>
      <c r="J208" s="9">
        <f>DataTable[[#This Row],[LAP Funding 2023-24]]/DataTable[[#This Row],[Total LAP &amp; Title IA Funding 2023-24]]</f>
        <v>0.64196127773248224</v>
      </c>
      <c r="K208" s="9">
        <f>DataTable[[#This Row],[Title IA Funding 2023-24]]/DataTable[[#This Row],[Total LAP &amp; Title IA Funding 2023-24]]</f>
        <v>0.35803872226751771</v>
      </c>
    </row>
    <row r="209" spans="1:11" ht="17.25">
      <c r="A209" s="7">
        <v>10309</v>
      </c>
      <c r="B209" s="8" t="s">
        <v>218</v>
      </c>
      <c r="C209" s="11">
        <v>413.42000000000007</v>
      </c>
      <c r="D209" s="10">
        <v>261800.74</v>
      </c>
      <c r="E209" s="10">
        <f>DataTable[[#This Row],[LAP Funding 2023-24]]/DataTable[[#This Row],[FTE Enrollment 2023-24]]</f>
        <v>633.25610759034385</v>
      </c>
      <c r="F209" s="10">
        <v>190167.63461147522</v>
      </c>
      <c r="G209" s="10">
        <f>DataTable[[#This Row],[Title IA Funding 2023-24]]/DataTable[[#This Row],[FTE Enrollment 2023-24]]</f>
        <v>459.98653817298435</v>
      </c>
      <c r="H209" s="10">
        <f>DataTable[[#This Row],[LAP Funding 2023-24]]+DataTable[[#This Row],[Title IA Funding 2023-24]]</f>
        <v>451968.37461147521</v>
      </c>
      <c r="I209" s="10">
        <f>DataTable[[#This Row],[Total LAP &amp; Title IA Funding 2023-24]]/DataTable[[#This Row],[FTE Enrollment 2023-24]]</f>
        <v>1093.2426457633283</v>
      </c>
      <c r="J209" s="9">
        <f>DataTable[[#This Row],[LAP Funding 2023-24]]/DataTable[[#This Row],[Total LAP &amp; Title IA Funding 2023-24]]</f>
        <v>0.57924570546567844</v>
      </c>
      <c r="K209" s="9">
        <f>DataTable[[#This Row],[Title IA Funding 2023-24]]/DataTable[[#This Row],[Total LAP &amp; Title IA Funding 2023-24]]</f>
        <v>0.42075429453432156</v>
      </c>
    </row>
    <row r="210" spans="1:11" ht="17.25">
      <c r="A210" s="7">
        <v>3400</v>
      </c>
      <c r="B210" s="8" t="s">
        <v>219</v>
      </c>
      <c r="C210" s="11">
        <v>13464.8</v>
      </c>
      <c r="D210" s="10">
        <v>4547318.95</v>
      </c>
      <c r="E210" s="10">
        <f>DataTable[[#This Row],[LAP Funding 2023-24]]/DataTable[[#This Row],[FTE Enrollment 2023-24]]</f>
        <v>337.719011793714</v>
      </c>
      <c r="F210" s="10">
        <v>2673798.0629778979</v>
      </c>
      <c r="G210" s="10">
        <f>DataTable[[#This Row],[Title IA Funding 2023-24]]/DataTable[[#This Row],[FTE Enrollment 2023-24]]</f>
        <v>198.57688662125676</v>
      </c>
      <c r="H210" s="10">
        <f>DataTable[[#This Row],[LAP Funding 2023-24]]+DataTable[[#This Row],[Title IA Funding 2023-24]]</f>
        <v>7221117.0129778981</v>
      </c>
      <c r="I210" s="10">
        <f>DataTable[[#This Row],[Total LAP &amp; Title IA Funding 2023-24]]/DataTable[[#This Row],[FTE Enrollment 2023-24]]</f>
        <v>536.29589841497079</v>
      </c>
      <c r="J210" s="9">
        <f>DataTable[[#This Row],[LAP Funding 2023-24]]/DataTable[[#This Row],[Total LAP &amp; Title IA Funding 2023-24]]</f>
        <v>0.62972514388390211</v>
      </c>
      <c r="K210" s="9">
        <f>DataTable[[#This Row],[Title IA Funding 2023-24]]/DataTable[[#This Row],[Total LAP &amp; Title IA Funding 2023-24]]</f>
        <v>0.37027485611609789</v>
      </c>
    </row>
    <row r="211" spans="1:11" ht="17.25">
      <c r="A211" s="7">
        <v>6122</v>
      </c>
      <c r="B211" s="8" t="s">
        <v>220</v>
      </c>
      <c r="C211" s="11">
        <v>3950.5299999999993</v>
      </c>
      <c r="D211" s="10">
        <v>669470.49</v>
      </c>
      <c r="E211" s="10">
        <f>DataTable[[#This Row],[LAP Funding 2023-24]]/DataTable[[#This Row],[FTE Enrollment 2023-24]]</f>
        <v>169.46346186461059</v>
      </c>
      <c r="F211" s="10">
        <v>407868.55807550525</v>
      </c>
      <c r="G211" s="10">
        <f>DataTable[[#This Row],[Title IA Funding 2023-24]]/DataTable[[#This Row],[FTE Enrollment 2023-24]]</f>
        <v>103.24400981020403</v>
      </c>
      <c r="H211" s="10">
        <f>DataTable[[#This Row],[LAP Funding 2023-24]]+DataTable[[#This Row],[Title IA Funding 2023-24]]</f>
        <v>1077339.0480755053</v>
      </c>
      <c r="I211" s="10">
        <f>DataTable[[#This Row],[Total LAP &amp; Title IA Funding 2023-24]]/DataTable[[#This Row],[FTE Enrollment 2023-24]]</f>
        <v>272.70747167481466</v>
      </c>
      <c r="J211" s="9">
        <f>DataTable[[#This Row],[LAP Funding 2023-24]]/DataTable[[#This Row],[Total LAP &amp; Title IA Funding 2023-24]]</f>
        <v>0.62141114368397066</v>
      </c>
      <c r="K211" s="9">
        <f>DataTable[[#This Row],[Title IA Funding 2023-24]]/DataTable[[#This Row],[Total LAP &amp; Title IA Funding 2023-24]]</f>
        <v>0.37858885631602929</v>
      </c>
    </row>
    <row r="212" spans="1:11" ht="17.25">
      <c r="A212" s="7">
        <v>1160</v>
      </c>
      <c r="B212" s="8" t="s">
        <v>221</v>
      </c>
      <c r="C212" s="11">
        <v>378.51000000000005</v>
      </c>
      <c r="D212" s="10">
        <v>158228.16</v>
      </c>
      <c r="E212" s="10">
        <f>DataTable[[#This Row],[LAP Funding 2023-24]]/DataTable[[#This Row],[FTE Enrollment 2023-24]]</f>
        <v>418.02900848062131</v>
      </c>
      <c r="F212" s="10">
        <v>87730.21815208983</v>
      </c>
      <c r="G212" s="10">
        <f>DataTable[[#This Row],[Title IA Funding 2023-24]]/DataTable[[#This Row],[FTE Enrollment 2023-24]]</f>
        <v>231.7778081215551</v>
      </c>
      <c r="H212" s="10">
        <f>DataTable[[#This Row],[LAP Funding 2023-24]]+DataTable[[#This Row],[Title IA Funding 2023-24]]</f>
        <v>245958.37815208983</v>
      </c>
      <c r="I212" s="10">
        <f>DataTable[[#This Row],[Total LAP &amp; Title IA Funding 2023-24]]/DataTable[[#This Row],[FTE Enrollment 2023-24]]</f>
        <v>649.80681660217647</v>
      </c>
      <c r="J212" s="9">
        <f>DataTable[[#This Row],[LAP Funding 2023-24]]/DataTable[[#This Row],[Total LAP &amp; Title IA Funding 2023-24]]</f>
        <v>0.64331274742004796</v>
      </c>
      <c r="K212" s="9">
        <f>DataTable[[#This Row],[Title IA Funding 2023-24]]/DataTable[[#This Row],[Total LAP &amp; Title IA Funding 2023-24]]</f>
        <v>0.35668725257995204</v>
      </c>
    </row>
    <row r="213" spans="1:11" ht="17.25">
      <c r="A213" s="7">
        <v>32416</v>
      </c>
      <c r="B213" s="8" t="s">
        <v>222</v>
      </c>
      <c r="C213" s="11">
        <v>1472.8000000000002</v>
      </c>
      <c r="D213" s="10">
        <v>807355.52</v>
      </c>
      <c r="E213" s="10">
        <f>DataTable[[#This Row],[LAP Funding 2023-24]]/DataTable[[#This Row],[FTE Enrollment 2023-24]]</f>
        <v>548.1772949483975</v>
      </c>
      <c r="F213" s="10">
        <v>472919.01794593176</v>
      </c>
      <c r="G213" s="10">
        <f>DataTable[[#This Row],[Title IA Funding 2023-24]]/DataTable[[#This Row],[FTE Enrollment 2023-24]]</f>
        <v>321.10199480304976</v>
      </c>
      <c r="H213" s="10">
        <f>DataTable[[#This Row],[LAP Funding 2023-24]]+DataTable[[#This Row],[Title IA Funding 2023-24]]</f>
        <v>1280274.5379459318</v>
      </c>
      <c r="I213" s="10">
        <f>DataTable[[#This Row],[Total LAP &amp; Title IA Funding 2023-24]]/DataTable[[#This Row],[FTE Enrollment 2023-24]]</f>
        <v>869.27928975144732</v>
      </c>
      <c r="J213" s="9">
        <f>DataTable[[#This Row],[LAP Funding 2023-24]]/DataTable[[#This Row],[Total LAP &amp; Title IA Funding 2023-24]]</f>
        <v>0.63061124475326868</v>
      </c>
      <c r="K213" s="9">
        <f>DataTable[[#This Row],[Title IA Funding 2023-24]]/DataTable[[#This Row],[Total LAP &amp; Title IA Funding 2023-24]]</f>
        <v>0.36938875524673126</v>
      </c>
    </row>
    <row r="214" spans="1:11" ht="17.25">
      <c r="A214" s="7">
        <v>17407</v>
      </c>
      <c r="B214" s="8" t="s">
        <v>223</v>
      </c>
      <c r="C214" s="11">
        <v>2948.65</v>
      </c>
      <c r="D214" s="10">
        <v>358348.96</v>
      </c>
      <c r="E214" s="10">
        <f>DataTable[[#This Row],[LAP Funding 2023-24]]/DataTable[[#This Row],[FTE Enrollment 2023-24]]</f>
        <v>121.52983907890052</v>
      </c>
      <c r="F214" s="10">
        <v>321677.46655766282</v>
      </c>
      <c r="G214" s="10">
        <f>DataTable[[#This Row],[Title IA Funding 2023-24]]/DataTable[[#This Row],[FTE Enrollment 2023-24]]</f>
        <v>109.09313297870646</v>
      </c>
      <c r="H214" s="10">
        <f>DataTable[[#This Row],[LAP Funding 2023-24]]+DataTable[[#This Row],[Title IA Funding 2023-24]]</f>
        <v>680026.4265576629</v>
      </c>
      <c r="I214" s="10">
        <f>DataTable[[#This Row],[Total LAP &amp; Title IA Funding 2023-24]]/DataTable[[#This Row],[FTE Enrollment 2023-24]]</f>
        <v>230.622972057607</v>
      </c>
      <c r="J214" s="9">
        <f>DataTable[[#This Row],[LAP Funding 2023-24]]/DataTable[[#This Row],[Total LAP &amp; Title IA Funding 2023-24]]</f>
        <v>0.52696328555051208</v>
      </c>
      <c r="K214" s="9">
        <f>DataTable[[#This Row],[Title IA Funding 2023-24]]/DataTable[[#This Row],[Total LAP &amp; Title IA Funding 2023-24]]</f>
        <v>0.47303671444948786</v>
      </c>
    </row>
    <row r="215" spans="1:11" ht="17.25">
      <c r="A215" s="7">
        <v>34401</v>
      </c>
      <c r="B215" s="8" t="s">
        <v>224</v>
      </c>
      <c r="C215" s="11">
        <v>1996.1599999999999</v>
      </c>
      <c r="D215" s="10">
        <v>1283498.95</v>
      </c>
      <c r="E215" s="10">
        <f>DataTable[[#This Row],[LAP Funding 2023-24]]/DataTable[[#This Row],[FTE Enrollment 2023-24]]</f>
        <v>642.98400428823345</v>
      </c>
      <c r="F215" s="10">
        <v>697372.79279958759</v>
      </c>
      <c r="G215" s="10">
        <f>DataTable[[#This Row],[Title IA Funding 2023-24]]/DataTable[[#This Row],[FTE Enrollment 2023-24]]</f>
        <v>349.35716215112399</v>
      </c>
      <c r="H215" s="10">
        <f>DataTable[[#This Row],[LAP Funding 2023-24]]+DataTable[[#This Row],[Title IA Funding 2023-24]]</f>
        <v>1980871.7427995875</v>
      </c>
      <c r="I215" s="10">
        <f>DataTable[[#This Row],[Total LAP &amp; Title IA Funding 2023-24]]/DataTable[[#This Row],[FTE Enrollment 2023-24]]</f>
        <v>992.34116643935738</v>
      </c>
      <c r="J215" s="9">
        <f>DataTable[[#This Row],[LAP Funding 2023-24]]/DataTable[[#This Row],[Total LAP &amp; Title IA Funding 2023-24]]</f>
        <v>0.64794651883216681</v>
      </c>
      <c r="K215" s="9">
        <f>DataTable[[#This Row],[Title IA Funding 2023-24]]/DataTable[[#This Row],[Total LAP &amp; Title IA Funding 2023-24]]</f>
        <v>0.35205348116783325</v>
      </c>
    </row>
    <row r="216" spans="1:11" ht="17.25">
      <c r="A216" s="7">
        <v>20403</v>
      </c>
      <c r="B216" s="8" t="s">
        <v>225</v>
      </c>
      <c r="C216" s="11">
        <v>27.1</v>
      </c>
      <c r="D216" s="10">
        <v>0</v>
      </c>
      <c r="E216" s="10">
        <f>DataTable[[#This Row],[LAP Funding 2023-24]]/DataTable[[#This Row],[FTE Enrollment 2023-24]]</f>
        <v>0</v>
      </c>
      <c r="F216" s="10">
        <v>22014.642885535184</v>
      </c>
      <c r="G216" s="10">
        <f>DataTable[[#This Row],[Title IA Funding 2023-24]]/DataTable[[#This Row],[FTE Enrollment 2023-24]]</f>
        <v>812.34844596070786</v>
      </c>
      <c r="H216" s="10">
        <f>DataTable[[#This Row],[LAP Funding 2023-24]]+DataTable[[#This Row],[Title IA Funding 2023-24]]</f>
        <v>22014.642885535184</v>
      </c>
      <c r="I216" s="10">
        <f>DataTable[[#This Row],[Total LAP &amp; Title IA Funding 2023-24]]/DataTable[[#This Row],[FTE Enrollment 2023-24]]</f>
        <v>812.34844596070786</v>
      </c>
      <c r="J216" s="9">
        <f>DataTable[[#This Row],[LAP Funding 2023-24]]/DataTable[[#This Row],[Total LAP &amp; Title IA Funding 2023-24]]</f>
        <v>0</v>
      </c>
      <c r="K216" s="9">
        <f>DataTable[[#This Row],[Title IA Funding 2023-24]]/DataTable[[#This Row],[Total LAP &amp; Title IA Funding 2023-24]]</f>
        <v>1</v>
      </c>
    </row>
    <row r="217" spans="1:11" ht="17.25">
      <c r="A217" s="7">
        <v>38320</v>
      </c>
      <c r="B217" s="8" t="s">
        <v>226</v>
      </c>
      <c r="C217" s="11">
        <v>144.24</v>
      </c>
      <c r="D217" s="10">
        <v>111684.15</v>
      </c>
      <c r="E217" s="10">
        <f>DataTable[[#This Row],[LAP Funding 2023-24]]/DataTable[[#This Row],[FTE Enrollment 2023-24]]</f>
        <v>774.29388519134761</v>
      </c>
      <c r="F217" s="10">
        <v>65958.05172493057</v>
      </c>
      <c r="G217" s="10">
        <f>DataTable[[#This Row],[Title IA Funding 2023-24]]/DataTable[[#This Row],[FTE Enrollment 2023-24]]</f>
        <v>457.27989271305165</v>
      </c>
      <c r="H217" s="10">
        <f>DataTable[[#This Row],[LAP Funding 2023-24]]+DataTable[[#This Row],[Title IA Funding 2023-24]]</f>
        <v>177642.20172493055</v>
      </c>
      <c r="I217" s="10">
        <f>DataTable[[#This Row],[Total LAP &amp; Title IA Funding 2023-24]]/DataTable[[#This Row],[FTE Enrollment 2023-24]]</f>
        <v>1231.5737779043991</v>
      </c>
      <c r="J217" s="9">
        <f>DataTable[[#This Row],[LAP Funding 2023-24]]/DataTable[[#This Row],[Total LAP &amp; Title IA Funding 2023-24]]</f>
        <v>0.62870280212433372</v>
      </c>
      <c r="K217" s="9">
        <f>DataTable[[#This Row],[Title IA Funding 2023-24]]/DataTable[[#This Row],[Total LAP &amp; Title IA Funding 2023-24]]</f>
        <v>0.37129719787566634</v>
      </c>
    </row>
    <row r="218" spans="1:11" ht="17.25">
      <c r="A218" s="7">
        <v>13160</v>
      </c>
      <c r="B218" s="8" t="s">
        <v>227</v>
      </c>
      <c r="C218" s="11">
        <v>1633.4299999999998</v>
      </c>
      <c r="D218" s="10">
        <v>1447546.58</v>
      </c>
      <c r="E218" s="10">
        <f>DataTable[[#This Row],[LAP Funding 2023-24]]/DataTable[[#This Row],[FTE Enrollment 2023-24]]</f>
        <v>886.2005595587201</v>
      </c>
      <c r="F218" s="10">
        <v>649743.48180994717</v>
      </c>
      <c r="G218" s="10">
        <f>DataTable[[#This Row],[Title IA Funding 2023-24]]/DataTable[[#This Row],[FTE Enrollment 2023-24]]</f>
        <v>397.77858972220861</v>
      </c>
      <c r="H218" s="10">
        <f>DataTable[[#This Row],[LAP Funding 2023-24]]+DataTable[[#This Row],[Title IA Funding 2023-24]]</f>
        <v>2097290.0618099472</v>
      </c>
      <c r="I218" s="10">
        <f>DataTable[[#This Row],[Total LAP &amp; Title IA Funding 2023-24]]/DataTable[[#This Row],[FTE Enrollment 2023-24]]</f>
        <v>1283.9791492809288</v>
      </c>
      <c r="J218" s="9">
        <f>DataTable[[#This Row],[LAP Funding 2023-24]]/DataTable[[#This Row],[Total LAP &amp; Title IA Funding 2023-24]]</f>
        <v>0.69019855973130251</v>
      </c>
      <c r="K218" s="9">
        <f>DataTable[[#This Row],[Title IA Funding 2023-24]]/DataTable[[#This Row],[Total LAP &amp; Title IA Funding 2023-24]]</f>
        <v>0.30980144026869744</v>
      </c>
    </row>
    <row r="219" spans="1:11" ht="17.25">
      <c r="A219" s="7">
        <v>28149</v>
      </c>
      <c r="B219" s="8" t="s">
        <v>228</v>
      </c>
      <c r="C219" s="11">
        <v>771.90999999999985</v>
      </c>
      <c r="D219" s="10">
        <v>221687.19</v>
      </c>
      <c r="E219" s="10">
        <f>DataTable[[#This Row],[LAP Funding 2023-24]]/DataTable[[#This Row],[FTE Enrollment 2023-24]]</f>
        <v>287.19305359433099</v>
      </c>
      <c r="F219" s="10">
        <v>184695.19610966282</v>
      </c>
      <c r="G219" s="10">
        <f>DataTable[[#This Row],[Title IA Funding 2023-24]]/DataTable[[#This Row],[FTE Enrollment 2023-24]]</f>
        <v>239.27037622217986</v>
      </c>
      <c r="H219" s="10">
        <f>DataTable[[#This Row],[LAP Funding 2023-24]]+DataTable[[#This Row],[Title IA Funding 2023-24]]</f>
        <v>406382.38610966282</v>
      </c>
      <c r="I219" s="10">
        <f>DataTable[[#This Row],[Total LAP &amp; Title IA Funding 2023-24]]/DataTable[[#This Row],[FTE Enrollment 2023-24]]</f>
        <v>526.46342981651082</v>
      </c>
      <c r="J219" s="9">
        <f>DataTable[[#This Row],[LAP Funding 2023-24]]/DataTable[[#This Row],[Total LAP &amp; Title IA Funding 2023-24]]</f>
        <v>0.54551377613147201</v>
      </c>
      <c r="K219" s="9">
        <f>DataTable[[#This Row],[Title IA Funding 2023-24]]/DataTable[[#This Row],[Total LAP &amp; Title IA Funding 2023-24]]</f>
        <v>0.45448622386852805</v>
      </c>
    </row>
    <row r="220" spans="1:11" ht="17.25">
      <c r="A220" s="7">
        <v>14104</v>
      </c>
      <c r="B220" s="8" t="s">
        <v>229</v>
      </c>
      <c r="C220" s="11">
        <v>58.1</v>
      </c>
      <c r="D220" s="10">
        <v>35012.089999999997</v>
      </c>
      <c r="E220" s="10">
        <f>DataTable[[#This Row],[LAP Funding 2023-24]]/DataTable[[#This Row],[FTE Enrollment 2023-24]]</f>
        <v>602.61772805507735</v>
      </c>
      <c r="F220" s="10">
        <v>40785.294995222292</v>
      </c>
      <c r="G220" s="10">
        <f>DataTable[[#This Row],[Title IA Funding 2023-24]]/DataTable[[#This Row],[FTE Enrollment 2023-24]]</f>
        <v>701.98442332568482</v>
      </c>
      <c r="H220" s="10">
        <f>DataTable[[#This Row],[LAP Funding 2023-24]]+DataTable[[#This Row],[Title IA Funding 2023-24]]</f>
        <v>75797.384995222295</v>
      </c>
      <c r="I220" s="10">
        <f>DataTable[[#This Row],[Total LAP &amp; Title IA Funding 2023-24]]/DataTable[[#This Row],[FTE Enrollment 2023-24]]</f>
        <v>1304.6021513807623</v>
      </c>
      <c r="J220" s="9">
        <f>DataTable[[#This Row],[LAP Funding 2023-24]]/DataTable[[#This Row],[Total LAP &amp; Title IA Funding 2023-24]]</f>
        <v>0.46191685903421204</v>
      </c>
      <c r="K220" s="9">
        <f>DataTable[[#This Row],[Title IA Funding 2023-24]]/DataTable[[#This Row],[Total LAP &amp; Title IA Funding 2023-24]]</f>
        <v>0.53808314096578791</v>
      </c>
    </row>
    <row r="221" spans="1:11" ht="17.25">
      <c r="A221" s="7">
        <v>17001</v>
      </c>
      <c r="B221" s="8" t="s">
        <v>230</v>
      </c>
      <c r="C221" s="11">
        <v>48576.08</v>
      </c>
      <c r="D221" s="10">
        <v>20517581.5</v>
      </c>
      <c r="E221" s="10">
        <f>DataTable[[#This Row],[LAP Funding 2023-24]]/DataTable[[#This Row],[FTE Enrollment 2023-24]]</f>
        <v>422.38034645858619</v>
      </c>
      <c r="F221" s="10">
        <v>16468801.926527068</v>
      </c>
      <c r="G221" s="10">
        <f>DataTable[[#This Row],[Title IA Funding 2023-24]]/DataTable[[#This Row],[FTE Enrollment 2023-24]]</f>
        <v>339.03110186180248</v>
      </c>
      <c r="H221" s="10">
        <f>DataTable[[#This Row],[LAP Funding 2023-24]]+DataTable[[#This Row],[Title IA Funding 2023-24]]</f>
        <v>36986383.426527068</v>
      </c>
      <c r="I221" s="10">
        <f>DataTable[[#This Row],[Total LAP &amp; Title IA Funding 2023-24]]/DataTable[[#This Row],[FTE Enrollment 2023-24]]</f>
        <v>761.41144832038867</v>
      </c>
      <c r="J221" s="9">
        <f>DataTable[[#This Row],[LAP Funding 2023-24]]/DataTable[[#This Row],[Total LAP &amp; Title IA Funding 2023-24]]</f>
        <v>0.55473338021160912</v>
      </c>
      <c r="K221" s="9">
        <f>DataTable[[#This Row],[Title IA Funding 2023-24]]/DataTable[[#This Row],[Total LAP &amp; Title IA Funding 2023-24]]</f>
        <v>0.44526661978839083</v>
      </c>
    </row>
    <row r="222" spans="1:11" ht="17.25">
      <c r="A222" s="7">
        <v>29101</v>
      </c>
      <c r="B222" s="8" t="s">
        <v>231</v>
      </c>
      <c r="C222" s="11">
        <v>4130.9399999999996</v>
      </c>
      <c r="D222" s="10">
        <v>2426051.7999999998</v>
      </c>
      <c r="E222" s="10">
        <f>DataTable[[#This Row],[LAP Funding 2023-24]]/DataTable[[#This Row],[FTE Enrollment 2023-24]]</f>
        <v>587.28807486915809</v>
      </c>
      <c r="F222" s="10">
        <v>1001971.4388949209</v>
      </c>
      <c r="G222" s="10">
        <f>DataTable[[#This Row],[Title IA Funding 2023-24]]/DataTable[[#This Row],[FTE Enrollment 2023-24]]</f>
        <v>242.55289084201681</v>
      </c>
      <c r="H222" s="10">
        <f>DataTable[[#This Row],[LAP Funding 2023-24]]+DataTable[[#This Row],[Title IA Funding 2023-24]]</f>
        <v>3428023.2388949208</v>
      </c>
      <c r="I222" s="10">
        <f>DataTable[[#This Row],[Total LAP &amp; Title IA Funding 2023-24]]/DataTable[[#This Row],[FTE Enrollment 2023-24]]</f>
        <v>829.84096571117493</v>
      </c>
      <c r="J222" s="9">
        <f>DataTable[[#This Row],[LAP Funding 2023-24]]/DataTable[[#This Row],[Total LAP &amp; Title IA Funding 2023-24]]</f>
        <v>0.7077115967224531</v>
      </c>
      <c r="K222" s="9">
        <f>DataTable[[#This Row],[Title IA Funding 2023-24]]/DataTable[[#This Row],[Total LAP &amp; Title IA Funding 2023-24]]</f>
        <v>0.29228840327754685</v>
      </c>
    </row>
    <row r="223" spans="1:11" ht="17.25">
      <c r="A223" s="7">
        <v>39119</v>
      </c>
      <c r="B223" s="8" t="s">
        <v>232</v>
      </c>
      <c r="C223" s="11">
        <v>3587.74</v>
      </c>
      <c r="D223" s="10">
        <v>2659878.58</v>
      </c>
      <c r="E223" s="10">
        <f>DataTable[[#This Row],[LAP Funding 2023-24]]/DataTable[[#This Row],[FTE Enrollment 2023-24]]</f>
        <v>741.37997179282786</v>
      </c>
      <c r="F223" s="10">
        <v>762487.99523168197</v>
      </c>
      <c r="G223" s="10">
        <f>DataTable[[#This Row],[Title IA Funding 2023-24]]/DataTable[[#This Row],[FTE Enrollment 2023-24]]</f>
        <v>212.52598996350963</v>
      </c>
      <c r="H223" s="10">
        <f>DataTable[[#This Row],[LAP Funding 2023-24]]+DataTable[[#This Row],[Title IA Funding 2023-24]]</f>
        <v>3422366.575231682</v>
      </c>
      <c r="I223" s="10">
        <f>DataTable[[#This Row],[Total LAP &amp; Title IA Funding 2023-24]]/DataTable[[#This Row],[FTE Enrollment 2023-24]]</f>
        <v>953.90596175633743</v>
      </c>
      <c r="J223" s="9">
        <f>DataTable[[#This Row],[LAP Funding 2023-24]]/DataTable[[#This Row],[Total LAP &amp; Title IA Funding 2023-24]]</f>
        <v>0.77720446408343491</v>
      </c>
      <c r="K223" s="9">
        <f>DataTable[[#This Row],[Title IA Funding 2023-24]]/DataTable[[#This Row],[Total LAP &amp; Title IA Funding 2023-24]]</f>
        <v>0.22279553591656506</v>
      </c>
    </row>
    <row r="224" spans="1:11" ht="17.25">
      <c r="A224" s="7">
        <v>26070</v>
      </c>
      <c r="B224" s="8" t="s">
        <v>233</v>
      </c>
      <c r="C224" s="11">
        <v>238.51000000000002</v>
      </c>
      <c r="D224" s="10">
        <v>160930.85999999999</v>
      </c>
      <c r="E224" s="10">
        <f>DataTable[[#This Row],[LAP Funding 2023-24]]/DataTable[[#This Row],[FTE Enrollment 2023-24]]</f>
        <v>674.7342249800846</v>
      </c>
      <c r="F224" s="10">
        <v>161424.49255483312</v>
      </c>
      <c r="G224" s="10">
        <f>DataTable[[#This Row],[Title IA Funding 2023-24]]/DataTable[[#This Row],[FTE Enrollment 2023-24]]</f>
        <v>676.8038763776492</v>
      </c>
      <c r="H224" s="10">
        <f>DataTable[[#This Row],[LAP Funding 2023-24]]+DataTable[[#This Row],[Title IA Funding 2023-24]]</f>
        <v>322355.35255483311</v>
      </c>
      <c r="I224" s="10">
        <f>DataTable[[#This Row],[Total LAP &amp; Title IA Funding 2023-24]]/DataTable[[#This Row],[FTE Enrollment 2023-24]]</f>
        <v>1351.5381013577337</v>
      </c>
      <c r="J224" s="9">
        <f>DataTable[[#This Row],[LAP Funding 2023-24]]/DataTable[[#This Row],[Total LAP &amp; Title IA Funding 2023-24]]</f>
        <v>0.49923433479400786</v>
      </c>
      <c r="K224" s="9">
        <f>DataTable[[#This Row],[Title IA Funding 2023-24]]/DataTable[[#This Row],[Total LAP &amp; Title IA Funding 2023-24]]</f>
        <v>0.50076566520599219</v>
      </c>
    </row>
    <row r="225" spans="1:11" ht="17.25">
      <c r="A225" s="7">
        <v>5323</v>
      </c>
      <c r="B225" s="8" t="s">
        <v>234</v>
      </c>
      <c r="C225" s="11">
        <v>2508.1400000000003</v>
      </c>
      <c r="D225" s="10">
        <v>1061161.02</v>
      </c>
      <c r="E225" s="10">
        <f>DataTable[[#This Row],[LAP Funding 2023-24]]/DataTable[[#This Row],[FTE Enrollment 2023-24]]</f>
        <v>423.08683725788825</v>
      </c>
      <c r="F225" s="10">
        <v>908060.4846421777</v>
      </c>
      <c r="G225" s="10">
        <f>DataTable[[#This Row],[Title IA Funding 2023-24]]/DataTable[[#This Row],[FTE Enrollment 2023-24]]</f>
        <v>362.04537411874043</v>
      </c>
      <c r="H225" s="10">
        <f>DataTable[[#This Row],[LAP Funding 2023-24]]+DataTable[[#This Row],[Title IA Funding 2023-24]]</f>
        <v>1969221.5046421778</v>
      </c>
      <c r="I225" s="10">
        <f>DataTable[[#This Row],[Total LAP &amp; Title IA Funding 2023-24]]/DataTable[[#This Row],[FTE Enrollment 2023-24]]</f>
        <v>785.13221137662867</v>
      </c>
      <c r="J225" s="9">
        <f>DataTable[[#This Row],[LAP Funding 2023-24]]/DataTable[[#This Row],[Total LAP &amp; Title IA Funding 2023-24]]</f>
        <v>0.53887336569220579</v>
      </c>
      <c r="K225" s="9">
        <f>DataTable[[#This Row],[Title IA Funding 2023-24]]/DataTable[[#This Row],[Total LAP &amp; Title IA Funding 2023-24]]</f>
        <v>0.46112663430779416</v>
      </c>
    </row>
    <row r="226" spans="1:11" ht="17.25">
      <c r="A226" s="7">
        <v>28010</v>
      </c>
      <c r="B226" s="8" t="s">
        <v>235</v>
      </c>
      <c r="C226" s="11">
        <v>9</v>
      </c>
      <c r="D226" s="10">
        <v>0</v>
      </c>
      <c r="E226" s="10">
        <f>DataTable[[#This Row],[LAP Funding 2023-24]]/DataTable[[#This Row],[FTE Enrollment 2023-24]]</f>
        <v>0</v>
      </c>
      <c r="F226" s="10">
        <v>0</v>
      </c>
      <c r="G226" s="10">
        <f>DataTable[[#This Row],[Title IA Funding 2023-24]]/DataTable[[#This Row],[FTE Enrollment 2023-24]]</f>
        <v>0</v>
      </c>
      <c r="H226" s="10">
        <f>DataTable[[#This Row],[LAP Funding 2023-24]]+DataTable[[#This Row],[Title IA Funding 2023-24]]</f>
        <v>0</v>
      </c>
      <c r="I226" s="10">
        <f>DataTable[[#This Row],[Total LAP &amp; Title IA Funding 2023-24]]/DataTable[[#This Row],[FTE Enrollment 2023-24]]</f>
        <v>0</v>
      </c>
      <c r="J226" s="9">
        <v>0</v>
      </c>
      <c r="K226" s="9">
        <v>0</v>
      </c>
    </row>
    <row r="227" spans="1:11" ht="17.25">
      <c r="A227" s="7">
        <v>23309</v>
      </c>
      <c r="B227" s="8" t="s">
        <v>236</v>
      </c>
      <c r="C227" s="11">
        <v>4176.8</v>
      </c>
      <c r="D227" s="10">
        <v>3256018.86</v>
      </c>
      <c r="E227" s="10">
        <f>DataTable[[#This Row],[LAP Funding 2023-24]]/DataTable[[#This Row],[FTE Enrollment 2023-24]]</f>
        <v>779.54866404903271</v>
      </c>
      <c r="F227" s="10">
        <v>1796921.1694907716</v>
      </c>
      <c r="G227" s="10">
        <f>DataTable[[#This Row],[Title IA Funding 2023-24]]/DataTable[[#This Row],[FTE Enrollment 2023-24]]</f>
        <v>430.21479828834788</v>
      </c>
      <c r="H227" s="10">
        <f>DataTable[[#This Row],[LAP Funding 2023-24]]+DataTable[[#This Row],[Title IA Funding 2023-24]]</f>
        <v>5052940.0294907717</v>
      </c>
      <c r="I227" s="10">
        <f>DataTable[[#This Row],[Total LAP &amp; Title IA Funding 2023-24]]/DataTable[[#This Row],[FTE Enrollment 2023-24]]</f>
        <v>1209.7634623373806</v>
      </c>
      <c r="J227" s="9">
        <f>DataTable[[#This Row],[LAP Funding 2023-24]]/DataTable[[#This Row],[Total LAP &amp; Title IA Funding 2023-24]]</f>
        <v>0.64438106151996766</v>
      </c>
      <c r="K227" s="9">
        <f>DataTable[[#This Row],[Title IA Funding 2023-24]]/DataTable[[#This Row],[Total LAP &amp; Title IA Funding 2023-24]]</f>
        <v>0.35561893848003234</v>
      </c>
    </row>
    <row r="228" spans="1:11" ht="17.25">
      <c r="A228" s="7">
        <v>17412</v>
      </c>
      <c r="B228" s="8" t="s">
        <v>237</v>
      </c>
      <c r="C228" s="11">
        <v>8921.4000000000015</v>
      </c>
      <c r="D228" s="10">
        <v>2020790.17</v>
      </c>
      <c r="E228" s="10">
        <f>DataTable[[#This Row],[LAP Funding 2023-24]]/DataTable[[#This Row],[FTE Enrollment 2023-24]]</f>
        <v>226.51043221915839</v>
      </c>
      <c r="F228" s="10">
        <v>1295804.5351579695</v>
      </c>
      <c r="G228" s="10">
        <f>DataTable[[#This Row],[Title IA Funding 2023-24]]/DataTable[[#This Row],[FTE Enrollment 2023-24]]</f>
        <v>145.24677014347179</v>
      </c>
      <c r="H228" s="10">
        <f>DataTable[[#This Row],[LAP Funding 2023-24]]+DataTable[[#This Row],[Title IA Funding 2023-24]]</f>
        <v>3316594.7051579691</v>
      </c>
      <c r="I228" s="10">
        <f>DataTable[[#This Row],[Total LAP &amp; Title IA Funding 2023-24]]/DataTable[[#This Row],[FTE Enrollment 2023-24]]</f>
        <v>371.75720236263015</v>
      </c>
      <c r="J228" s="9">
        <f>DataTable[[#This Row],[LAP Funding 2023-24]]/DataTable[[#This Row],[Total LAP &amp; Title IA Funding 2023-24]]</f>
        <v>0.60929668821374716</v>
      </c>
      <c r="K228" s="9">
        <f>DataTable[[#This Row],[Title IA Funding 2023-24]]/DataTable[[#This Row],[Total LAP &amp; Title IA Funding 2023-24]]</f>
        <v>0.39070331178625289</v>
      </c>
    </row>
    <row r="229" spans="1:11" ht="17.25">
      <c r="A229" s="7">
        <v>30002</v>
      </c>
      <c r="B229" s="8" t="s">
        <v>238</v>
      </c>
      <c r="C229" s="11">
        <v>76</v>
      </c>
      <c r="D229" s="10">
        <v>23394.3</v>
      </c>
      <c r="E229" s="10">
        <f>DataTable[[#This Row],[LAP Funding 2023-24]]/DataTable[[#This Row],[FTE Enrollment 2023-24]]</f>
        <v>307.81973684210527</v>
      </c>
      <c r="F229" s="10">
        <v>21547.772879460659</v>
      </c>
      <c r="G229" s="10">
        <f>DataTable[[#This Row],[Title IA Funding 2023-24]]/DataTable[[#This Row],[FTE Enrollment 2023-24]]</f>
        <v>283.52332736132445</v>
      </c>
      <c r="H229" s="10">
        <f>DataTable[[#This Row],[LAP Funding 2023-24]]+DataTable[[#This Row],[Title IA Funding 2023-24]]</f>
        <v>44942.072879460655</v>
      </c>
      <c r="I229" s="10">
        <f>DataTable[[#This Row],[Total LAP &amp; Title IA Funding 2023-24]]/DataTable[[#This Row],[FTE Enrollment 2023-24]]</f>
        <v>591.34306420342966</v>
      </c>
      <c r="J229" s="9">
        <f>DataTable[[#This Row],[LAP Funding 2023-24]]/DataTable[[#This Row],[Total LAP &amp; Title IA Funding 2023-24]]</f>
        <v>0.52054341291168216</v>
      </c>
      <c r="K229" s="9">
        <f>DataTable[[#This Row],[Title IA Funding 2023-24]]/DataTable[[#This Row],[Total LAP &amp; Title IA Funding 2023-24]]</f>
        <v>0.47945658708831795</v>
      </c>
    </row>
    <row r="230" spans="1:11" ht="17.25">
      <c r="A230" s="7">
        <v>17404</v>
      </c>
      <c r="B230" s="8" t="s">
        <v>239</v>
      </c>
      <c r="C230" s="11">
        <v>42.909999999999989</v>
      </c>
      <c r="D230" s="10">
        <v>32686.43</v>
      </c>
      <c r="E230" s="10">
        <f>DataTable[[#This Row],[LAP Funding 2023-24]]/DataTable[[#This Row],[FTE Enrollment 2023-24]]</f>
        <v>761.74388254486155</v>
      </c>
      <c r="F230" s="10">
        <v>17281.584593040319</v>
      </c>
      <c r="G230" s="10">
        <f>DataTable[[#This Row],[Title IA Funding 2023-24]]/DataTable[[#This Row],[FTE Enrollment 2023-24]]</f>
        <v>402.74026084922684</v>
      </c>
      <c r="H230" s="10">
        <f>DataTable[[#This Row],[LAP Funding 2023-24]]+DataTable[[#This Row],[Title IA Funding 2023-24]]</f>
        <v>49968.014593040323</v>
      </c>
      <c r="I230" s="10">
        <f>DataTable[[#This Row],[Total LAP &amp; Title IA Funding 2023-24]]/DataTable[[#This Row],[FTE Enrollment 2023-24]]</f>
        <v>1164.4841433940885</v>
      </c>
      <c r="J230" s="9">
        <f>DataTable[[#This Row],[LAP Funding 2023-24]]/DataTable[[#This Row],[Total LAP &amp; Title IA Funding 2023-24]]</f>
        <v>0.65414706320055893</v>
      </c>
      <c r="K230" s="9">
        <f>DataTable[[#This Row],[Title IA Funding 2023-24]]/DataTable[[#This Row],[Total LAP &amp; Title IA Funding 2023-24]]</f>
        <v>0.34585293679944096</v>
      </c>
    </row>
    <row r="231" spans="1:11" ht="17.25">
      <c r="A231" s="7">
        <v>31201</v>
      </c>
      <c r="B231" s="8" t="s">
        <v>240</v>
      </c>
      <c r="C231" s="11">
        <v>9166.5499999999993</v>
      </c>
      <c r="D231" s="10">
        <v>1506024.09</v>
      </c>
      <c r="E231" s="10">
        <f>DataTable[[#This Row],[LAP Funding 2023-24]]/DataTable[[#This Row],[FTE Enrollment 2023-24]]</f>
        <v>164.29562812617618</v>
      </c>
      <c r="F231" s="10">
        <v>371845.7848689172</v>
      </c>
      <c r="G231" s="10">
        <f>DataTable[[#This Row],[Title IA Funding 2023-24]]/DataTable[[#This Row],[FTE Enrollment 2023-24]]</f>
        <v>40.565511001294624</v>
      </c>
      <c r="H231" s="10">
        <f>DataTable[[#This Row],[LAP Funding 2023-24]]+DataTable[[#This Row],[Title IA Funding 2023-24]]</f>
        <v>1877869.8748689173</v>
      </c>
      <c r="I231" s="10">
        <f>DataTable[[#This Row],[Total LAP &amp; Title IA Funding 2023-24]]/DataTable[[#This Row],[FTE Enrollment 2023-24]]</f>
        <v>204.86113912747081</v>
      </c>
      <c r="J231" s="9">
        <f>DataTable[[#This Row],[LAP Funding 2023-24]]/DataTable[[#This Row],[Total LAP &amp; Title IA Funding 2023-24]]</f>
        <v>0.80198532931102406</v>
      </c>
      <c r="K231" s="9">
        <f>DataTable[[#This Row],[Title IA Funding 2023-24]]/DataTable[[#This Row],[Total LAP &amp; Title IA Funding 2023-24]]</f>
        <v>0.19801467068897599</v>
      </c>
    </row>
    <row r="232" spans="1:11" ht="17.25">
      <c r="A232" s="7">
        <v>17410</v>
      </c>
      <c r="B232" s="8" t="s">
        <v>241</v>
      </c>
      <c r="C232" s="11">
        <v>6837.4699999999993</v>
      </c>
      <c r="D232" s="10">
        <v>661419.43000000005</v>
      </c>
      <c r="E232" s="10">
        <f>DataTable[[#This Row],[LAP Funding 2023-24]]/DataTable[[#This Row],[FTE Enrollment 2023-24]]</f>
        <v>96.734527537232353</v>
      </c>
      <c r="F232" s="10">
        <v>609494.14716188749</v>
      </c>
      <c r="G232" s="10">
        <f>DataTable[[#This Row],[Title IA Funding 2023-24]]/DataTable[[#This Row],[FTE Enrollment 2023-24]]</f>
        <v>89.1403029427387</v>
      </c>
      <c r="H232" s="10">
        <f>DataTable[[#This Row],[LAP Funding 2023-24]]+DataTable[[#This Row],[Title IA Funding 2023-24]]</f>
        <v>1270913.5771618877</v>
      </c>
      <c r="I232" s="10">
        <f>DataTable[[#This Row],[Total LAP &amp; Title IA Funding 2023-24]]/DataTable[[#This Row],[FTE Enrollment 2023-24]]</f>
        <v>185.87483047997108</v>
      </c>
      <c r="J232" s="9">
        <f>DataTable[[#This Row],[LAP Funding 2023-24]]/DataTable[[#This Row],[Total LAP &amp; Title IA Funding 2023-24]]</f>
        <v>0.52042832957771534</v>
      </c>
      <c r="K232" s="9">
        <f>DataTable[[#This Row],[Title IA Funding 2023-24]]/DataTable[[#This Row],[Total LAP &amp; Title IA Funding 2023-24]]</f>
        <v>0.47957167042228455</v>
      </c>
    </row>
    <row r="233" spans="1:11" ht="17.25">
      <c r="A233" s="7">
        <v>13156</v>
      </c>
      <c r="B233" s="8" t="s">
        <v>242</v>
      </c>
      <c r="C233" s="11">
        <v>467.01999999999992</v>
      </c>
      <c r="D233" s="10">
        <v>425755.11</v>
      </c>
      <c r="E233" s="10">
        <f>DataTable[[#This Row],[LAP Funding 2023-24]]/DataTable[[#This Row],[FTE Enrollment 2023-24]]</f>
        <v>911.6421352404609</v>
      </c>
      <c r="F233" s="10">
        <v>325281.45724348008</v>
      </c>
      <c r="G233" s="10">
        <f>DataTable[[#This Row],[Title IA Funding 2023-24]]/DataTable[[#This Row],[FTE Enrollment 2023-24]]</f>
        <v>696.504340806561</v>
      </c>
      <c r="H233" s="10">
        <f>DataTable[[#This Row],[LAP Funding 2023-24]]+DataTable[[#This Row],[Title IA Funding 2023-24]]</f>
        <v>751036.56724348012</v>
      </c>
      <c r="I233" s="10">
        <f>DataTable[[#This Row],[Total LAP &amp; Title IA Funding 2023-24]]/DataTable[[#This Row],[FTE Enrollment 2023-24]]</f>
        <v>1608.1464760470221</v>
      </c>
      <c r="J233" s="9">
        <f>DataTable[[#This Row],[LAP Funding 2023-24]]/DataTable[[#This Row],[Total LAP &amp; Title IA Funding 2023-24]]</f>
        <v>0.56688998721146633</v>
      </c>
      <c r="K233" s="9">
        <f>DataTable[[#This Row],[Title IA Funding 2023-24]]/DataTable[[#This Row],[Total LAP &amp; Title IA Funding 2023-24]]</f>
        <v>0.43311001278853362</v>
      </c>
    </row>
    <row r="234" spans="1:11" ht="17.25">
      <c r="A234" s="7">
        <v>25118</v>
      </c>
      <c r="B234" s="8" t="s">
        <v>243</v>
      </c>
      <c r="C234" s="11">
        <v>520.1</v>
      </c>
      <c r="D234" s="10">
        <v>419729.29</v>
      </c>
      <c r="E234" s="10">
        <f>DataTable[[#This Row],[LAP Funding 2023-24]]/DataTable[[#This Row],[FTE Enrollment 2023-24]]</f>
        <v>807.01651605460484</v>
      </c>
      <c r="F234" s="10">
        <v>169011.93949058562</v>
      </c>
      <c r="G234" s="10">
        <f>DataTable[[#This Row],[Title IA Funding 2023-24]]/DataTable[[#This Row],[FTE Enrollment 2023-24]]</f>
        <v>324.96046816109521</v>
      </c>
      <c r="H234" s="10">
        <f>DataTable[[#This Row],[LAP Funding 2023-24]]+DataTable[[#This Row],[Title IA Funding 2023-24]]</f>
        <v>588741.22949058563</v>
      </c>
      <c r="I234" s="10">
        <f>DataTable[[#This Row],[Total LAP &amp; Title IA Funding 2023-24]]/DataTable[[#This Row],[FTE Enrollment 2023-24]]</f>
        <v>1131.9769842157</v>
      </c>
      <c r="J234" s="9">
        <f>DataTable[[#This Row],[LAP Funding 2023-24]]/DataTable[[#This Row],[Total LAP &amp; Title IA Funding 2023-24]]</f>
        <v>0.71292661185488071</v>
      </c>
      <c r="K234" s="9">
        <f>DataTable[[#This Row],[Title IA Funding 2023-24]]/DataTable[[#This Row],[Total LAP &amp; Title IA Funding 2023-24]]</f>
        <v>0.28707338814511923</v>
      </c>
    </row>
    <row r="235" spans="1:11" ht="17.25">
      <c r="A235" s="7">
        <v>18402</v>
      </c>
      <c r="B235" s="8" t="s">
        <v>244</v>
      </c>
      <c r="C235" s="11">
        <v>8925.7800000000007</v>
      </c>
      <c r="D235" s="10">
        <v>3199424.21</v>
      </c>
      <c r="E235" s="10">
        <f>DataTable[[#This Row],[LAP Funding 2023-24]]/DataTable[[#This Row],[FTE Enrollment 2023-24]]</f>
        <v>358.44757657033892</v>
      </c>
      <c r="F235" s="10">
        <v>2036397.7818124553</v>
      </c>
      <c r="G235" s="10">
        <f>DataTable[[#This Row],[Title IA Funding 2023-24]]/DataTable[[#This Row],[FTE Enrollment 2023-24]]</f>
        <v>228.14787971610943</v>
      </c>
      <c r="H235" s="10">
        <f>DataTable[[#This Row],[LAP Funding 2023-24]]+DataTable[[#This Row],[Title IA Funding 2023-24]]</f>
        <v>5235821.9918124555</v>
      </c>
      <c r="I235" s="10">
        <f>DataTable[[#This Row],[Total LAP &amp; Title IA Funding 2023-24]]/DataTable[[#This Row],[FTE Enrollment 2023-24]]</f>
        <v>586.59545628644833</v>
      </c>
      <c r="J235" s="9">
        <f>DataTable[[#This Row],[LAP Funding 2023-24]]/DataTable[[#This Row],[Total LAP &amp; Title IA Funding 2023-24]]</f>
        <v>0.61106435914038271</v>
      </c>
      <c r="K235" s="9">
        <f>DataTable[[#This Row],[Title IA Funding 2023-24]]/DataTable[[#This Row],[Total LAP &amp; Title IA Funding 2023-24]]</f>
        <v>0.38893564085961729</v>
      </c>
    </row>
    <row r="236" spans="1:11" ht="17.25">
      <c r="A236" s="7">
        <v>15206</v>
      </c>
      <c r="B236" s="8" t="s">
        <v>245</v>
      </c>
      <c r="C236" s="11">
        <v>1105.7600000000002</v>
      </c>
      <c r="D236" s="10">
        <v>304558.98000000004</v>
      </c>
      <c r="E236" s="10">
        <f>DataTable[[#This Row],[LAP Funding 2023-24]]/DataTable[[#This Row],[FTE Enrollment 2023-24]]</f>
        <v>275.42955071624942</v>
      </c>
      <c r="F236" s="10">
        <v>275503.66753024707</v>
      </c>
      <c r="G236" s="10">
        <f>DataTable[[#This Row],[Title IA Funding 2023-24]]/DataTable[[#This Row],[FTE Enrollment 2023-24]]</f>
        <v>249.15322269773461</v>
      </c>
      <c r="H236" s="10">
        <f>DataTable[[#This Row],[LAP Funding 2023-24]]+DataTable[[#This Row],[Title IA Funding 2023-24]]</f>
        <v>580062.64753024711</v>
      </c>
      <c r="I236" s="10">
        <f>DataTable[[#This Row],[Total LAP &amp; Title IA Funding 2023-24]]/DataTable[[#This Row],[FTE Enrollment 2023-24]]</f>
        <v>524.582773413984</v>
      </c>
      <c r="J236" s="9">
        <f>DataTable[[#This Row],[LAP Funding 2023-24]]/DataTable[[#This Row],[Total LAP &amp; Title IA Funding 2023-24]]</f>
        <v>0.52504497798079464</v>
      </c>
      <c r="K236" s="9">
        <f>DataTable[[#This Row],[Title IA Funding 2023-24]]/DataTable[[#This Row],[Total LAP &amp; Title IA Funding 2023-24]]</f>
        <v>0.47495502201920536</v>
      </c>
    </row>
    <row r="237" spans="1:11" ht="17.25">
      <c r="A237" s="7">
        <v>23042</v>
      </c>
      <c r="B237" s="8" t="s">
        <v>246</v>
      </c>
      <c r="C237" s="11">
        <v>213.40000000000003</v>
      </c>
      <c r="D237" s="10">
        <v>63998.32</v>
      </c>
      <c r="E237" s="10">
        <f>DataTable[[#This Row],[LAP Funding 2023-24]]/DataTable[[#This Row],[FTE Enrollment 2023-24]]</f>
        <v>299.89840674789122</v>
      </c>
      <c r="F237" s="10">
        <v>105307.56460685865</v>
      </c>
      <c r="G237" s="10">
        <f>DataTable[[#This Row],[Title IA Funding 2023-24]]/DataTable[[#This Row],[FTE Enrollment 2023-24]]</f>
        <v>493.47499815772557</v>
      </c>
      <c r="H237" s="10">
        <f>DataTable[[#This Row],[LAP Funding 2023-24]]+DataTable[[#This Row],[Title IA Funding 2023-24]]</f>
        <v>169305.88460685866</v>
      </c>
      <c r="I237" s="10">
        <f>DataTable[[#This Row],[Total LAP &amp; Title IA Funding 2023-24]]/DataTable[[#This Row],[FTE Enrollment 2023-24]]</f>
        <v>793.37340490561678</v>
      </c>
      <c r="J237" s="9">
        <f>DataTable[[#This Row],[LAP Funding 2023-24]]/DataTable[[#This Row],[Total LAP &amp; Title IA Funding 2023-24]]</f>
        <v>0.37800410864990924</v>
      </c>
      <c r="K237" s="9">
        <f>DataTable[[#This Row],[Title IA Funding 2023-24]]/DataTable[[#This Row],[Total LAP &amp; Title IA Funding 2023-24]]</f>
        <v>0.6219958913500907</v>
      </c>
    </row>
    <row r="238" spans="1:11" ht="17.25">
      <c r="A238" s="7">
        <v>32081</v>
      </c>
      <c r="B238" s="8" t="s">
        <v>247</v>
      </c>
      <c r="C238" s="11">
        <v>27966.49</v>
      </c>
      <c r="D238" s="10">
        <v>17042157.939999998</v>
      </c>
      <c r="E238" s="10">
        <f>DataTable[[#This Row],[LAP Funding 2023-24]]/DataTable[[#This Row],[FTE Enrollment 2023-24]]</f>
        <v>609.3777924938023</v>
      </c>
      <c r="F238" s="10">
        <v>13845067.75352983</v>
      </c>
      <c r="G238" s="10">
        <f>DataTable[[#This Row],[Title IA Funding 2023-24]]/DataTable[[#This Row],[FTE Enrollment 2023-24]]</f>
        <v>495.05918524383395</v>
      </c>
      <c r="H238" s="10">
        <f>DataTable[[#This Row],[LAP Funding 2023-24]]+DataTable[[#This Row],[Title IA Funding 2023-24]]</f>
        <v>30887225.693529829</v>
      </c>
      <c r="I238" s="10">
        <f>DataTable[[#This Row],[Total LAP &amp; Title IA Funding 2023-24]]/DataTable[[#This Row],[FTE Enrollment 2023-24]]</f>
        <v>1104.4369777376362</v>
      </c>
      <c r="J238" s="9">
        <f>DataTable[[#This Row],[LAP Funding 2023-24]]/DataTable[[#This Row],[Total LAP &amp; Title IA Funding 2023-24]]</f>
        <v>0.55175424653208471</v>
      </c>
      <c r="K238" s="9">
        <f>DataTable[[#This Row],[Title IA Funding 2023-24]]/DataTable[[#This Row],[Total LAP &amp; Title IA Funding 2023-24]]</f>
        <v>0.44824575346791529</v>
      </c>
    </row>
    <row r="239" spans="1:11" ht="17.25">
      <c r="A239" s="7">
        <v>22008</v>
      </c>
      <c r="B239" s="8" t="s">
        <v>248</v>
      </c>
      <c r="C239" s="11">
        <v>60.54</v>
      </c>
      <c r="D239" s="10">
        <v>39895.08</v>
      </c>
      <c r="E239" s="10">
        <f>DataTable[[#This Row],[LAP Funding 2023-24]]/DataTable[[#This Row],[FTE Enrollment 2023-24]]</f>
        <v>658.98711595639247</v>
      </c>
      <c r="F239" s="10">
        <v>41779.896557215921</v>
      </c>
      <c r="G239" s="10">
        <f>DataTable[[#This Row],[Title IA Funding 2023-24]]/DataTable[[#This Row],[FTE Enrollment 2023-24]]</f>
        <v>690.12052456583945</v>
      </c>
      <c r="H239" s="10">
        <f>DataTable[[#This Row],[LAP Funding 2023-24]]+DataTable[[#This Row],[Title IA Funding 2023-24]]</f>
        <v>81674.976557215923</v>
      </c>
      <c r="I239" s="10">
        <f>DataTable[[#This Row],[Total LAP &amp; Title IA Funding 2023-24]]/DataTable[[#This Row],[FTE Enrollment 2023-24]]</f>
        <v>1349.107640522232</v>
      </c>
      <c r="J239" s="9">
        <f>DataTable[[#This Row],[LAP Funding 2023-24]]/DataTable[[#This Row],[Total LAP &amp; Title IA Funding 2023-24]]</f>
        <v>0.48846148088028196</v>
      </c>
      <c r="K239" s="9">
        <f>DataTable[[#This Row],[Title IA Funding 2023-24]]/DataTable[[#This Row],[Total LAP &amp; Title IA Funding 2023-24]]</f>
        <v>0.51153851911971804</v>
      </c>
    </row>
    <row r="240" spans="1:11" ht="17.25">
      <c r="A240" s="7">
        <v>38322</v>
      </c>
      <c r="B240" s="8" t="s">
        <v>249</v>
      </c>
      <c r="C240" s="11">
        <v>129.25</v>
      </c>
      <c r="D240" s="10">
        <v>67842.36</v>
      </c>
      <c r="E240" s="10">
        <f>DataTable[[#This Row],[LAP Funding 2023-24]]/DataTable[[#This Row],[FTE Enrollment 2023-24]]</f>
        <v>524.89253384912956</v>
      </c>
      <c r="F240" s="10">
        <v>40821.686115103483</v>
      </c>
      <c r="G240" s="10">
        <f>DataTable[[#This Row],[Title IA Funding 2023-24]]/DataTable[[#This Row],[FTE Enrollment 2023-24]]</f>
        <v>315.83509566811205</v>
      </c>
      <c r="H240" s="10">
        <f>DataTable[[#This Row],[LAP Funding 2023-24]]+DataTable[[#This Row],[Title IA Funding 2023-24]]</f>
        <v>108664.04611510348</v>
      </c>
      <c r="I240" s="10">
        <f>DataTable[[#This Row],[Total LAP &amp; Title IA Funding 2023-24]]/DataTable[[#This Row],[FTE Enrollment 2023-24]]</f>
        <v>840.72762951724167</v>
      </c>
      <c r="J240" s="9">
        <f>DataTable[[#This Row],[LAP Funding 2023-24]]/DataTable[[#This Row],[Total LAP &amp; Title IA Funding 2023-24]]</f>
        <v>0.62433125238257092</v>
      </c>
      <c r="K240" s="9">
        <f>DataTable[[#This Row],[Title IA Funding 2023-24]]/DataTable[[#This Row],[Total LAP &amp; Title IA Funding 2023-24]]</f>
        <v>0.37566874761742908</v>
      </c>
    </row>
    <row r="241" spans="1:11" ht="17.25">
      <c r="A241" s="7">
        <v>31401</v>
      </c>
      <c r="B241" s="8" t="s">
        <v>250</v>
      </c>
      <c r="C241" s="11">
        <v>4622.3899999999994</v>
      </c>
      <c r="D241" s="10">
        <v>1081488.73</v>
      </c>
      <c r="E241" s="10">
        <f>DataTable[[#This Row],[LAP Funding 2023-24]]/DataTable[[#This Row],[FTE Enrollment 2023-24]]</f>
        <v>233.96743459552312</v>
      </c>
      <c r="F241" s="10">
        <v>621807.16023586481</v>
      </c>
      <c r="G241" s="10">
        <f>DataTable[[#This Row],[Title IA Funding 2023-24]]/DataTable[[#This Row],[FTE Enrollment 2023-24]]</f>
        <v>134.52070470814121</v>
      </c>
      <c r="H241" s="10">
        <f>DataTable[[#This Row],[LAP Funding 2023-24]]+DataTable[[#This Row],[Title IA Funding 2023-24]]</f>
        <v>1703295.8902358648</v>
      </c>
      <c r="I241" s="10">
        <f>DataTable[[#This Row],[Total LAP &amp; Title IA Funding 2023-24]]/DataTable[[#This Row],[FTE Enrollment 2023-24]]</f>
        <v>368.48813930366435</v>
      </c>
      <c r="J241" s="9">
        <f>DataTable[[#This Row],[LAP Funding 2023-24]]/DataTable[[#This Row],[Total LAP &amp; Title IA Funding 2023-24]]</f>
        <v>0.6349388477948128</v>
      </c>
      <c r="K241" s="9">
        <f>DataTable[[#This Row],[Title IA Funding 2023-24]]/DataTable[[#This Row],[Total LAP &amp; Title IA Funding 2023-24]]</f>
        <v>0.36506115220518714</v>
      </c>
    </row>
    <row r="242" spans="1:11" ht="17.25">
      <c r="A242" s="7">
        <v>11054</v>
      </c>
      <c r="B242" s="8" t="s">
        <v>251</v>
      </c>
      <c r="C242" s="11">
        <v>10.4</v>
      </c>
      <c r="D242" s="10">
        <v>0</v>
      </c>
      <c r="E242" s="10">
        <f>DataTable[[#This Row],[LAP Funding 2023-24]]/DataTable[[#This Row],[FTE Enrollment 2023-24]]</f>
        <v>0</v>
      </c>
      <c r="F242" s="10">
        <v>0</v>
      </c>
      <c r="G242" s="10">
        <f>DataTable[[#This Row],[Title IA Funding 2023-24]]/DataTable[[#This Row],[FTE Enrollment 2023-24]]</f>
        <v>0</v>
      </c>
      <c r="H242" s="10">
        <f>DataTable[[#This Row],[LAP Funding 2023-24]]+DataTable[[#This Row],[Title IA Funding 2023-24]]</f>
        <v>0</v>
      </c>
      <c r="I242" s="10">
        <f>DataTable[[#This Row],[Total LAP &amp; Title IA Funding 2023-24]]/DataTable[[#This Row],[FTE Enrollment 2023-24]]</f>
        <v>0</v>
      </c>
      <c r="J242" s="9">
        <v>0</v>
      </c>
      <c r="K242" s="9">
        <v>0</v>
      </c>
    </row>
    <row r="243" spans="1:11" ht="17.25">
      <c r="A243" s="7">
        <v>7035</v>
      </c>
      <c r="B243" s="8" t="s">
        <v>252</v>
      </c>
      <c r="C243" s="11">
        <v>744.38</v>
      </c>
      <c r="D243" s="10">
        <v>238954.79</v>
      </c>
      <c r="E243" s="10">
        <f>DataTable[[#This Row],[LAP Funding 2023-24]]/DataTable[[#This Row],[FTE Enrollment 2023-24]]</f>
        <v>321.01183535291113</v>
      </c>
      <c r="F243" s="10">
        <v>1926.5189385257861</v>
      </c>
      <c r="G243" s="10">
        <f>DataTable[[#This Row],[Title IA Funding 2023-24]]/DataTable[[#This Row],[FTE Enrollment 2023-24]]</f>
        <v>2.5880853039116931</v>
      </c>
      <c r="H243" s="10">
        <f>DataTable[[#This Row],[LAP Funding 2023-24]]+DataTable[[#This Row],[Title IA Funding 2023-24]]</f>
        <v>240881.30893852579</v>
      </c>
      <c r="I243" s="10">
        <f>DataTable[[#This Row],[Total LAP &amp; Title IA Funding 2023-24]]/DataTable[[#This Row],[FTE Enrollment 2023-24]]</f>
        <v>323.59992065682286</v>
      </c>
      <c r="J243" s="9">
        <f>DataTable[[#This Row],[LAP Funding 2023-24]]/DataTable[[#This Row],[Total LAP &amp; Title IA Funding 2023-24]]</f>
        <v>0.99200220661779348</v>
      </c>
      <c r="K243" s="9">
        <f>DataTable[[#This Row],[Title IA Funding 2023-24]]/DataTable[[#This Row],[Total LAP &amp; Title IA Funding 2023-24]]</f>
        <v>7.9977933822065212E-3</v>
      </c>
    </row>
    <row r="244" spans="1:11" ht="17.25">
      <c r="A244" s="7">
        <v>4069</v>
      </c>
      <c r="B244" s="8" t="s">
        <v>253</v>
      </c>
      <c r="C244" s="11">
        <v>10.36</v>
      </c>
      <c r="D244" s="10">
        <v>0</v>
      </c>
      <c r="E244" s="10">
        <f>DataTable[[#This Row],[LAP Funding 2023-24]]/DataTable[[#This Row],[FTE Enrollment 2023-24]]</f>
        <v>0</v>
      </c>
      <c r="F244" s="10">
        <v>0</v>
      </c>
      <c r="G244" s="10">
        <f>DataTable[[#This Row],[Title IA Funding 2023-24]]/DataTable[[#This Row],[FTE Enrollment 2023-24]]</f>
        <v>0</v>
      </c>
      <c r="H244" s="10">
        <f>DataTable[[#This Row],[LAP Funding 2023-24]]+DataTable[[#This Row],[Title IA Funding 2023-24]]</f>
        <v>0</v>
      </c>
      <c r="I244" s="10">
        <f>DataTable[[#This Row],[Total LAP &amp; Title IA Funding 2023-24]]/DataTable[[#This Row],[FTE Enrollment 2023-24]]</f>
        <v>0</v>
      </c>
      <c r="J244" s="9">
        <v>0</v>
      </c>
      <c r="K244" s="9">
        <v>0</v>
      </c>
    </row>
    <row r="245" spans="1:11" ht="17.25">
      <c r="A245" s="7">
        <v>27001</v>
      </c>
      <c r="B245" s="8" t="s">
        <v>254</v>
      </c>
      <c r="C245" s="11">
        <v>2797.61</v>
      </c>
      <c r="D245" s="10">
        <v>609126.34000000008</v>
      </c>
      <c r="E245" s="10">
        <f>DataTable[[#This Row],[LAP Funding 2023-24]]/DataTable[[#This Row],[FTE Enrollment 2023-24]]</f>
        <v>217.73097036398929</v>
      </c>
      <c r="F245" s="10">
        <v>437536.62212196382</v>
      </c>
      <c r="G245" s="10">
        <f>DataTable[[#This Row],[Title IA Funding 2023-24]]/DataTable[[#This Row],[FTE Enrollment 2023-24]]</f>
        <v>156.39657497719975</v>
      </c>
      <c r="H245" s="10">
        <f>DataTable[[#This Row],[LAP Funding 2023-24]]+DataTable[[#This Row],[Title IA Funding 2023-24]]</f>
        <v>1046662.962121964</v>
      </c>
      <c r="I245" s="10">
        <f>DataTable[[#This Row],[Total LAP &amp; Title IA Funding 2023-24]]/DataTable[[#This Row],[FTE Enrollment 2023-24]]</f>
        <v>374.12754534118903</v>
      </c>
      <c r="J245" s="9">
        <f>DataTable[[#This Row],[LAP Funding 2023-24]]/DataTable[[#This Row],[Total LAP &amp; Title IA Funding 2023-24]]</f>
        <v>0.58196990057341946</v>
      </c>
      <c r="K245" s="9">
        <f>DataTable[[#This Row],[Title IA Funding 2023-24]]/DataTable[[#This Row],[Total LAP &amp; Title IA Funding 2023-24]]</f>
        <v>0.41803009942658048</v>
      </c>
    </row>
    <row r="246" spans="1:11" ht="17.25">
      <c r="A246" s="7">
        <v>38304</v>
      </c>
      <c r="B246" s="8" t="s">
        <v>255</v>
      </c>
      <c r="C246" s="11">
        <v>26.3</v>
      </c>
      <c r="D246" s="10">
        <v>0</v>
      </c>
      <c r="E246" s="10">
        <f>DataTable[[#This Row],[LAP Funding 2023-24]]/DataTable[[#This Row],[FTE Enrollment 2023-24]]</f>
        <v>0</v>
      </c>
      <c r="F246" s="10">
        <v>2097.9759549933615</v>
      </c>
      <c r="G246" s="10">
        <f>DataTable[[#This Row],[Title IA Funding 2023-24]]/DataTable[[#This Row],[FTE Enrollment 2023-24]]</f>
        <v>79.770948859063168</v>
      </c>
      <c r="H246" s="10">
        <f>DataTable[[#This Row],[LAP Funding 2023-24]]+DataTable[[#This Row],[Title IA Funding 2023-24]]</f>
        <v>2097.9759549933615</v>
      </c>
      <c r="I246" s="10">
        <f>DataTable[[#This Row],[Total LAP &amp; Title IA Funding 2023-24]]/DataTable[[#This Row],[FTE Enrollment 2023-24]]</f>
        <v>79.770948859063168</v>
      </c>
      <c r="J246" s="9">
        <f>DataTable[[#This Row],[LAP Funding 2023-24]]/DataTable[[#This Row],[Total LAP &amp; Title IA Funding 2023-24]]</f>
        <v>0</v>
      </c>
      <c r="K246" s="9">
        <f>DataTable[[#This Row],[Title IA Funding 2023-24]]/DataTable[[#This Row],[Total LAP &amp; Title IA Funding 2023-24]]</f>
        <v>1</v>
      </c>
    </row>
    <row r="247" spans="1:11" ht="17.25">
      <c r="A247" s="7">
        <v>30303</v>
      </c>
      <c r="B247" s="8" t="s">
        <v>256</v>
      </c>
      <c r="C247" s="11">
        <v>753.48</v>
      </c>
      <c r="D247" s="10">
        <v>466169.63</v>
      </c>
      <c r="E247" s="10">
        <f>DataTable[[#This Row],[LAP Funding 2023-24]]/DataTable[[#This Row],[FTE Enrollment 2023-24]]</f>
        <v>618.68879067792113</v>
      </c>
      <c r="F247" s="10">
        <v>251538.90858973516</v>
      </c>
      <c r="G247" s="10">
        <f>DataTable[[#This Row],[Title IA Funding 2023-24]]/DataTable[[#This Row],[FTE Enrollment 2023-24]]</f>
        <v>333.83621143193602</v>
      </c>
      <c r="H247" s="10">
        <f>DataTable[[#This Row],[LAP Funding 2023-24]]+DataTable[[#This Row],[Title IA Funding 2023-24]]</f>
        <v>717708.53858973517</v>
      </c>
      <c r="I247" s="10">
        <f>DataTable[[#This Row],[Total LAP &amp; Title IA Funding 2023-24]]/DataTable[[#This Row],[FTE Enrollment 2023-24]]</f>
        <v>952.52500210985716</v>
      </c>
      <c r="J247" s="9">
        <f>DataTable[[#This Row],[LAP Funding 2023-24]]/DataTable[[#This Row],[Total LAP &amp; Title IA Funding 2023-24]]</f>
        <v>0.64952498811843906</v>
      </c>
      <c r="K247" s="9">
        <f>DataTable[[#This Row],[Title IA Funding 2023-24]]/DataTable[[#This Row],[Total LAP &amp; Title IA Funding 2023-24]]</f>
        <v>0.35047501188156094</v>
      </c>
    </row>
    <row r="248" spans="1:11" ht="17.25">
      <c r="A248" s="7">
        <v>31311</v>
      </c>
      <c r="B248" s="8" t="s">
        <v>257</v>
      </c>
      <c r="C248" s="11">
        <v>1985.7899999999997</v>
      </c>
      <c r="D248" s="10">
        <v>1514751.44</v>
      </c>
      <c r="E248" s="10">
        <f>DataTable[[#This Row],[LAP Funding 2023-24]]/DataTable[[#This Row],[FTE Enrollment 2023-24]]</f>
        <v>762.79538118330743</v>
      </c>
      <c r="F248" s="10">
        <v>389399.03846453916</v>
      </c>
      <c r="G248" s="10">
        <f>DataTable[[#This Row],[Title IA Funding 2023-24]]/DataTable[[#This Row],[FTE Enrollment 2023-24]]</f>
        <v>196.09275827984791</v>
      </c>
      <c r="H248" s="10">
        <f>DataTable[[#This Row],[LAP Funding 2023-24]]+DataTable[[#This Row],[Title IA Funding 2023-24]]</f>
        <v>1904150.4784645392</v>
      </c>
      <c r="I248" s="10">
        <f>DataTable[[#This Row],[Total LAP &amp; Title IA Funding 2023-24]]/DataTable[[#This Row],[FTE Enrollment 2023-24]]</f>
        <v>958.88813946315543</v>
      </c>
      <c r="J248" s="9">
        <f>DataTable[[#This Row],[LAP Funding 2023-24]]/DataTable[[#This Row],[Total LAP &amp; Title IA Funding 2023-24]]</f>
        <v>0.79549986050548838</v>
      </c>
      <c r="K248" s="9">
        <f>DataTable[[#This Row],[Title IA Funding 2023-24]]/DataTable[[#This Row],[Total LAP &amp; Title IA Funding 2023-24]]</f>
        <v>0.20450013949451154</v>
      </c>
    </row>
    <row r="249" spans="1:11" ht="17.25">
      <c r="A249" s="7" t="s">
        <v>258</v>
      </c>
      <c r="B249" s="8" t="s">
        <v>259</v>
      </c>
      <c r="C249" s="11">
        <v>82</v>
      </c>
      <c r="D249" s="10">
        <v>65868.429999999993</v>
      </c>
      <c r="E249" s="10">
        <f>DataTable[[#This Row],[LAP Funding 2023-24]]/DataTable[[#This Row],[FTE Enrollment 2023-24]]</f>
        <v>803.27353658536572</v>
      </c>
      <c r="F249" s="10">
        <v>53194.493457452198</v>
      </c>
      <c r="G249" s="10">
        <f>DataTable[[#This Row],[Title IA Funding 2023-24]]/DataTable[[#This Row],[FTE Enrollment 2023-24]]</f>
        <v>648.713334846978</v>
      </c>
      <c r="H249" s="10">
        <f>DataTable[[#This Row],[LAP Funding 2023-24]]+DataTable[[#This Row],[Title IA Funding 2023-24]]</f>
        <v>119062.92345745218</v>
      </c>
      <c r="I249" s="10">
        <f>DataTable[[#This Row],[Total LAP &amp; Title IA Funding 2023-24]]/DataTable[[#This Row],[FTE Enrollment 2023-24]]</f>
        <v>1451.9868714323436</v>
      </c>
      <c r="J249" s="9">
        <f>DataTable[[#This Row],[LAP Funding 2023-24]]/DataTable[[#This Row],[Total LAP &amp; Title IA Funding 2023-24]]</f>
        <v>0.55322369119836412</v>
      </c>
      <c r="K249" s="9">
        <f>DataTable[[#This Row],[Title IA Funding 2023-24]]/DataTable[[#This Row],[Total LAP &amp; Title IA Funding 2023-24]]</f>
        <v>0.44677630880163594</v>
      </c>
    </row>
    <row r="250" spans="1:11" ht="17.25">
      <c r="A250" s="7">
        <v>27320</v>
      </c>
      <c r="B250" s="8" t="s">
        <v>260</v>
      </c>
      <c r="C250" s="11">
        <v>9892.51</v>
      </c>
      <c r="D250" s="10">
        <v>2329207.0499999998</v>
      </c>
      <c r="E250" s="10">
        <f>DataTable[[#This Row],[LAP Funding 2023-24]]/DataTable[[#This Row],[FTE Enrollment 2023-24]]</f>
        <v>235.45157396858832</v>
      </c>
      <c r="F250" s="10">
        <v>1003510.5655291684</v>
      </c>
      <c r="G250" s="10">
        <f>DataTable[[#This Row],[Title IA Funding 2023-24]]/DataTable[[#This Row],[FTE Enrollment 2023-24]]</f>
        <v>101.44145070656167</v>
      </c>
      <c r="H250" s="10">
        <f>DataTable[[#This Row],[LAP Funding 2023-24]]+DataTable[[#This Row],[Title IA Funding 2023-24]]</f>
        <v>3332717.6155291684</v>
      </c>
      <c r="I250" s="10">
        <f>DataTable[[#This Row],[Total LAP &amp; Title IA Funding 2023-24]]/DataTable[[#This Row],[FTE Enrollment 2023-24]]</f>
        <v>336.89302467515</v>
      </c>
      <c r="J250" s="9">
        <f>DataTable[[#This Row],[LAP Funding 2023-24]]/DataTable[[#This Row],[Total LAP &amp; Title IA Funding 2023-24]]</f>
        <v>0.69889121092852291</v>
      </c>
      <c r="K250" s="9">
        <f>DataTable[[#This Row],[Title IA Funding 2023-24]]/DataTable[[#This Row],[Total LAP &amp; Title IA Funding 2023-24]]</f>
        <v>0.30110878907147703</v>
      </c>
    </row>
    <row r="251" spans="1:11" ht="17.25">
      <c r="A251" s="7">
        <v>39201</v>
      </c>
      <c r="B251" s="8" t="s">
        <v>261</v>
      </c>
      <c r="C251" s="11">
        <v>5977.4099999999989</v>
      </c>
      <c r="D251" s="10">
        <v>5817614.3099999996</v>
      </c>
      <c r="E251" s="10">
        <f>DataTable[[#This Row],[LAP Funding 2023-24]]/DataTable[[#This Row],[FTE Enrollment 2023-24]]</f>
        <v>973.26673425446813</v>
      </c>
      <c r="F251" s="10">
        <v>2494920.935762791</v>
      </c>
      <c r="G251" s="10">
        <f>DataTable[[#This Row],[Title IA Funding 2023-24]]/DataTable[[#This Row],[FTE Enrollment 2023-24]]</f>
        <v>417.39163546800228</v>
      </c>
      <c r="H251" s="10">
        <f>DataTable[[#This Row],[LAP Funding 2023-24]]+DataTable[[#This Row],[Title IA Funding 2023-24]]</f>
        <v>8312535.2457627906</v>
      </c>
      <c r="I251" s="10">
        <f>DataTable[[#This Row],[Total LAP &amp; Title IA Funding 2023-24]]/DataTable[[#This Row],[FTE Enrollment 2023-24]]</f>
        <v>1390.6583697224705</v>
      </c>
      <c r="J251" s="9">
        <f>DataTable[[#This Row],[LAP Funding 2023-24]]/DataTable[[#This Row],[Total LAP &amp; Title IA Funding 2023-24]]</f>
        <v>0.69986040816674489</v>
      </c>
      <c r="K251" s="9">
        <f>DataTable[[#This Row],[Title IA Funding 2023-24]]/DataTable[[#This Row],[Total LAP &amp; Title IA Funding 2023-24]]</f>
        <v>0.30013959183325511</v>
      </c>
    </row>
    <row r="252" spans="1:11" ht="17.25">
      <c r="A252" s="7">
        <v>27010</v>
      </c>
      <c r="B252" s="8" t="s">
        <v>262</v>
      </c>
      <c r="C252" s="11">
        <v>26075.279999999999</v>
      </c>
      <c r="D252" s="10">
        <v>17082649.560000002</v>
      </c>
      <c r="E252" s="10">
        <f>DataTable[[#This Row],[LAP Funding 2023-24]]/DataTable[[#This Row],[FTE Enrollment 2023-24]]</f>
        <v>655.12813515329469</v>
      </c>
      <c r="F252" s="10">
        <v>10316420.056923801</v>
      </c>
      <c r="G252" s="10">
        <f>DataTable[[#This Row],[Title IA Funding 2023-24]]/DataTable[[#This Row],[FTE Enrollment 2023-24]]</f>
        <v>395.63985724885032</v>
      </c>
      <c r="H252" s="10">
        <f>DataTable[[#This Row],[LAP Funding 2023-24]]+DataTable[[#This Row],[Title IA Funding 2023-24]]</f>
        <v>27399069.616923802</v>
      </c>
      <c r="I252" s="10">
        <f>DataTable[[#This Row],[Total LAP &amp; Title IA Funding 2023-24]]/DataTable[[#This Row],[FTE Enrollment 2023-24]]</f>
        <v>1050.767992402145</v>
      </c>
      <c r="J252" s="9">
        <f>DataTable[[#This Row],[LAP Funding 2023-24]]/DataTable[[#This Row],[Total LAP &amp; Title IA Funding 2023-24]]</f>
        <v>0.62347553398121325</v>
      </c>
      <c r="K252" s="9">
        <f>DataTable[[#This Row],[Title IA Funding 2023-24]]/DataTable[[#This Row],[Total LAP &amp; Title IA Funding 2023-24]]</f>
        <v>0.37652446601878686</v>
      </c>
    </row>
    <row r="253" spans="1:11" ht="17.25">
      <c r="A253" s="7">
        <v>14077</v>
      </c>
      <c r="B253" s="8" t="s">
        <v>263</v>
      </c>
      <c r="C253" s="11">
        <v>180.11</v>
      </c>
      <c r="D253" s="10">
        <v>142126.18</v>
      </c>
      <c r="E253" s="10">
        <f>DataTable[[#This Row],[LAP Funding 2023-24]]/DataTable[[#This Row],[FTE Enrollment 2023-24]]</f>
        <v>789.10765643218019</v>
      </c>
      <c r="F253" s="10">
        <v>139668.27850836157</v>
      </c>
      <c r="G253" s="10">
        <f>DataTable[[#This Row],[Title IA Funding 2023-24]]/DataTable[[#This Row],[FTE Enrollment 2023-24]]</f>
        <v>775.46098777614554</v>
      </c>
      <c r="H253" s="10">
        <f>DataTable[[#This Row],[LAP Funding 2023-24]]+DataTable[[#This Row],[Title IA Funding 2023-24]]</f>
        <v>281794.4585083616</v>
      </c>
      <c r="I253" s="10">
        <f>DataTable[[#This Row],[Total LAP &amp; Title IA Funding 2023-24]]/DataTable[[#This Row],[FTE Enrollment 2023-24]]</f>
        <v>1564.5686442083258</v>
      </c>
      <c r="J253" s="9">
        <f>DataTable[[#This Row],[LAP Funding 2023-24]]/DataTable[[#This Row],[Total LAP &amp; Title IA Funding 2023-24]]</f>
        <v>0.50436116008925258</v>
      </c>
      <c r="K253" s="9">
        <f>DataTable[[#This Row],[Title IA Funding 2023-24]]/DataTable[[#This Row],[Total LAP &amp; Title IA Funding 2023-24]]</f>
        <v>0.49563883991074736</v>
      </c>
    </row>
    <row r="254" spans="1:11" ht="17.25">
      <c r="A254" s="7">
        <v>17409</v>
      </c>
      <c r="B254" s="8" t="s">
        <v>264</v>
      </c>
      <c r="C254" s="11">
        <v>8603.5999999999985</v>
      </c>
      <c r="D254" s="10">
        <v>1221726.1499999999</v>
      </c>
      <c r="E254" s="10">
        <f>DataTable[[#This Row],[LAP Funding 2023-24]]/DataTable[[#This Row],[FTE Enrollment 2023-24]]</f>
        <v>142.00173764470688</v>
      </c>
      <c r="F254" s="10">
        <v>321171.98309215502</v>
      </c>
      <c r="G254" s="10">
        <f>DataTable[[#This Row],[Title IA Funding 2023-24]]/DataTable[[#This Row],[FTE Enrollment 2023-24]]</f>
        <v>37.329952937393074</v>
      </c>
      <c r="H254" s="10">
        <f>DataTable[[#This Row],[LAP Funding 2023-24]]+DataTable[[#This Row],[Title IA Funding 2023-24]]</f>
        <v>1542898.133092155</v>
      </c>
      <c r="I254" s="10">
        <f>DataTable[[#This Row],[Total LAP &amp; Title IA Funding 2023-24]]/DataTable[[#This Row],[FTE Enrollment 2023-24]]</f>
        <v>179.33169058209995</v>
      </c>
      <c r="J254" s="9">
        <f>DataTable[[#This Row],[LAP Funding 2023-24]]/DataTable[[#This Row],[Total LAP &amp; Title IA Funding 2023-24]]</f>
        <v>0.79183850430327019</v>
      </c>
      <c r="K254" s="9">
        <f>DataTable[[#This Row],[Title IA Funding 2023-24]]/DataTable[[#This Row],[Total LAP &amp; Title IA Funding 2023-24]]</f>
        <v>0.20816149569672976</v>
      </c>
    </row>
    <row r="255" spans="1:11" ht="17.25">
      <c r="A255" s="7">
        <v>38265</v>
      </c>
      <c r="B255" s="8" t="s">
        <v>265</v>
      </c>
      <c r="C255" s="11">
        <v>186.14</v>
      </c>
      <c r="D255" s="10">
        <v>149449.45000000001</v>
      </c>
      <c r="E255" s="10">
        <f>DataTable[[#This Row],[LAP Funding 2023-24]]/DataTable[[#This Row],[FTE Enrollment 2023-24]]</f>
        <v>802.88734286021281</v>
      </c>
      <c r="F255" s="10">
        <v>47494.390006029884</v>
      </c>
      <c r="G255" s="10">
        <f>DataTable[[#This Row],[Title IA Funding 2023-24]]/DataTable[[#This Row],[FTE Enrollment 2023-24]]</f>
        <v>255.15413133141661</v>
      </c>
      <c r="H255" s="10">
        <f>DataTable[[#This Row],[LAP Funding 2023-24]]+DataTable[[#This Row],[Title IA Funding 2023-24]]</f>
        <v>196943.8400060299</v>
      </c>
      <c r="I255" s="10">
        <f>DataTable[[#This Row],[Total LAP &amp; Title IA Funding 2023-24]]/DataTable[[#This Row],[FTE Enrollment 2023-24]]</f>
        <v>1058.0414741916295</v>
      </c>
      <c r="J255" s="9">
        <f>DataTable[[#This Row],[LAP Funding 2023-24]]/DataTable[[#This Row],[Total LAP &amp; Title IA Funding 2023-24]]</f>
        <v>0.75884297775154719</v>
      </c>
      <c r="K255" s="9">
        <f>DataTable[[#This Row],[Title IA Funding 2023-24]]/DataTable[[#This Row],[Total LAP &amp; Title IA Funding 2023-24]]</f>
        <v>0.24115702224845281</v>
      </c>
    </row>
    <row r="256" spans="1:11" ht="17.25">
      <c r="A256" s="7">
        <v>34402</v>
      </c>
      <c r="B256" s="8" t="s">
        <v>266</v>
      </c>
      <c r="C256" s="11">
        <v>1217.1399999999999</v>
      </c>
      <c r="D256" s="10">
        <v>604971.21</v>
      </c>
      <c r="E256" s="10">
        <f>DataTable[[#This Row],[LAP Funding 2023-24]]/DataTable[[#This Row],[FTE Enrollment 2023-24]]</f>
        <v>497.04324071183265</v>
      </c>
      <c r="F256" s="10">
        <v>330912.22636314598</v>
      </c>
      <c r="G256" s="10">
        <f>DataTable[[#This Row],[Title IA Funding 2023-24]]/DataTable[[#This Row],[FTE Enrollment 2023-24]]</f>
        <v>271.87688052577846</v>
      </c>
      <c r="H256" s="10">
        <f>DataTable[[#This Row],[LAP Funding 2023-24]]+DataTable[[#This Row],[Title IA Funding 2023-24]]</f>
        <v>935883.43636314594</v>
      </c>
      <c r="I256" s="10">
        <f>DataTable[[#This Row],[Total LAP &amp; Title IA Funding 2023-24]]/DataTable[[#This Row],[FTE Enrollment 2023-24]]</f>
        <v>768.92012123761117</v>
      </c>
      <c r="J256" s="9">
        <f>DataTable[[#This Row],[LAP Funding 2023-24]]/DataTable[[#This Row],[Total LAP &amp; Title IA Funding 2023-24]]</f>
        <v>0.64641726361877416</v>
      </c>
      <c r="K256" s="9">
        <f>DataTable[[#This Row],[Title IA Funding 2023-24]]/DataTable[[#This Row],[Total LAP &amp; Title IA Funding 2023-24]]</f>
        <v>0.35358273638122584</v>
      </c>
    </row>
    <row r="257" spans="1:11" ht="17.25">
      <c r="A257" s="7">
        <v>19400</v>
      </c>
      <c r="B257" s="8" t="s">
        <v>267</v>
      </c>
      <c r="C257" s="11">
        <v>237.13000000000002</v>
      </c>
      <c r="D257" s="10">
        <v>79912.31</v>
      </c>
      <c r="E257" s="10">
        <f>DataTable[[#This Row],[LAP Funding 2023-24]]/DataTable[[#This Row],[FTE Enrollment 2023-24]]</f>
        <v>336.99789145194615</v>
      </c>
      <c r="F257" s="10">
        <v>53500.831366666622</v>
      </c>
      <c r="G257" s="10">
        <f>DataTable[[#This Row],[Title IA Funding 2023-24]]/DataTable[[#This Row],[FTE Enrollment 2023-24]]</f>
        <v>225.61814771081944</v>
      </c>
      <c r="H257" s="10">
        <f>DataTable[[#This Row],[LAP Funding 2023-24]]+DataTable[[#This Row],[Title IA Funding 2023-24]]</f>
        <v>133413.14136666662</v>
      </c>
      <c r="I257" s="10">
        <f>DataTable[[#This Row],[Total LAP &amp; Title IA Funding 2023-24]]/DataTable[[#This Row],[FTE Enrollment 2023-24]]</f>
        <v>562.61603916276556</v>
      </c>
      <c r="J257" s="9">
        <f>DataTable[[#This Row],[LAP Funding 2023-24]]/DataTable[[#This Row],[Total LAP &amp; Title IA Funding 2023-24]]</f>
        <v>0.5989837971086569</v>
      </c>
      <c r="K257" s="9">
        <f>DataTable[[#This Row],[Title IA Funding 2023-24]]/DataTable[[#This Row],[Total LAP &amp; Title IA Funding 2023-24]]</f>
        <v>0.4010162028913431</v>
      </c>
    </row>
    <row r="258" spans="1:11" ht="17.25">
      <c r="A258" s="7">
        <v>21237</v>
      </c>
      <c r="B258" s="8" t="s">
        <v>268</v>
      </c>
      <c r="C258" s="11">
        <v>816.54</v>
      </c>
      <c r="D258" s="10">
        <v>325322.03999999998</v>
      </c>
      <c r="E258" s="10">
        <f>DataTable[[#This Row],[LAP Funding 2023-24]]/DataTable[[#This Row],[FTE Enrollment 2023-24]]</f>
        <v>398.41531339554706</v>
      </c>
      <c r="F258" s="10">
        <v>173292.43687106384</v>
      </c>
      <c r="G258" s="10">
        <f>DataTable[[#This Row],[Title IA Funding 2023-24]]/DataTable[[#This Row],[FTE Enrollment 2023-24]]</f>
        <v>212.22773761366724</v>
      </c>
      <c r="H258" s="10">
        <f>DataTable[[#This Row],[LAP Funding 2023-24]]+DataTable[[#This Row],[Title IA Funding 2023-24]]</f>
        <v>498614.47687106382</v>
      </c>
      <c r="I258" s="10">
        <f>DataTable[[#This Row],[Total LAP &amp; Title IA Funding 2023-24]]/DataTable[[#This Row],[FTE Enrollment 2023-24]]</f>
        <v>610.64305100921433</v>
      </c>
      <c r="J258" s="9">
        <f>DataTable[[#This Row],[LAP Funding 2023-24]]/DataTable[[#This Row],[Total LAP &amp; Title IA Funding 2023-24]]</f>
        <v>0.65245205482496382</v>
      </c>
      <c r="K258" s="9">
        <f>DataTable[[#This Row],[Title IA Funding 2023-24]]/DataTable[[#This Row],[Total LAP &amp; Title IA Funding 2023-24]]</f>
        <v>0.34754794517503618</v>
      </c>
    </row>
    <row r="259" spans="1:11" ht="17.25">
      <c r="A259" s="7">
        <v>24404</v>
      </c>
      <c r="B259" s="8" t="s">
        <v>269</v>
      </c>
      <c r="C259" s="11">
        <v>1066.06</v>
      </c>
      <c r="D259" s="10">
        <v>951351.76</v>
      </c>
      <c r="E259" s="10">
        <f>DataTable[[#This Row],[LAP Funding 2023-24]]/DataTable[[#This Row],[FTE Enrollment 2023-24]]</f>
        <v>892.39982740183484</v>
      </c>
      <c r="F259" s="10">
        <v>835226.14691264147</v>
      </c>
      <c r="G259" s="10">
        <f>DataTable[[#This Row],[Title IA Funding 2023-24]]/DataTable[[#This Row],[FTE Enrollment 2023-24]]</f>
        <v>783.47011135643538</v>
      </c>
      <c r="H259" s="10">
        <f>DataTable[[#This Row],[LAP Funding 2023-24]]+DataTable[[#This Row],[Title IA Funding 2023-24]]</f>
        <v>1786577.9069126416</v>
      </c>
      <c r="I259" s="10">
        <f>DataTable[[#This Row],[Total LAP &amp; Title IA Funding 2023-24]]/DataTable[[#This Row],[FTE Enrollment 2023-24]]</f>
        <v>1675.8699387582703</v>
      </c>
      <c r="J259" s="9">
        <f>DataTable[[#This Row],[LAP Funding 2023-24]]/DataTable[[#This Row],[Total LAP &amp; Title IA Funding 2023-24]]</f>
        <v>0.53249945402270016</v>
      </c>
      <c r="K259" s="9">
        <f>DataTable[[#This Row],[Title IA Funding 2023-24]]/DataTable[[#This Row],[Total LAP &amp; Title IA Funding 2023-24]]</f>
        <v>0.46750054597729984</v>
      </c>
    </row>
    <row r="260" spans="1:11" ht="17.25">
      <c r="A260" s="7">
        <v>39202</v>
      </c>
      <c r="B260" s="8" t="s">
        <v>270</v>
      </c>
      <c r="C260" s="11">
        <v>3907.6800000000007</v>
      </c>
      <c r="D260" s="10">
        <v>3771745.66</v>
      </c>
      <c r="E260" s="10">
        <f>DataTable[[#This Row],[LAP Funding 2023-24]]/DataTable[[#This Row],[FTE Enrollment 2023-24]]</f>
        <v>965.21354358596386</v>
      </c>
      <c r="F260" s="10">
        <v>1687935.6490707954</v>
      </c>
      <c r="G260" s="10">
        <f>DataTable[[#This Row],[Title IA Funding 2023-24]]/DataTable[[#This Row],[FTE Enrollment 2023-24]]</f>
        <v>431.95339666267324</v>
      </c>
      <c r="H260" s="10">
        <f>DataTable[[#This Row],[LAP Funding 2023-24]]+DataTable[[#This Row],[Title IA Funding 2023-24]]</f>
        <v>5459681.3090707958</v>
      </c>
      <c r="I260" s="10">
        <f>DataTable[[#This Row],[Total LAP &amp; Title IA Funding 2023-24]]/DataTable[[#This Row],[FTE Enrollment 2023-24]]</f>
        <v>1397.1669402486373</v>
      </c>
      <c r="J260" s="9">
        <f>DataTable[[#This Row],[LAP Funding 2023-24]]/DataTable[[#This Row],[Total LAP &amp; Title IA Funding 2023-24]]</f>
        <v>0.69083623136272909</v>
      </c>
      <c r="K260" s="9">
        <f>DataTable[[#This Row],[Title IA Funding 2023-24]]/DataTable[[#This Row],[Total LAP &amp; Title IA Funding 2023-24]]</f>
        <v>0.3091637686372708</v>
      </c>
    </row>
    <row r="261" spans="1:11" ht="17.25">
      <c r="A261" s="7">
        <v>36300</v>
      </c>
      <c r="B261" s="8" t="s">
        <v>271</v>
      </c>
      <c r="C261" s="11">
        <v>224.93</v>
      </c>
      <c r="D261" s="10">
        <v>68050.17</v>
      </c>
      <c r="E261" s="10">
        <f>DataTable[[#This Row],[LAP Funding 2023-24]]/DataTable[[#This Row],[FTE Enrollment 2023-24]]</f>
        <v>302.53932334504066</v>
      </c>
      <c r="F261" s="10">
        <v>30782.532684943802</v>
      </c>
      <c r="G261" s="10">
        <f>DataTable[[#This Row],[Title IA Funding 2023-24]]/DataTable[[#This Row],[FTE Enrollment 2023-24]]</f>
        <v>136.85383312561154</v>
      </c>
      <c r="H261" s="10">
        <f>DataTable[[#This Row],[LAP Funding 2023-24]]+DataTable[[#This Row],[Title IA Funding 2023-24]]</f>
        <v>98832.702684943797</v>
      </c>
      <c r="I261" s="10">
        <f>DataTable[[#This Row],[Total LAP &amp; Title IA Funding 2023-24]]/DataTable[[#This Row],[FTE Enrollment 2023-24]]</f>
        <v>439.39315647065217</v>
      </c>
      <c r="J261" s="9">
        <f>DataTable[[#This Row],[LAP Funding 2023-24]]/DataTable[[#This Row],[Total LAP &amp; Title IA Funding 2023-24]]</f>
        <v>0.68853899722775447</v>
      </c>
      <c r="K261" s="9">
        <f>DataTable[[#This Row],[Title IA Funding 2023-24]]/DataTable[[#This Row],[Total LAP &amp; Title IA Funding 2023-24]]</f>
        <v>0.31146100277224559</v>
      </c>
    </row>
    <row r="262" spans="1:11" ht="17.25">
      <c r="A262" s="7">
        <v>8130</v>
      </c>
      <c r="B262" s="8" t="s">
        <v>272</v>
      </c>
      <c r="C262" s="11">
        <v>643.30000000000007</v>
      </c>
      <c r="D262" s="10">
        <v>203352.7</v>
      </c>
      <c r="E262" s="10">
        <f>DataTable[[#This Row],[LAP Funding 2023-24]]/DataTable[[#This Row],[FTE Enrollment 2023-24]]</f>
        <v>316.10865847971394</v>
      </c>
      <c r="F262" s="10">
        <v>133904.01717950558</v>
      </c>
      <c r="G262" s="10">
        <f>DataTable[[#This Row],[Title IA Funding 2023-24]]/DataTable[[#This Row],[FTE Enrollment 2023-24]]</f>
        <v>208.15174441085895</v>
      </c>
      <c r="H262" s="10">
        <f>DataTable[[#This Row],[LAP Funding 2023-24]]+DataTable[[#This Row],[Title IA Funding 2023-24]]</f>
        <v>337256.71717950562</v>
      </c>
      <c r="I262" s="10">
        <f>DataTable[[#This Row],[Total LAP &amp; Title IA Funding 2023-24]]/DataTable[[#This Row],[FTE Enrollment 2023-24]]</f>
        <v>524.260402890573</v>
      </c>
      <c r="J262" s="9">
        <f>DataTable[[#This Row],[LAP Funding 2023-24]]/DataTable[[#This Row],[Total LAP &amp; Title IA Funding 2023-24]]</f>
        <v>0.60296115582411092</v>
      </c>
      <c r="K262" s="9">
        <f>DataTable[[#This Row],[Title IA Funding 2023-24]]/DataTable[[#This Row],[Total LAP &amp; Title IA Funding 2023-24]]</f>
        <v>0.39703884417588892</v>
      </c>
    </row>
    <row r="263" spans="1:11" ht="17.25">
      <c r="A263" s="7">
        <v>20400</v>
      </c>
      <c r="B263" s="8" t="s">
        <v>273</v>
      </c>
      <c r="C263" s="11">
        <v>201.41000000000005</v>
      </c>
      <c r="D263" s="10">
        <v>43219.65</v>
      </c>
      <c r="E263" s="10">
        <f>DataTable[[#This Row],[LAP Funding 2023-24]]/DataTable[[#This Row],[FTE Enrollment 2023-24]]</f>
        <v>214.58542276947514</v>
      </c>
      <c r="F263" s="10">
        <v>95138.333693290857</v>
      </c>
      <c r="G263" s="10">
        <f>DataTable[[#This Row],[Title IA Funding 2023-24]]/DataTable[[#This Row],[FTE Enrollment 2023-24]]</f>
        <v>472.36151975220116</v>
      </c>
      <c r="H263" s="10">
        <f>DataTable[[#This Row],[LAP Funding 2023-24]]+DataTable[[#This Row],[Title IA Funding 2023-24]]</f>
        <v>138357.98369329085</v>
      </c>
      <c r="I263" s="10">
        <f>DataTable[[#This Row],[Total LAP &amp; Title IA Funding 2023-24]]/DataTable[[#This Row],[FTE Enrollment 2023-24]]</f>
        <v>686.94694252167631</v>
      </c>
      <c r="J263" s="9">
        <f>DataTable[[#This Row],[LAP Funding 2023-24]]/DataTable[[#This Row],[Total LAP &amp; Title IA Funding 2023-24]]</f>
        <v>0.31237554094318432</v>
      </c>
      <c r="K263" s="9">
        <f>DataTable[[#This Row],[Title IA Funding 2023-24]]/DataTable[[#This Row],[Total LAP &amp; Title IA Funding 2023-24]]</f>
        <v>0.6876244590568158</v>
      </c>
    </row>
    <row r="264" spans="1:11" ht="17.25">
      <c r="A264" s="7">
        <v>17406</v>
      </c>
      <c r="B264" s="8" t="s">
        <v>274</v>
      </c>
      <c r="C264" s="11">
        <v>2657.4900000000002</v>
      </c>
      <c r="D264" s="10">
        <v>2330830.5</v>
      </c>
      <c r="E264" s="10">
        <f>DataTable[[#This Row],[LAP Funding 2023-24]]/DataTable[[#This Row],[FTE Enrollment 2023-24]]</f>
        <v>877.07968797624824</v>
      </c>
      <c r="F264" s="10">
        <v>1190107.747009991</v>
      </c>
      <c r="G264" s="10">
        <f>DataTable[[#This Row],[Title IA Funding 2023-24]]/DataTable[[#This Row],[FTE Enrollment 2023-24]]</f>
        <v>447.83150529634764</v>
      </c>
      <c r="H264" s="10">
        <f>DataTable[[#This Row],[LAP Funding 2023-24]]+DataTable[[#This Row],[Title IA Funding 2023-24]]</f>
        <v>3520938.2470099907</v>
      </c>
      <c r="I264" s="10">
        <f>DataTable[[#This Row],[Total LAP &amp; Title IA Funding 2023-24]]/DataTable[[#This Row],[FTE Enrollment 2023-24]]</f>
        <v>1324.9111932725957</v>
      </c>
      <c r="J264" s="9">
        <f>DataTable[[#This Row],[LAP Funding 2023-24]]/DataTable[[#This Row],[Total LAP &amp; Title IA Funding 2023-24]]</f>
        <v>0.66199130359055858</v>
      </c>
      <c r="K264" s="9">
        <f>DataTable[[#This Row],[Title IA Funding 2023-24]]/DataTable[[#This Row],[Total LAP &amp; Title IA Funding 2023-24]]</f>
        <v>0.33800869640944148</v>
      </c>
    </row>
    <row r="265" spans="1:11" ht="17.25">
      <c r="A265" s="7">
        <v>34033</v>
      </c>
      <c r="B265" s="8" t="s">
        <v>275</v>
      </c>
      <c r="C265" s="11">
        <v>6321.2000000000007</v>
      </c>
      <c r="D265" s="10">
        <v>1451286.78</v>
      </c>
      <c r="E265" s="10">
        <f>DataTable[[#This Row],[LAP Funding 2023-24]]/DataTable[[#This Row],[FTE Enrollment 2023-24]]</f>
        <v>229.59039106498764</v>
      </c>
      <c r="F265" s="10">
        <v>1155272.617306645</v>
      </c>
      <c r="G265" s="10">
        <f>DataTable[[#This Row],[Title IA Funding 2023-24]]/DataTable[[#This Row],[FTE Enrollment 2023-24]]</f>
        <v>182.76159863738607</v>
      </c>
      <c r="H265" s="10">
        <f>DataTable[[#This Row],[LAP Funding 2023-24]]+DataTable[[#This Row],[Title IA Funding 2023-24]]</f>
        <v>2606559.3973066453</v>
      </c>
      <c r="I265" s="10">
        <f>DataTable[[#This Row],[Total LAP &amp; Title IA Funding 2023-24]]/DataTable[[#This Row],[FTE Enrollment 2023-24]]</f>
        <v>412.35198970237377</v>
      </c>
      <c r="J265" s="9">
        <f>DataTable[[#This Row],[LAP Funding 2023-24]]/DataTable[[#This Row],[Total LAP &amp; Title IA Funding 2023-24]]</f>
        <v>0.55678254694660434</v>
      </c>
      <c r="K265" s="9">
        <f>DataTable[[#This Row],[Title IA Funding 2023-24]]/DataTable[[#This Row],[Total LAP &amp; Title IA Funding 2023-24]]</f>
        <v>0.44321745305339555</v>
      </c>
    </row>
    <row r="266" spans="1:11" ht="17.25">
      <c r="A266" s="7">
        <v>39002</v>
      </c>
      <c r="B266" s="8" t="s">
        <v>276</v>
      </c>
      <c r="C266" s="11">
        <v>543.4</v>
      </c>
      <c r="D266" s="10">
        <v>498584.36</v>
      </c>
      <c r="E266" s="10">
        <f>DataTable[[#This Row],[LAP Funding 2023-24]]/DataTable[[#This Row],[FTE Enrollment 2023-24]]</f>
        <v>917.5273463378727</v>
      </c>
      <c r="F266" s="10">
        <v>326869.16545637883</v>
      </c>
      <c r="G266" s="10">
        <f>DataTable[[#This Row],[Title IA Funding 2023-24]]/DataTable[[#This Row],[FTE Enrollment 2023-24]]</f>
        <v>601.52588416705714</v>
      </c>
      <c r="H266" s="10">
        <f>DataTable[[#This Row],[LAP Funding 2023-24]]+DataTable[[#This Row],[Title IA Funding 2023-24]]</f>
        <v>825453.52545637882</v>
      </c>
      <c r="I266" s="10">
        <f>DataTable[[#This Row],[Total LAP &amp; Title IA Funding 2023-24]]/DataTable[[#This Row],[FTE Enrollment 2023-24]]</f>
        <v>1519.0532305049298</v>
      </c>
      <c r="J266" s="9">
        <f>DataTable[[#This Row],[LAP Funding 2023-24]]/DataTable[[#This Row],[Total LAP &amp; Title IA Funding 2023-24]]</f>
        <v>0.60401263623453716</v>
      </c>
      <c r="K266" s="9">
        <f>DataTable[[#This Row],[Title IA Funding 2023-24]]/DataTable[[#This Row],[Total LAP &amp; Title IA Funding 2023-24]]</f>
        <v>0.39598736376546284</v>
      </c>
    </row>
    <row r="267" spans="1:11" ht="17.25">
      <c r="A267" s="7">
        <v>27083</v>
      </c>
      <c r="B267" s="8" t="s">
        <v>277</v>
      </c>
      <c r="C267" s="11">
        <v>5251.1699999999992</v>
      </c>
      <c r="D267" s="10">
        <v>1585703.42</v>
      </c>
      <c r="E267" s="10">
        <f>DataTable[[#This Row],[LAP Funding 2023-24]]/DataTable[[#This Row],[FTE Enrollment 2023-24]]</f>
        <v>301.9714501720569</v>
      </c>
      <c r="F267" s="10">
        <v>794473.7410477649</v>
      </c>
      <c r="G267" s="10">
        <f>DataTable[[#This Row],[Title IA Funding 2023-24]]/DataTable[[#This Row],[FTE Enrollment 2023-24]]</f>
        <v>151.29461454261909</v>
      </c>
      <c r="H267" s="10">
        <f>DataTable[[#This Row],[LAP Funding 2023-24]]+DataTable[[#This Row],[Title IA Funding 2023-24]]</f>
        <v>2380177.1610477651</v>
      </c>
      <c r="I267" s="10">
        <f>DataTable[[#This Row],[Total LAP &amp; Title IA Funding 2023-24]]/DataTable[[#This Row],[FTE Enrollment 2023-24]]</f>
        <v>453.26606471467608</v>
      </c>
      <c r="J267" s="9">
        <f>DataTable[[#This Row],[LAP Funding 2023-24]]/DataTable[[#This Row],[Total LAP &amp; Title IA Funding 2023-24]]</f>
        <v>0.66621235005127344</v>
      </c>
      <c r="K267" s="9">
        <f>DataTable[[#This Row],[Title IA Funding 2023-24]]/DataTable[[#This Row],[Total LAP &amp; Title IA Funding 2023-24]]</f>
        <v>0.33378764994872645</v>
      </c>
    </row>
    <row r="268" spans="1:11" ht="17.25">
      <c r="A268" s="7">
        <v>33070</v>
      </c>
      <c r="B268" s="8" t="s">
        <v>278</v>
      </c>
      <c r="C268" s="11">
        <v>994.43000000000018</v>
      </c>
      <c r="D268" s="10">
        <v>248409.11</v>
      </c>
      <c r="E268" s="10">
        <f>DataTable[[#This Row],[LAP Funding 2023-24]]/DataTable[[#This Row],[FTE Enrollment 2023-24]]</f>
        <v>249.80049877819448</v>
      </c>
      <c r="F268" s="10">
        <v>145507.37758741749</v>
      </c>
      <c r="G268" s="10">
        <f>DataTable[[#This Row],[Title IA Funding 2023-24]]/DataTable[[#This Row],[FTE Enrollment 2023-24]]</f>
        <v>146.32239331819983</v>
      </c>
      <c r="H268" s="10">
        <f>DataTable[[#This Row],[LAP Funding 2023-24]]+DataTable[[#This Row],[Title IA Funding 2023-24]]</f>
        <v>393916.48758741748</v>
      </c>
      <c r="I268" s="10">
        <f>DataTable[[#This Row],[Total LAP &amp; Title IA Funding 2023-24]]/DataTable[[#This Row],[FTE Enrollment 2023-24]]</f>
        <v>396.12289209639431</v>
      </c>
      <c r="J268" s="9">
        <f>DataTable[[#This Row],[LAP Funding 2023-24]]/DataTable[[#This Row],[Total LAP &amp; Title IA Funding 2023-24]]</f>
        <v>0.63061363976259899</v>
      </c>
      <c r="K268" s="9">
        <f>DataTable[[#This Row],[Title IA Funding 2023-24]]/DataTable[[#This Row],[Total LAP &amp; Title IA Funding 2023-24]]</f>
        <v>0.36938636023740101</v>
      </c>
    </row>
    <row r="269" spans="1:11" ht="17.25">
      <c r="A269" s="7">
        <v>6037</v>
      </c>
      <c r="B269" s="8" t="s">
        <v>279</v>
      </c>
      <c r="C269" s="11">
        <v>20659.309999999998</v>
      </c>
      <c r="D269" s="10">
        <v>11875011.720000001</v>
      </c>
      <c r="E269" s="10">
        <f>DataTable[[#This Row],[LAP Funding 2023-24]]/DataTable[[#This Row],[FTE Enrollment 2023-24]]</f>
        <v>574.80195224332283</v>
      </c>
      <c r="F269" s="10">
        <v>6788803.3520407174</v>
      </c>
      <c r="G269" s="10">
        <f>DataTable[[#This Row],[Title IA Funding 2023-24]]/DataTable[[#This Row],[FTE Enrollment 2023-24]]</f>
        <v>328.60745843112466</v>
      </c>
      <c r="H269" s="10">
        <f>DataTable[[#This Row],[LAP Funding 2023-24]]+DataTable[[#This Row],[Title IA Funding 2023-24]]</f>
        <v>18663815.072040718</v>
      </c>
      <c r="I269" s="10">
        <f>DataTable[[#This Row],[Total LAP &amp; Title IA Funding 2023-24]]/DataTable[[#This Row],[FTE Enrollment 2023-24]]</f>
        <v>903.40941067444749</v>
      </c>
      <c r="J269" s="9">
        <f>DataTable[[#This Row],[LAP Funding 2023-24]]/DataTable[[#This Row],[Total LAP &amp; Title IA Funding 2023-24]]</f>
        <v>0.63625853954100375</v>
      </c>
      <c r="K269" s="9">
        <f>DataTable[[#This Row],[Title IA Funding 2023-24]]/DataTable[[#This Row],[Total LAP &amp; Title IA Funding 2023-24]]</f>
        <v>0.36374146045899625</v>
      </c>
    </row>
    <row r="270" spans="1:11" ht="17.25">
      <c r="A270" s="7">
        <v>17402</v>
      </c>
      <c r="B270" s="8" t="s">
        <v>280</v>
      </c>
      <c r="C270" s="11">
        <v>1407.75</v>
      </c>
      <c r="D270" s="10">
        <v>302604.26</v>
      </c>
      <c r="E270" s="10">
        <f>DataTable[[#This Row],[LAP Funding 2023-24]]/DataTable[[#This Row],[FTE Enrollment 2023-24]]</f>
        <v>214.95596519268338</v>
      </c>
      <c r="F270" s="10">
        <v>232408.12177132568</v>
      </c>
      <c r="G270" s="10">
        <f>DataTable[[#This Row],[Title IA Funding 2023-24]]/DataTable[[#This Row],[FTE Enrollment 2023-24]]</f>
        <v>165.09189967773091</v>
      </c>
      <c r="H270" s="10">
        <f>DataTable[[#This Row],[LAP Funding 2023-24]]+DataTable[[#This Row],[Title IA Funding 2023-24]]</f>
        <v>535012.38177132572</v>
      </c>
      <c r="I270" s="10">
        <f>DataTable[[#This Row],[Total LAP &amp; Title IA Funding 2023-24]]/DataTable[[#This Row],[FTE Enrollment 2023-24]]</f>
        <v>380.04786487041429</v>
      </c>
      <c r="J270" s="9">
        <f>DataTable[[#This Row],[LAP Funding 2023-24]]/DataTable[[#This Row],[Total LAP &amp; Title IA Funding 2023-24]]</f>
        <v>0.56560234923560837</v>
      </c>
      <c r="K270" s="9">
        <f>DataTable[[#This Row],[Title IA Funding 2023-24]]/DataTable[[#This Row],[Total LAP &amp; Title IA Funding 2023-24]]</f>
        <v>0.43439765076439157</v>
      </c>
    </row>
    <row r="271" spans="1:11" ht="17.25">
      <c r="A271" s="7">
        <v>35200</v>
      </c>
      <c r="B271" s="8" t="s">
        <v>281</v>
      </c>
      <c r="C271" s="11">
        <v>403.21999999999991</v>
      </c>
      <c r="D271" s="10">
        <v>307319.46000000002</v>
      </c>
      <c r="E271" s="10">
        <f>DataTable[[#This Row],[LAP Funding 2023-24]]/DataTable[[#This Row],[FTE Enrollment 2023-24]]</f>
        <v>762.16323595059794</v>
      </c>
      <c r="F271" s="10">
        <v>168373.42698502552</v>
      </c>
      <c r="G271" s="10">
        <f>DataTable[[#This Row],[Title IA Funding 2023-24]]/DataTable[[#This Row],[FTE Enrollment 2023-24]]</f>
        <v>417.57211196127565</v>
      </c>
      <c r="H271" s="10">
        <f>DataTable[[#This Row],[LAP Funding 2023-24]]+DataTable[[#This Row],[Title IA Funding 2023-24]]</f>
        <v>475692.88698502554</v>
      </c>
      <c r="I271" s="10">
        <f>DataTable[[#This Row],[Total LAP &amp; Title IA Funding 2023-24]]/DataTable[[#This Row],[FTE Enrollment 2023-24]]</f>
        <v>1179.7353479118735</v>
      </c>
      <c r="J271" s="9">
        <f>DataTable[[#This Row],[LAP Funding 2023-24]]/DataTable[[#This Row],[Total LAP &amp; Title IA Funding 2023-24]]</f>
        <v>0.64604594352421796</v>
      </c>
      <c r="K271" s="9">
        <f>DataTable[[#This Row],[Title IA Funding 2023-24]]/DataTable[[#This Row],[Total LAP &amp; Title IA Funding 2023-24]]</f>
        <v>0.35395405647578204</v>
      </c>
    </row>
    <row r="272" spans="1:11" ht="17.25">
      <c r="A272" s="7">
        <v>13073</v>
      </c>
      <c r="B272" s="8" t="s">
        <v>282</v>
      </c>
      <c r="C272" s="11">
        <v>2273.8199999999997</v>
      </c>
      <c r="D272" s="10">
        <v>2196617.9500000002</v>
      </c>
      <c r="E272" s="10">
        <f>DataTable[[#This Row],[LAP Funding 2023-24]]/DataTable[[#This Row],[FTE Enrollment 2023-24]]</f>
        <v>966.04742239931056</v>
      </c>
      <c r="F272" s="10">
        <v>628591.86991497094</v>
      </c>
      <c r="G272" s="10">
        <f>DataTable[[#This Row],[Title IA Funding 2023-24]]/DataTable[[#This Row],[FTE Enrollment 2023-24]]</f>
        <v>276.44750680131716</v>
      </c>
      <c r="H272" s="10">
        <f>DataTable[[#This Row],[LAP Funding 2023-24]]+DataTable[[#This Row],[Title IA Funding 2023-24]]</f>
        <v>2825209.819914971</v>
      </c>
      <c r="I272" s="10">
        <f>DataTable[[#This Row],[Total LAP &amp; Title IA Funding 2023-24]]/DataTable[[#This Row],[FTE Enrollment 2023-24]]</f>
        <v>1242.4949292006277</v>
      </c>
      <c r="J272" s="9">
        <f>DataTable[[#This Row],[LAP Funding 2023-24]]/DataTable[[#This Row],[Total LAP &amp; Title IA Funding 2023-24]]</f>
        <v>0.77750612875404446</v>
      </c>
      <c r="K272" s="9">
        <f>DataTable[[#This Row],[Title IA Funding 2023-24]]/DataTable[[#This Row],[Total LAP &amp; Title IA Funding 2023-24]]</f>
        <v>0.2224938712459556</v>
      </c>
    </row>
    <row r="273" spans="1:11" ht="17.25">
      <c r="A273" s="7">
        <v>36401</v>
      </c>
      <c r="B273" s="8" t="s">
        <v>283</v>
      </c>
      <c r="C273" s="11">
        <v>273.39</v>
      </c>
      <c r="D273" s="10">
        <v>161865.9</v>
      </c>
      <c r="E273" s="10">
        <f>DataTable[[#This Row],[LAP Funding 2023-24]]/DataTable[[#This Row],[FTE Enrollment 2023-24]]</f>
        <v>592.06957094260952</v>
      </c>
      <c r="F273" s="10">
        <v>67771.821241419966</v>
      </c>
      <c r="G273" s="10">
        <f>DataTable[[#This Row],[Title IA Funding 2023-24]]/DataTable[[#This Row],[FTE Enrollment 2023-24]]</f>
        <v>247.89429474896656</v>
      </c>
      <c r="H273" s="10">
        <f>DataTable[[#This Row],[LAP Funding 2023-24]]+DataTable[[#This Row],[Title IA Funding 2023-24]]</f>
        <v>229637.72124141996</v>
      </c>
      <c r="I273" s="10">
        <f>DataTable[[#This Row],[Total LAP &amp; Title IA Funding 2023-24]]/DataTable[[#This Row],[FTE Enrollment 2023-24]]</f>
        <v>839.96386569157607</v>
      </c>
      <c r="J273" s="9">
        <f>DataTable[[#This Row],[LAP Funding 2023-24]]/DataTable[[#This Row],[Total LAP &amp; Title IA Funding 2023-24]]</f>
        <v>0.70487504894646247</v>
      </c>
      <c r="K273" s="9">
        <f>DataTable[[#This Row],[Title IA Funding 2023-24]]/DataTable[[#This Row],[Total LAP &amp; Title IA Funding 2023-24]]</f>
        <v>0.29512495105353753</v>
      </c>
    </row>
    <row r="274" spans="1:11" ht="17.25">
      <c r="A274" s="7">
        <v>36140</v>
      </c>
      <c r="B274" s="8" t="s">
        <v>284</v>
      </c>
      <c r="C274" s="11">
        <v>5087.0000000000009</v>
      </c>
      <c r="D274" s="10">
        <v>3932190.0700000003</v>
      </c>
      <c r="E274" s="10">
        <f>DataTable[[#This Row],[LAP Funding 2023-24]]/DataTable[[#This Row],[FTE Enrollment 2023-24]]</f>
        <v>772.98802241006479</v>
      </c>
      <c r="F274" s="10">
        <v>1515574.7143018669</v>
      </c>
      <c r="G274" s="10">
        <f>DataTable[[#This Row],[Title IA Funding 2023-24]]/DataTable[[#This Row],[FTE Enrollment 2023-24]]</f>
        <v>297.93094442733764</v>
      </c>
      <c r="H274" s="10">
        <f>DataTable[[#This Row],[LAP Funding 2023-24]]+DataTable[[#This Row],[Title IA Funding 2023-24]]</f>
        <v>5447764.7843018677</v>
      </c>
      <c r="I274" s="10">
        <f>DataTable[[#This Row],[Total LAP &amp; Title IA Funding 2023-24]]/DataTable[[#This Row],[FTE Enrollment 2023-24]]</f>
        <v>1070.9189668374026</v>
      </c>
      <c r="J274" s="9">
        <f>DataTable[[#This Row],[LAP Funding 2023-24]]/DataTable[[#This Row],[Total LAP &amp; Title IA Funding 2023-24]]</f>
        <v>0.72179879743172715</v>
      </c>
      <c r="K274" s="9">
        <f>DataTable[[#This Row],[Title IA Funding 2023-24]]/DataTable[[#This Row],[Total LAP &amp; Title IA Funding 2023-24]]</f>
        <v>0.2782012025682728</v>
      </c>
    </row>
    <row r="275" spans="1:11" ht="17.25">
      <c r="A275" s="7">
        <v>39207</v>
      </c>
      <c r="B275" s="8" t="s">
        <v>285</v>
      </c>
      <c r="C275" s="11">
        <v>3007.9900000000002</v>
      </c>
      <c r="D275" s="10">
        <v>2788498.6</v>
      </c>
      <c r="E275" s="10">
        <f>DataTable[[#This Row],[LAP Funding 2023-24]]/DataTable[[#This Row],[FTE Enrollment 2023-24]]</f>
        <v>927.03054198983375</v>
      </c>
      <c r="F275" s="10">
        <v>1747608.8647949211</v>
      </c>
      <c r="G275" s="10">
        <f>DataTable[[#This Row],[Title IA Funding 2023-24]]/DataTable[[#This Row],[FTE Enrollment 2023-24]]</f>
        <v>580.98892110509712</v>
      </c>
      <c r="H275" s="10">
        <f>DataTable[[#This Row],[LAP Funding 2023-24]]+DataTable[[#This Row],[Title IA Funding 2023-24]]</f>
        <v>4536107.4647949208</v>
      </c>
      <c r="I275" s="10">
        <f>DataTable[[#This Row],[Total LAP &amp; Title IA Funding 2023-24]]/DataTable[[#This Row],[FTE Enrollment 2023-24]]</f>
        <v>1508.0194630949306</v>
      </c>
      <c r="J275" s="9">
        <f>DataTable[[#This Row],[LAP Funding 2023-24]]/DataTable[[#This Row],[Total LAP &amp; Title IA Funding 2023-24]]</f>
        <v>0.61473380462031657</v>
      </c>
      <c r="K275" s="9">
        <f>DataTable[[#This Row],[Title IA Funding 2023-24]]/DataTable[[#This Row],[Total LAP &amp; Title IA Funding 2023-24]]</f>
        <v>0.3852661953796836</v>
      </c>
    </row>
    <row r="276" spans="1:11" ht="17.25">
      <c r="A276" s="7">
        <v>13146</v>
      </c>
      <c r="B276" s="8" t="s">
        <v>286</v>
      </c>
      <c r="C276" s="11">
        <v>885.84</v>
      </c>
      <c r="D276" s="10">
        <v>776395.3</v>
      </c>
      <c r="E276" s="10">
        <f>DataTable[[#This Row],[LAP Funding 2023-24]]/DataTable[[#This Row],[FTE Enrollment 2023-24]]</f>
        <v>876.45093922152989</v>
      </c>
      <c r="F276" s="10">
        <v>359533.34196567081</v>
      </c>
      <c r="G276" s="10">
        <f>DataTable[[#This Row],[Title IA Funding 2023-24]]/DataTable[[#This Row],[FTE Enrollment 2023-24]]</f>
        <v>405.86713398093423</v>
      </c>
      <c r="H276" s="10">
        <f>DataTable[[#This Row],[LAP Funding 2023-24]]+DataTable[[#This Row],[Title IA Funding 2023-24]]</f>
        <v>1135928.641965671</v>
      </c>
      <c r="I276" s="10">
        <f>DataTable[[#This Row],[Total LAP &amp; Title IA Funding 2023-24]]/DataTable[[#This Row],[FTE Enrollment 2023-24]]</f>
        <v>1282.3180732024643</v>
      </c>
      <c r="J276" s="9">
        <f>DataTable[[#This Row],[LAP Funding 2023-24]]/DataTable[[#This Row],[Total LAP &amp; Title IA Funding 2023-24]]</f>
        <v>0.68348950041129741</v>
      </c>
      <c r="K276" s="9">
        <f>DataTable[[#This Row],[Title IA Funding 2023-24]]/DataTable[[#This Row],[Total LAP &amp; Title IA Funding 2023-24]]</f>
        <v>0.31651049958870242</v>
      </c>
    </row>
    <row r="277" spans="1:11" ht="17.25">
      <c r="A277" s="7">
        <v>6112</v>
      </c>
      <c r="B277" s="8" t="s">
        <v>287</v>
      </c>
      <c r="C277" s="11">
        <v>2598.4699999999993</v>
      </c>
      <c r="D277" s="10">
        <v>734624.71</v>
      </c>
      <c r="E277" s="10">
        <f>DataTable[[#This Row],[LAP Funding 2023-24]]/DataTable[[#This Row],[FTE Enrollment 2023-24]]</f>
        <v>282.71433189530768</v>
      </c>
      <c r="F277" s="10">
        <v>481746.63651937048</v>
      </c>
      <c r="G277" s="10">
        <f>DataTable[[#This Row],[Title IA Funding 2023-24]]/DataTable[[#This Row],[FTE Enrollment 2023-24]]</f>
        <v>185.39626646425421</v>
      </c>
      <c r="H277" s="10">
        <f>DataTable[[#This Row],[LAP Funding 2023-24]]+DataTable[[#This Row],[Title IA Funding 2023-24]]</f>
        <v>1216371.3465193706</v>
      </c>
      <c r="I277" s="10">
        <f>DataTable[[#This Row],[Total LAP &amp; Title IA Funding 2023-24]]/DataTable[[#This Row],[FTE Enrollment 2023-24]]</f>
        <v>468.11059835956195</v>
      </c>
      <c r="J277" s="9">
        <f>DataTable[[#This Row],[LAP Funding 2023-24]]/DataTable[[#This Row],[Total LAP &amp; Title IA Funding 2023-24]]</f>
        <v>0.60394772706716426</v>
      </c>
      <c r="K277" s="9">
        <f>DataTable[[#This Row],[Title IA Funding 2023-24]]/DataTable[[#This Row],[Total LAP &amp; Title IA Funding 2023-24]]</f>
        <v>0.39605227293283557</v>
      </c>
    </row>
    <row r="278" spans="1:11" ht="17.25">
      <c r="A278" s="7">
        <v>1109</v>
      </c>
      <c r="B278" s="8" t="s">
        <v>288</v>
      </c>
      <c r="C278" s="11">
        <v>64.92</v>
      </c>
      <c r="D278" s="10">
        <v>51011.67</v>
      </c>
      <c r="E278" s="10">
        <f>DataTable[[#This Row],[LAP Funding 2023-24]]/DataTable[[#This Row],[FTE Enrollment 2023-24]]</f>
        <v>785.76201478743064</v>
      </c>
      <c r="F278" s="10">
        <v>2122.9064646691354</v>
      </c>
      <c r="G278" s="10">
        <f>DataTable[[#This Row],[Title IA Funding 2023-24]]/DataTable[[#This Row],[FTE Enrollment 2023-24]]</f>
        <v>32.700346036185081</v>
      </c>
      <c r="H278" s="10">
        <f>DataTable[[#This Row],[LAP Funding 2023-24]]+DataTable[[#This Row],[Title IA Funding 2023-24]]</f>
        <v>53134.576464669131</v>
      </c>
      <c r="I278" s="10">
        <f>DataTable[[#This Row],[Total LAP &amp; Title IA Funding 2023-24]]/DataTable[[#This Row],[FTE Enrollment 2023-24]]</f>
        <v>818.46236082361565</v>
      </c>
      <c r="J278" s="9">
        <f>DataTable[[#This Row],[LAP Funding 2023-24]]/DataTable[[#This Row],[Total LAP &amp; Title IA Funding 2023-24]]</f>
        <v>0.96004660983642698</v>
      </c>
      <c r="K278" s="9">
        <f>DataTable[[#This Row],[Title IA Funding 2023-24]]/DataTable[[#This Row],[Total LAP &amp; Title IA Funding 2023-24]]</f>
        <v>3.9953390163573119E-2</v>
      </c>
    </row>
    <row r="279" spans="1:11" ht="17.25">
      <c r="A279" s="7">
        <v>9209</v>
      </c>
      <c r="B279" s="8" t="s">
        <v>289</v>
      </c>
      <c r="C279" s="11">
        <v>234.3</v>
      </c>
      <c r="D279" s="10">
        <v>115425.56</v>
      </c>
      <c r="E279" s="10">
        <f>DataTable[[#This Row],[LAP Funding 2023-24]]/DataTable[[#This Row],[FTE Enrollment 2023-24]]</f>
        <v>492.64003414425946</v>
      </c>
      <c r="F279" s="10">
        <v>89743.330034408529</v>
      </c>
      <c r="G279" s="10">
        <f>DataTable[[#This Row],[Title IA Funding 2023-24]]/DataTable[[#This Row],[FTE Enrollment 2023-24]]</f>
        <v>383.02744359542692</v>
      </c>
      <c r="H279" s="10">
        <f>DataTable[[#This Row],[LAP Funding 2023-24]]+DataTable[[#This Row],[Title IA Funding 2023-24]]</f>
        <v>205168.89003440854</v>
      </c>
      <c r="I279" s="10">
        <f>DataTable[[#This Row],[Total LAP &amp; Title IA Funding 2023-24]]/DataTable[[#This Row],[FTE Enrollment 2023-24]]</f>
        <v>875.66747773968643</v>
      </c>
      <c r="J279" s="9">
        <f>DataTable[[#This Row],[LAP Funding 2023-24]]/DataTable[[#This Row],[Total LAP &amp; Title IA Funding 2023-24]]</f>
        <v>0.56258802190060186</v>
      </c>
      <c r="K279" s="9">
        <f>DataTable[[#This Row],[Title IA Funding 2023-24]]/DataTable[[#This Row],[Total LAP &amp; Title IA Funding 2023-24]]</f>
        <v>0.43741197809939814</v>
      </c>
    </row>
    <row r="280" spans="1:11" ht="17.25">
      <c r="A280" s="7">
        <v>33049</v>
      </c>
      <c r="B280" s="8" t="s">
        <v>290</v>
      </c>
      <c r="C280" s="11">
        <v>322.01</v>
      </c>
      <c r="D280" s="10">
        <v>340874.22</v>
      </c>
      <c r="E280" s="10">
        <f>DataTable[[#This Row],[LAP Funding 2023-24]]/DataTable[[#This Row],[FTE Enrollment 2023-24]]</f>
        <v>1058.582714822521</v>
      </c>
      <c r="F280" s="10">
        <v>184634.95350579094</v>
      </c>
      <c r="G280" s="10">
        <f>DataTable[[#This Row],[Title IA Funding 2023-24]]/DataTable[[#This Row],[FTE Enrollment 2023-24]]</f>
        <v>573.38266981084735</v>
      </c>
      <c r="H280" s="10">
        <f>DataTable[[#This Row],[LAP Funding 2023-24]]+DataTable[[#This Row],[Title IA Funding 2023-24]]</f>
        <v>525509.17350579088</v>
      </c>
      <c r="I280" s="10">
        <f>DataTable[[#This Row],[Total LAP &amp; Title IA Funding 2023-24]]/DataTable[[#This Row],[FTE Enrollment 2023-24]]</f>
        <v>1631.9653846333681</v>
      </c>
      <c r="J280" s="9">
        <f>DataTable[[#This Row],[LAP Funding 2023-24]]/DataTable[[#This Row],[Total LAP &amp; Title IA Funding 2023-24]]</f>
        <v>0.64865512760881172</v>
      </c>
      <c r="K280" s="9">
        <f>DataTable[[#This Row],[Title IA Funding 2023-24]]/DataTable[[#This Row],[Total LAP &amp; Title IA Funding 2023-24]]</f>
        <v>0.35134487239118833</v>
      </c>
    </row>
    <row r="281" spans="1:11" ht="17.25">
      <c r="A281" s="7">
        <v>4246</v>
      </c>
      <c r="B281" s="8" t="s">
        <v>291</v>
      </c>
      <c r="C281" s="11">
        <v>6699.0599999999995</v>
      </c>
      <c r="D281" s="10">
        <v>4701509.97</v>
      </c>
      <c r="E281" s="10">
        <f>DataTable[[#This Row],[LAP Funding 2023-24]]/DataTable[[#This Row],[FTE Enrollment 2023-24]]</f>
        <v>701.81636975933941</v>
      </c>
      <c r="F281" s="10">
        <v>2274377.9531562934</v>
      </c>
      <c r="G281" s="10">
        <f>DataTable[[#This Row],[Title IA Funding 2023-24]]/DataTable[[#This Row],[FTE Enrollment 2023-24]]</f>
        <v>339.50702832282343</v>
      </c>
      <c r="H281" s="10">
        <f>DataTable[[#This Row],[LAP Funding 2023-24]]+DataTable[[#This Row],[Title IA Funding 2023-24]]</f>
        <v>6975887.9231562931</v>
      </c>
      <c r="I281" s="10">
        <f>DataTable[[#This Row],[Total LAP &amp; Title IA Funding 2023-24]]/DataTable[[#This Row],[FTE Enrollment 2023-24]]</f>
        <v>1041.3233980821628</v>
      </c>
      <c r="J281" s="9">
        <f>DataTable[[#This Row],[LAP Funding 2023-24]]/DataTable[[#This Row],[Total LAP &amp; Title IA Funding 2023-24]]</f>
        <v>0.6739658122077119</v>
      </c>
      <c r="K281" s="9">
        <f>DataTable[[#This Row],[Title IA Funding 2023-24]]/DataTable[[#This Row],[Total LAP &amp; Title IA Funding 2023-24]]</f>
        <v>0.3260341877922881</v>
      </c>
    </row>
    <row r="282" spans="1:11" ht="17.25">
      <c r="A282" s="7">
        <v>32363</v>
      </c>
      <c r="B282" s="8" t="s">
        <v>292</v>
      </c>
      <c r="C282" s="11">
        <v>3311.01</v>
      </c>
      <c r="D282" s="10">
        <v>1867691.49</v>
      </c>
      <c r="E282" s="10">
        <f>DataTable[[#This Row],[LAP Funding 2023-24]]/DataTable[[#This Row],[FTE Enrollment 2023-24]]</f>
        <v>564.0851250826787</v>
      </c>
      <c r="F282" s="10">
        <v>697273.15507053921</v>
      </c>
      <c r="G282" s="10">
        <f>DataTable[[#This Row],[Title IA Funding 2023-24]]/DataTable[[#This Row],[FTE Enrollment 2023-24]]</f>
        <v>210.59228304068523</v>
      </c>
      <c r="H282" s="10">
        <f>DataTable[[#This Row],[LAP Funding 2023-24]]+DataTable[[#This Row],[Title IA Funding 2023-24]]</f>
        <v>2564964.6450705393</v>
      </c>
      <c r="I282" s="10">
        <f>DataTable[[#This Row],[Total LAP &amp; Title IA Funding 2023-24]]/DataTable[[#This Row],[FTE Enrollment 2023-24]]</f>
        <v>774.67740812336388</v>
      </c>
      <c r="J282" s="9">
        <f>DataTable[[#This Row],[LAP Funding 2023-24]]/DataTable[[#This Row],[Total LAP &amp; Title IA Funding 2023-24]]</f>
        <v>0.72815486700349297</v>
      </c>
      <c r="K282" s="9">
        <f>DataTable[[#This Row],[Title IA Funding 2023-24]]/DataTable[[#This Row],[Total LAP &amp; Title IA Funding 2023-24]]</f>
        <v>0.27184513299650703</v>
      </c>
    </row>
    <row r="283" spans="1:11" ht="17.25">
      <c r="A283" s="7">
        <v>39208</v>
      </c>
      <c r="B283" s="8" t="s">
        <v>293</v>
      </c>
      <c r="C283" s="11">
        <v>5244.3300000000008</v>
      </c>
      <c r="D283" s="10">
        <v>2316654.0299999998</v>
      </c>
      <c r="E283" s="10">
        <f>DataTable[[#This Row],[LAP Funding 2023-24]]/DataTable[[#This Row],[FTE Enrollment 2023-24]]</f>
        <v>441.74451836554897</v>
      </c>
      <c r="F283" s="10">
        <v>1198212.9255389941</v>
      </c>
      <c r="G283" s="10">
        <f>DataTable[[#This Row],[Title IA Funding 2023-24]]/DataTable[[#This Row],[FTE Enrollment 2023-24]]</f>
        <v>228.47778944860335</v>
      </c>
      <c r="H283" s="10">
        <f>DataTable[[#This Row],[LAP Funding 2023-24]]+DataTable[[#This Row],[Title IA Funding 2023-24]]</f>
        <v>3514866.9555389937</v>
      </c>
      <c r="I283" s="10">
        <f>DataTable[[#This Row],[Total LAP &amp; Title IA Funding 2023-24]]/DataTable[[#This Row],[FTE Enrollment 2023-24]]</f>
        <v>670.22230781415226</v>
      </c>
      <c r="J283" s="9">
        <f>DataTable[[#This Row],[LAP Funding 2023-24]]/DataTable[[#This Row],[Total LAP &amp; Title IA Funding 2023-24]]</f>
        <v>0.65910148500763044</v>
      </c>
      <c r="K283" s="9">
        <f>DataTable[[#This Row],[Title IA Funding 2023-24]]/DataTable[[#This Row],[Total LAP &amp; Title IA Funding 2023-24]]</f>
        <v>0.34089851499236962</v>
      </c>
    </row>
    <row r="284" spans="1:11" ht="17.25">
      <c r="A284" s="7">
        <v>21303</v>
      </c>
      <c r="B284" s="8" t="s">
        <v>294</v>
      </c>
      <c r="C284" s="11">
        <v>331.65999999999997</v>
      </c>
      <c r="D284" s="10">
        <v>272096.79000000004</v>
      </c>
      <c r="E284" s="10">
        <f>DataTable[[#This Row],[LAP Funding 2023-24]]/DataTable[[#This Row],[FTE Enrollment 2023-24]]</f>
        <v>820.40882228788541</v>
      </c>
      <c r="F284" s="10">
        <v>239871.54363057073</v>
      </c>
      <c r="G284" s="10">
        <f>DataTable[[#This Row],[Title IA Funding 2023-24]]/DataTable[[#This Row],[FTE Enrollment 2023-24]]</f>
        <v>723.24532241021154</v>
      </c>
      <c r="H284" s="10">
        <f>DataTable[[#This Row],[LAP Funding 2023-24]]+DataTable[[#This Row],[Title IA Funding 2023-24]]</f>
        <v>511968.33363057079</v>
      </c>
      <c r="I284" s="10">
        <f>DataTable[[#This Row],[Total LAP &amp; Title IA Funding 2023-24]]/DataTable[[#This Row],[FTE Enrollment 2023-24]]</f>
        <v>1543.6541446980971</v>
      </c>
      <c r="J284" s="9">
        <f>DataTable[[#This Row],[LAP Funding 2023-24]]/DataTable[[#This Row],[Total LAP &amp; Title IA Funding 2023-24]]</f>
        <v>0.53147191364445068</v>
      </c>
      <c r="K284" s="9">
        <f>DataTable[[#This Row],[Title IA Funding 2023-24]]/DataTable[[#This Row],[Total LAP &amp; Title IA Funding 2023-24]]</f>
        <v>0.46852808635554927</v>
      </c>
    </row>
    <row r="285" spans="1:11" ht="17.25">
      <c r="A285" s="7">
        <v>27416</v>
      </c>
      <c r="B285" s="8" t="s">
        <v>295</v>
      </c>
      <c r="C285" s="11">
        <v>4145.09</v>
      </c>
      <c r="D285" s="10">
        <v>930852.6</v>
      </c>
      <c r="E285" s="10">
        <f>DataTable[[#This Row],[LAP Funding 2023-24]]/DataTable[[#This Row],[FTE Enrollment 2023-24]]</f>
        <v>224.56752446870874</v>
      </c>
      <c r="F285" s="10">
        <v>443268.4706631907</v>
      </c>
      <c r="G285" s="10">
        <f>DataTable[[#This Row],[Title IA Funding 2023-24]]/DataTable[[#This Row],[FTE Enrollment 2023-24]]</f>
        <v>106.93820174307209</v>
      </c>
      <c r="H285" s="10">
        <f>DataTable[[#This Row],[LAP Funding 2023-24]]+DataTable[[#This Row],[Title IA Funding 2023-24]]</f>
        <v>1374121.0706631907</v>
      </c>
      <c r="I285" s="10">
        <f>DataTable[[#This Row],[Total LAP &amp; Title IA Funding 2023-24]]/DataTable[[#This Row],[FTE Enrollment 2023-24]]</f>
        <v>331.50572621178082</v>
      </c>
      <c r="J285" s="9">
        <f>DataTable[[#This Row],[LAP Funding 2023-24]]/DataTable[[#This Row],[Total LAP &amp; Title IA Funding 2023-24]]</f>
        <v>0.67741672831691857</v>
      </c>
      <c r="K285" s="9">
        <f>DataTable[[#This Row],[Title IA Funding 2023-24]]/DataTable[[#This Row],[Total LAP &amp; Title IA Funding 2023-24]]</f>
        <v>0.32258327168308137</v>
      </c>
    </row>
    <row r="286" spans="1:11" ht="17.25">
      <c r="A286" s="7">
        <v>20405</v>
      </c>
      <c r="B286" s="8" t="s">
        <v>296</v>
      </c>
      <c r="C286" s="11">
        <v>1064.99</v>
      </c>
      <c r="D286" s="10">
        <v>349456.32</v>
      </c>
      <c r="E286" s="10">
        <f>DataTable[[#This Row],[LAP Funding 2023-24]]/DataTable[[#This Row],[FTE Enrollment 2023-24]]</f>
        <v>328.13108104301449</v>
      </c>
      <c r="F286" s="10">
        <v>252416.76801653919</v>
      </c>
      <c r="G286" s="10">
        <f>DataTable[[#This Row],[Title IA Funding 2023-24]]/DataTable[[#This Row],[FTE Enrollment 2023-24]]</f>
        <v>237.01327525755096</v>
      </c>
      <c r="H286" s="10">
        <f>DataTable[[#This Row],[LAP Funding 2023-24]]+DataTable[[#This Row],[Title IA Funding 2023-24]]</f>
        <v>601873.08801653923</v>
      </c>
      <c r="I286" s="10">
        <f>DataTable[[#This Row],[Total LAP &amp; Title IA Funding 2023-24]]/DataTable[[#This Row],[FTE Enrollment 2023-24]]</f>
        <v>565.14435630056551</v>
      </c>
      <c r="J286" s="9">
        <f>DataTable[[#This Row],[LAP Funding 2023-24]]/DataTable[[#This Row],[Total LAP &amp; Title IA Funding 2023-24]]</f>
        <v>0.58061462949211828</v>
      </c>
      <c r="K286" s="9">
        <f>DataTable[[#This Row],[Title IA Funding 2023-24]]/DataTable[[#This Row],[Total LAP &amp; Title IA Funding 2023-24]]</f>
        <v>0.41938537050788172</v>
      </c>
    </row>
    <row r="287" spans="1:11" ht="17.25">
      <c r="A287" s="7">
        <v>22200</v>
      </c>
      <c r="B287" s="8" t="s">
        <v>297</v>
      </c>
      <c r="C287" s="11">
        <v>208.18</v>
      </c>
      <c r="D287" s="10">
        <v>63582.75</v>
      </c>
      <c r="E287" s="10">
        <f>DataTable[[#This Row],[LAP Funding 2023-24]]/DataTable[[#This Row],[FTE Enrollment 2023-24]]</f>
        <v>305.4219905850706</v>
      </c>
      <c r="F287" s="10">
        <v>46173.799027415705</v>
      </c>
      <c r="G287" s="10">
        <f>DataTable[[#This Row],[Title IA Funding 2023-24]]/DataTable[[#This Row],[FTE Enrollment 2023-24]]</f>
        <v>221.79747827560624</v>
      </c>
      <c r="H287" s="10">
        <f>DataTable[[#This Row],[LAP Funding 2023-24]]+DataTable[[#This Row],[Title IA Funding 2023-24]]</f>
        <v>109756.54902741571</v>
      </c>
      <c r="I287" s="10">
        <f>DataTable[[#This Row],[Total LAP &amp; Title IA Funding 2023-24]]/DataTable[[#This Row],[FTE Enrollment 2023-24]]</f>
        <v>527.21946886067678</v>
      </c>
      <c r="J287" s="9">
        <f>DataTable[[#This Row],[LAP Funding 2023-24]]/DataTable[[#This Row],[Total LAP &amp; Title IA Funding 2023-24]]</f>
        <v>0.57930711710075622</v>
      </c>
      <c r="K287" s="9">
        <f>DataTable[[#This Row],[Title IA Funding 2023-24]]/DataTable[[#This Row],[Total LAP &amp; Title IA Funding 2023-24]]</f>
        <v>0.42069288289924378</v>
      </c>
    </row>
    <row r="288" spans="1:11" ht="17.25">
      <c r="A288" s="7">
        <v>25160</v>
      </c>
      <c r="B288" s="8" t="s">
        <v>298</v>
      </c>
      <c r="C288" s="11">
        <v>320.67999999999995</v>
      </c>
      <c r="D288" s="10">
        <v>94750.78</v>
      </c>
      <c r="E288" s="10">
        <f>DataTable[[#This Row],[LAP Funding 2023-24]]/DataTable[[#This Row],[FTE Enrollment 2023-24]]</f>
        <v>295.46831732568296</v>
      </c>
      <c r="F288" s="10">
        <v>125430.17983611237</v>
      </c>
      <c r="G288" s="10">
        <f>DataTable[[#This Row],[Title IA Funding 2023-24]]/DataTable[[#This Row],[FTE Enrollment 2023-24]]</f>
        <v>391.13814343305597</v>
      </c>
      <c r="H288" s="10">
        <f>DataTable[[#This Row],[LAP Funding 2023-24]]+DataTable[[#This Row],[Title IA Funding 2023-24]]</f>
        <v>220180.95983611236</v>
      </c>
      <c r="I288" s="10">
        <f>DataTable[[#This Row],[Total LAP &amp; Title IA Funding 2023-24]]/DataTable[[#This Row],[FTE Enrollment 2023-24]]</f>
        <v>686.60646075873888</v>
      </c>
      <c r="J288" s="9">
        <f>DataTable[[#This Row],[LAP Funding 2023-24]]/DataTable[[#This Row],[Total LAP &amp; Title IA Funding 2023-24]]</f>
        <v>0.43033139682253174</v>
      </c>
      <c r="K288" s="9">
        <f>DataTable[[#This Row],[Title IA Funding 2023-24]]/DataTable[[#This Row],[Total LAP &amp; Title IA Funding 2023-24]]</f>
        <v>0.56966860317746826</v>
      </c>
    </row>
    <row r="289" spans="1:11" ht="17.25">
      <c r="A289" s="7">
        <v>13167</v>
      </c>
      <c r="B289" s="8" t="s">
        <v>299</v>
      </c>
      <c r="C289" s="11">
        <v>108.41</v>
      </c>
      <c r="D289" s="10">
        <v>85822.459999999992</v>
      </c>
      <c r="E289" s="10">
        <f>DataTable[[#This Row],[LAP Funding 2023-24]]/DataTable[[#This Row],[FTE Enrollment 2023-24]]</f>
        <v>791.6470805276266</v>
      </c>
      <c r="F289" s="10">
        <v>26722.976328807221</v>
      </c>
      <c r="G289" s="10">
        <f>DataTable[[#This Row],[Title IA Funding 2023-24]]/DataTable[[#This Row],[FTE Enrollment 2023-24]]</f>
        <v>246.49918207552091</v>
      </c>
      <c r="H289" s="10">
        <f>DataTable[[#This Row],[LAP Funding 2023-24]]+DataTable[[#This Row],[Title IA Funding 2023-24]]</f>
        <v>112545.43632880721</v>
      </c>
      <c r="I289" s="10">
        <f>DataTable[[#This Row],[Total LAP &amp; Title IA Funding 2023-24]]/DataTable[[#This Row],[FTE Enrollment 2023-24]]</f>
        <v>1038.1462626031473</v>
      </c>
      <c r="J289" s="9">
        <f>DataTable[[#This Row],[LAP Funding 2023-24]]/DataTable[[#This Row],[Total LAP &amp; Title IA Funding 2023-24]]</f>
        <v>0.76255833021310004</v>
      </c>
      <c r="K289" s="9">
        <f>DataTable[[#This Row],[Title IA Funding 2023-24]]/DataTable[[#This Row],[Total LAP &amp; Title IA Funding 2023-24]]</f>
        <v>0.23744166978690001</v>
      </c>
    </row>
    <row r="290" spans="1:11" ht="17.25">
      <c r="A290" s="7">
        <v>21232</v>
      </c>
      <c r="B290" s="8" t="s">
        <v>300</v>
      </c>
      <c r="C290" s="11">
        <v>736.3</v>
      </c>
      <c r="D290" s="10">
        <v>639969.11</v>
      </c>
      <c r="E290" s="10">
        <f>DataTable[[#This Row],[LAP Funding 2023-24]]/DataTable[[#This Row],[FTE Enrollment 2023-24]]</f>
        <v>869.16896645389113</v>
      </c>
      <c r="F290" s="10">
        <v>235114.06288255472</v>
      </c>
      <c r="G290" s="10">
        <f>DataTable[[#This Row],[Title IA Funding 2023-24]]/DataTable[[#This Row],[FTE Enrollment 2023-24]]</f>
        <v>319.31829808848937</v>
      </c>
      <c r="H290" s="10">
        <f>DataTable[[#This Row],[LAP Funding 2023-24]]+DataTable[[#This Row],[Title IA Funding 2023-24]]</f>
        <v>875083.1728825547</v>
      </c>
      <c r="I290" s="10">
        <f>DataTable[[#This Row],[Total LAP &amp; Title IA Funding 2023-24]]/DataTable[[#This Row],[FTE Enrollment 2023-24]]</f>
        <v>1188.4872645423804</v>
      </c>
      <c r="J290" s="9">
        <f>DataTable[[#This Row],[LAP Funding 2023-24]]/DataTable[[#This Row],[Total LAP &amp; Title IA Funding 2023-24]]</f>
        <v>0.73132375279474204</v>
      </c>
      <c r="K290" s="9">
        <f>DataTable[[#This Row],[Title IA Funding 2023-24]]/DataTable[[#This Row],[Total LAP &amp; Title IA Funding 2023-24]]</f>
        <v>0.2686762472052579</v>
      </c>
    </row>
    <row r="291" spans="1:11" ht="17.25">
      <c r="A291" s="7">
        <v>14117</v>
      </c>
      <c r="B291" s="8" t="s">
        <v>301</v>
      </c>
      <c r="C291" s="11">
        <v>165.8</v>
      </c>
      <c r="D291" s="10">
        <v>120308.53</v>
      </c>
      <c r="E291" s="10">
        <f>DataTable[[#This Row],[LAP Funding 2023-24]]/DataTable[[#This Row],[FTE Enrollment 2023-24]]</f>
        <v>725.62442702050657</v>
      </c>
      <c r="F291" s="10">
        <v>34367.160044986747</v>
      </c>
      <c r="G291" s="10">
        <f>DataTable[[#This Row],[Title IA Funding 2023-24]]/DataTable[[#This Row],[FTE Enrollment 2023-24]]</f>
        <v>207.28082053671136</v>
      </c>
      <c r="H291" s="10">
        <f>DataTable[[#This Row],[LAP Funding 2023-24]]+DataTable[[#This Row],[Title IA Funding 2023-24]]</f>
        <v>154675.69004498675</v>
      </c>
      <c r="I291" s="10">
        <f>DataTable[[#This Row],[Total LAP &amp; Title IA Funding 2023-24]]/DataTable[[#This Row],[FTE Enrollment 2023-24]]</f>
        <v>932.90524755721799</v>
      </c>
      <c r="J291" s="9">
        <f>DataTable[[#This Row],[LAP Funding 2023-24]]/DataTable[[#This Row],[Total LAP &amp; Title IA Funding 2023-24]]</f>
        <v>0.7778114968487212</v>
      </c>
      <c r="K291" s="9">
        <f>DataTable[[#This Row],[Title IA Funding 2023-24]]/DataTable[[#This Row],[Total LAP &amp; Title IA Funding 2023-24]]</f>
        <v>0.22218850315127869</v>
      </c>
    </row>
    <row r="292" spans="1:11" ht="17.25">
      <c r="A292" s="7">
        <v>20094</v>
      </c>
      <c r="B292" s="8" t="s">
        <v>302</v>
      </c>
      <c r="C292" s="11">
        <v>100.42999999999999</v>
      </c>
      <c r="D292" s="10">
        <v>62336.03</v>
      </c>
      <c r="E292" s="10">
        <f>DataTable[[#This Row],[LAP Funding 2023-24]]/DataTable[[#This Row],[FTE Enrollment 2023-24]]</f>
        <v>620.69132729264163</v>
      </c>
      <c r="F292" s="10">
        <v>35263.756623595065</v>
      </c>
      <c r="G292" s="10">
        <f>DataTable[[#This Row],[Title IA Funding 2023-24]]/DataTable[[#This Row],[FTE Enrollment 2023-24]]</f>
        <v>351.1277170526244</v>
      </c>
      <c r="H292" s="10">
        <f>DataTable[[#This Row],[LAP Funding 2023-24]]+DataTable[[#This Row],[Title IA Funding 2023-24]]</f>
        <v>97599.786623595064</v>
      </c>
      <c r="I292" s="10">
        <f>DataTable[[#This Row],[Total LAP &amp; Title IA Funding 2023-24]]/DataTable[[#This Row],[FTE Enrollment 2023-24]]</f>
        <v>971.81904434526609</v>
      </c>
      <c r="J292" s="9">
        <f>DataTable[[#This Row],[LAP Funding 2023-24]]/DataTable[[#This Row],[Total LAP &amp; Title IA Funding 2023-24]]</f>
        <v>0.6386902282932867</v>
      </c>
      <c r="K292" s="9">
        <f>DataTable[[#This Row],[Title IA Funding 2023-24]]/DataTable[[#This Row],[Total LAP &amp; Title IA Funding 2023-24]]</f>
        <v>0.3613097717067133</v>
      </c>
    </row>
    <row r="293" spans="1:11" ht="17.25">
      <c r="A293" s="7">
        <v>8404</v>
      </c>
      <c r="B293" s="8" t="s">
        <v>303</v>
      </c>
      <c r="C293" s="11">
        <v>2275.3500000000004</v>
      </c>
      <c r="D293" s="10">
        <v>797485.70000000007</v>
      </c>
      <c r="E293" s="10">
        <f>DataTable[[#This Row],[LAP Funding 2023-24]]/DataTable[[#This Row],[FTE Enrollment 2023-24]]</f>
        <v>350.48924341310124</v>
      </c>
      <c r="F293" s="10">
        <v>409407.68470975262</v>
      </c>
      <c r="G293" s="10">
        <f>DataTable[[#This Row],[Title IA Funding 2023-24]]/DataTable[[#This Row],[FTE Enrollment 2023-24]]</f>
        <v>179.93174004428002</v>
      </c>
      <c r="H293" s="10">
        <f>DataTable[[#This Row],[LAP Funding 2023-24]]+DataTable[[#This Row],[Title IA Funding 2023-24]]</f>
        <v>1206893.3847097526</v>
      </c>
      <c r="I293" s="10">
        <f>DataTable[[#This Row],[Total LAP &amp; Title IA Funding 2023-24]]/DataTable[[#This Row],[FTE Enrollment 2023-24]]</f>
        <v>530.42098345738123</v>
      </c>
      <c r="J293" s="9">
        <f>DataTable[[#This Row],[LAP Funding 2023-24]]/DataTable[[#This Row],[Total LAP &amp; Title IA Funding 2023-24]]</f>
        <v>0.66077559965397314</v>
      </c>
      <c r="K293" s="9">
        <f>DataTable[[#This Row],[Title IA Funding 2023-24]]/DataTable[[#This Row],[Total LAP &amp; Title IA Funding 2023-24]]</f>
        <v>0.33922440034602691</v>
      </c>
    </row>
    <row r="294" spans="1:11" ht="17.25">
      <c r="A294" s="7">
        <v>39007</v>
      </c>
      <c r="B294" s="8" t="s">
        <v>304</v>
      </c>
      <c r="C294" s="11">
        <v>14986.39</v>
      </c>
      <c r="D294" s="10">
        <v>13193006.08</v>
      </c>
      <c r="E294" s="10">
        <f>DataTable[[#This Row],[LAP Funding 2023-24]]/DataTable[[#This Row],[FTE Enrollment 2023-24]]</f>
        <v>880.33249368260135</v>
      </c>
      <c r="F294" s="10">
        <v>9350067.6473940071</v>
      </c>
      <c r="G294" s="10">
        <f>DataTable[[#This Row],[Title IA Funding 2023-24]]/DataTable[[#This Row],[FTE Enrollment 2023-24]]</f>
        <v>623.90393199389632</v>
      </c>
      <c r="H294" s="10">
        <f>DataTable[[#This Row],[LAP Funding 2023-24]]+DataTable[[#This Row],[Title IA Funding 2023-24]]</f>
        <v>22543073.727394007</v>
      </c>
      <c r="I294" s="10">
        <f>DataTable[[#This Row],[Total LAP &amp; Title IA Funding 2023-24]]/DataTable[[#This Row],[FTE Enrollment 2023-24]]</f>
        <v>1504.2364256764977</v>
      </c>
      <c r="J294" s="9">
        <f>DataTable[[#This Row],[LAP Funding 2023-24]]/DataTable[[#This Row],[Total LAP &amp; Title IA Funding 2023-24]]</f>
        <v>0.58523545810738553</v>
      </c>
      <c r="K294" s="9">
        <f>DataTable[[#This Row],[Title IA Funding 2023-24]]/DataTable[[#This Row],[Total LAP &amp; Title IA Funding 2023-24]]</f>
        <v>0.41476454189261441</v>
      </c>
    </row>
    <row r="295" spans="1:11" ht="17.25">
      <c r="A295" s="7">
        <v>34002</v>
      </c>
      <c r="B295" s="8" t="s">
        <v>305</v>
      </c>
      <c r="C295" s="11">
        <v>5506</v>
      </c>
      <c r="D295" s="10">
        <v>2017922.26</v>
      </c>
      <c r="E295" s="10">
        <f>DataTable[[#This Row],[LAP Funding 2023-24]]/DataTable[[#This Row],[FTE Enrollment 2023-24]]</f>
        <v>366.49514347984018</v>
      </c>
      <c r="F295" s="10">
        <v>1165031.7782685426</v>
      </c>
      <c r="G295" s="10">
        <f>DataTable[[#This Row],[Title IA Funding 2023-24]]/DataTable[[#This Row],[FTE Enrollment 2023-24]]</f>
        <v>211.59313081520935</v>
      </c>
      <c r="H295" s="10">
        <f>DataTable[[#This Row],[LAP Funding 2023-24]]+DataTable[[#This Row],[Title IA Funding 2023-24]]</f>
        <v>3182954.0382685428</v>
      </c>
      <c r="I295" s="10">
        <f>DataTable[[#This Row],[Total LAP &amp; Title IA Funding 2023-24]]/DataTable[[#This Row],[FTE Enrollment 2023-24]]</f>
        <v>578.08827429504959</v>
      </c>
      <c r="J295" s="9">
        <f>DataTable[[#This Row],[LAP Funding 2023-24]]/DataTable[[#This Row],[Total LAP &amp; Title IA Funding 2023-24]]</f>
        <v>0.63397781926430374</v>
      </c>
      <c r="K295" s="9">
        <f>DataTable[[#This Row],[Title IA Funding 2023-24]]/DataTable[[#This Row],[Total LAP &amp; Title IA Funding 2023-24]]</f>
        <v>0.3660221807356962</v>
      </c>
    </row>
    <row r="296" spans="1:11" ht="17.25">
      <c r="A296" s="7">
        <v>39205</v>
      </c>
      <c r="B296" s="8" t="s">
        <v>306</v>
      </c>
      <c r="C296" s="11">
        <v>1273.26</v>
      </c>
      <c r="D296" s="10">
        <v>978260.17</v>
      </c>
      <c r="E296" s="10">
        <f>DataTable[[#This Row],[LAP Funding 2023-24]]/DataTable[[#This Row],[FTE Enrollment 2023-24]]</f>
        <v>768.3113975150402</v>
      </c>
      <c r="F296" s="10">
        <v>330710.78469330393</v>
      </c>
      <c r="G296" s="10">
        <f>DataTable[[#This Row],[Title IA Funding 2023-24]]/DataTable[[#This Row],[FTE Enrollment 2023-24]]</f>
        <v>259.7354701265287</v>
      </c>
      <c r="H296" s="10">
        <f>DataTable[[#This Row],[LAP Funding 2023-24]]+DataTable[[#This Row],[Title IA Funding 2023-24]]</f>
        <v>1308970.9546933039</v>
      </c>
      <c r="I296" s="10">
        <f>DataTable[[#This Row],[Total LAP &amp; Title IA Funding 2023-24]]/DataTable[[#This Row],[FTE Enrollment 2023-24]]</f>
        <v>1028.0468676415687</v>
      </c>
      <c r="J296" s="9">
        <f>DataTable[[#This Row],[LAP Funding 2023-24]]/DataTable[[#This Row],[Total LAP &amp; Title IA Funding 2023-24]]</f>
        <v>0.74735055540572293</v>
      </c>
      <c r="K296" s="9">
        <f>DataTable[[#This Row],[Title IA Funding 2023-24]]/DataTable[[#This Row],[Total LAP &amp; Title IA Funding 2023-24]]</f>
        <v>0.25264944459427713</v>
      </c>
    </row>
  </sheetData>
  <phoneticPr fontId="3" type="noConversion"/>
  <pageMargins left="0.7" right="0.7" top="0.75" bottom="0.75" header="0.3" footer="0.3"/>
  <pageSetup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5AE227-392C-4D00-A35C-704B2B4DC839}"/>
</file>

<file path=customXml/itemProps2.xml><?xml version="1.0" encoding="utf-8"?>
<ds:datastoreItem xmlns:ds="http://schemas.openxmlformats.org/officeDocument/2006/customXml" ds:itemID="{74F66979-9FAF-404D-9389-80CF56D208ED}"/>
</file>

<file path=customXml/itemProps3.xml><?xml version="1.0" encoding="utf-8"?>
<ds:datastoreItem xmlns:ds="http://schemas.openxmlformats.org/officeDocument/2006/customXml" ds:itemID="{CEA3DCA0-DAF0-46C1-84BE-68420F51C5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Sammi Payne</dc:creator>
  <cp:keywords/>
  <dc:description/>
  <cp:lastModifiedBy/>
  <cp:revision/>
  <dcterms:created xsi:type="dcterms:W3CDTF">2025-02-12T18:17:05Z</dcterms:created>
  <dcterms:modified xsi:type="dcterms:W3CDTF">2025-04-10T16:56:58Z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2025-03-26T22:02:35Z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718b404d-197c-4553-b9b5-32d7f209200a</vt:lpwstr>
  </property>
  <property fmtid="{D5CDD505-2E9C-101B-9397-08002B2CF9AE}" pid="8" name="MSIP_Label_9145f431-4c8c-42c6-a5a5-ba6d3bdea585_ContentBits">
    <vt:lpwstr>0</vt:lpwstr>
  </property>
  <property fmtid="{D5CDD505-2E9C-101B-9397-08002B2CF9AE}" pid="9" name="MSIP_Label_9145f431-4c8c-42c6-a5a5-ba6d3bdea585_Tag">
    <vt:lpwstr>10, 3, 0, 1</vt:lpwstr>
  </property>
</Properties>
</file>