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2.xml" ContentType="application/vnd.openxmlformats-officedocument.drawing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drawings/drawing3.xml" ContentType="application/vnd.openxmlformats-officedocument.drawing+xml"/>
  <Override PartName="/xl/ink/ink9.xml" ContentType="application/inkml+xml"/>
  <Override PartName="/xl/ink/ink10.xml" ContentType="application/inkml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waospi-my.sharepoint.com/personal/carrie_hert_k12_wa_us/Documents/Desktop/Paul Docs to Post/"/>
    </mc:Choice>
  </mc:AlternateContent>
  <xr:revisionPtr revIDLastSave="0" documentId="8_{E8A1AB5B-A7FB-40DB-908E-3F8197A9DF64}" xr6:coauthVersionLast="47" xr6:coauthVersionMax="47" xr10:uidLastSave="{00000000-0000-0000-0000-000000000000}"/>
  <bookViews>
    <workbookView xWindow="-28920" yWindow="-120" windowWidth="29040" windowHeight="15840" xr2:uid="{7C8C042D-5FD0-4BA6-B596-1B0ACB0D13C3}"/>
  </bookViews>
  <sheets>
    <sheet name="Printable Instructions" sheetId="7" r:id="rId1"/>
    <sheet name="Restate your Beginning Balance" sheetId="9" r:id="rId2"/>
    <sheet name="Comp Abs - Sick Leave Tool" sheetId="8" r:id="rId3"/>
    <sheet name="Appendix B - Tool Illustration" sheetId="6" r:id="rId4"/>
  </sheets>
  <definedNames>
    <definedName name="_xlnm.Print_Area" localSheetId="3">'Appendix B - Tool Illustration'!$B$3:$H$42</definedName>
    <definedName name="_xlnm.Print_Area" localSheetId="2">'Comp Abs - Sick Leave Tool'!$B$1:$H$50</definedName>
    <definedName name="_xlnm.Print_Area" localSheetId="0">'Printable Instructions'!$B$2:$O$33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9" l="1"/>
  <c r="F41" i="9"/>
  <c r="E35" i="9"/>
  <c r="F32" i="9"/>
  <c r="F31" i="9"/>
  <c r="F42" i="9" s="1"/>
  <c r="F30" i="9"/>
  <c r="F27" i="9"/>
  <c r="F26" i="9"/>
  <c r="F24" i="9" s="1"/>
  <c r="F25" i="9"/>
  <c r="E25" i="9" s="1"/>
  <c r="G24" i="9"/>
  <c r="G25" i="9" s="1"/>
  <c r="D25" i="9" s="1"/>
  <c r="D30" i="9" s="1"/>
  <c r="E19" i="9"/>
  <c r="D43" i="9" s="1"/>
  <c r="E18" i="9"/>
  <c r="E31" i="9" s="1"/>
  <c r="E17" i="9"/>
  <c r="D41" i="9" s="1"/>
  <c r="D44" i="9" s="1"/>
  <c r="E16" i="9"/>
  <c r="D16" i="9"/>
  <c r="F27" i="8"/>
  <c r="F26" i="8"/>
  <c r="F25" i="8"/>
  <c r="D16" i="8"/>
  <c r="F31" i="8"/>
  <c r="F42" i="8" s="1"/>
  <c r="E35" i="8"/>
  <c r="F32" i="8"/>
  <c r="F43" i="8" s="1"/>
  <c r="F30" i="8"/>
  <c r="F41" i="8" s="1"/>
  <c r="G24" i="8"/>
  <c r="E6" i="6"/>
  <c r="B6" i="6"/>
  <c r="E19" i="6"/>
  <c r="E25" i="6" s="1"/>
  <c r="D24" i="6"/>
  <c r="D23" i="6"/>
  <c r="E29" i="6"/>
  <c r="J19" i="6"/>
  <c r="J18" i="6"/>
  <c r="J17" i="6"/>
  <c r="J16" i="6"/>
  <c r="K16" i="6"/>
  <c r="F35" i="6"/>
  <c r="F36" i="6"/>
  <c r="F34" i="6"/>
  <c r="F25" i="6"/>
  <c r="F23" i="6"/>
  <c r="E28" i="6"/>
  <c r="E18" i="6"/>
  <c r="E24" i="6" s="1"/>
  <c r="H30" i="9" l="1"/>
  <c r="H33" i="9" s="1"/>
  <c r="D33" i="9"/>
  <c r="E36" i="9" s="1"/>
  <c r="E37" i="9" s="1"/>
  <c r="E40" i="9" s="1"/>
  <c r="D24" i="9"/>
  <c r="E26" i="9"/>
  <c r="G26" i="9" s="1"/>
  <c r="D26" i="9" s="1"/>
  <c r="D31" i="9" s="1"/>
  <c r="H31" i="9" s="1"/>
  <c r="E24" i="9"/>
  <c r="E27" i="9"/>
  <c r="G27" i="9"/>
  <c r="D27" i="9" s="1"/>
  <c r="D32" i="9" s="1"/>
  <c r="H32" i="9" s="1"/>
  <c r="E30" i="9"/>
  <c r="E33" i="9" s="1"/>
  <c r="D42" i="9"/>
  <c r="E32" i="9"/>
  <c r="F24" i="8"/>
  <c r="E24" i="8" s="1"/>
  <c r="E18" i="8"/>
  <c r="E31" i="8" s="1"/>
  <c r="E19" i="8"/>
  <c r="D43" i="8" s="1"/>
  <c r="E16" i="8"/>
  <c r="E17" i="8"/>
  <c r="D41" i="8" s="1"/>
  <c r="K17" i="6"/>
  <c r="L17" i="6" s="1"/>
  <c r="E16" i="6"/>
  <c r="D25" i="6"/>
  <c r="H25" i="6" s="1"/>
  <c r="E17" i="6"/>
  <c r="E23" i="6" s="1"/>
  <c r="E26" i="6" s="1"/>
  <c r="K18" i="6"/>
  <c r="L18" i="6" s="1"/>
  <c r="K19" i="6"/>
  <c r="L19" i="6" s="1"/>
  <c r="L16" i="6"/>
  <c r="D34" i="6"/>
  <c r="D35" i="6"/>
  <c r="D36" i="6"/>
  <c r="E30" i="6"/>
  <c r="E33" i="6" s="1"/>
  <c r="H24" i="6"/>
  <c r="H23" i="6"/>
  <c r="D26" i="6"/>
  <c r="E43" i="9" l="1"/>
  <c r="H43" i="9" s="1"/>
  <c r="E41" i="9"/>
  <c r="E42" i="9"/>
  <c r="H42" i="9" s="1"/>
  <c r="F6" i="9"/>
  <c r="H48" i="9"/>
  <c r="E30" i="8"/>
  <c r="D24" i="8"/>
  <c r="E27" i="8"/>
  <c r="G27" i="8" s="1"/>
  <c r="D27" i="8" s="1"/>
  <c r="D32" i="8" s="1"/>
  <c r="H32" i="8" s="1"/>
  <c r="E26" i="8"/>
  <c r="G26" i="8" s="1"/>
  <c r="D26" i="8" s="1"/>
  <c r="D31" i="8" s="1"/>
  <c r="H31" i="8" s="1"/>
  <c r="E25" i="8"/>
  <c r="G25" i="8" s="1"/>
  <c r="D25" i="8" s="1"/>
  <c r="D30" i="8" s="1"/>
  <c r="D42" i="8"/>
  <c r="E32" i="8"/>
  <c r="E36" i="6"/>
  <c r="H36" i="6" s="1"/>
  <c r="D37" i="6"/>
  <c r="E35" i="6"/>
  <c r="H35" i="6" s="1"/>
  <c r="E34" i="6"/>
  <c r="H34" i="6" s="1"/>
  <c r="H26" i="6"/>
  <c r="H41" i="9" l="1"/>
  <c r="H44" i="9" s="1"/>
  <c r="H47" i="9" s="1"/>
  <c r="H49" i="9" s="1"/>
  <c r="E6" i="9" s="1"/>
  <c r="E44" i="9"/>
  <c r="E33" i="8"/>
  <c r="H30" i="8"/>
  <c r="H33" i="8" s="1"/>
  <c r="D33" i="8"/>
  <c r="E36" i="8" s="1"/>
  <c r="E37" i="8" s="1"/>
  <c r="E40" i="8" s="1"/>
  <c r="D44" i="8"/>
  <c r="F6" i="6"/>
  <c r="H41" i="6"/>
  <c r="E37" i="6"/>
  <c r="H37" i="6"/>
  <c r="D6" i="9" l="1"/>
  <c r="C6" i="9"/>
  <c r="E41" i="8"/>
  <c r="E43" i="8"/>
  <c r="H43" i="8" s="1"/>
  <c r="E42" i="8"/>
  <c r="H42" i="8" s="1"/>
  <c r="F6" i="8"/>
  <c r="H48" i="8"/>
  <c r="H40" i="6"/>
  <c r="H42" i="6" s="1"/>
  <c r="H41" i="8" l="1"/>
  <c r="H44" i="8" s="1"/>
  <c r="H47" i="8" s="1"/>
  <c r="H49" i="8" s="1"/>
  <c r="E6" i="8" s="1"/>
  <c r="E44" i="8"/>
  <c r="C6" i="6"/>
  <c r="D6" i="8" l="1"/>
  <c r="C6" i="8"/>
  <c r="D6" i="6"/>
</calcChain>
</file>

<file path=xl/sharedStrings.xml><?xml version="1.0" encoding="utf-8"?>
<sst xmlns="http://schemas.openxmlformats.org/spreadsheetml/2006/main" count="224" uniqueCount="93">
  <si>
    <t>Amount Due in One Year</t>
  </si>
  <si>
    <t>Amt Due 1yr</t>
  </si>
  <si>
    <t>Net Change</t>
  </si>
  <si>
    <t>Prior Year Sick Leave Balance</t>
  </si>
  <si>
    <t>Current Sick Leave Balance</t>
  </si>
  <si>
    <t>Schedule of Long-Term Liabilities - Sick leave</t>
  </si>
  <si>
    <t>In the year of implementation, the beginning balance for the Compensated Absences liability needs to be recalculated.</t>
  </si>
  <si>
    <t>Sick Leave Balance Report</t>
  </si>
  <si>
    <t>Historical Sick Leave Analysis</t>
  </si>
  <si>
    <t>Average annual number of sick leave hours consumed</t>
  </si>
  <si>
    <t>Total Hours on Sick Leave Balance Report</t>
  </si>
  <si>
    <t>Average Sick Leave Hours Consumed in One Year</t>
  </si>
  <si>
    <t>Residual Sick Leave Hours Consumed in Subsequent Periods</t>
  </si>
  <si>
    <t>Average Annual Hours</t>
  </si>
  <si>
    <t>Percent of Annual Hours</t>
  </si>
  <si>
    <t>Average Rate of Pay</t>
  </si>
  <si>
    <t>Accrual Rate</t>
  </si>
  <si>
    <t>Accrual Amount</t>
  </si>
  <si>
    <t xml:space="preserve">Totals </t>
  </si>
  <si>
    <t>Residual Sick Leave Due in Subsequent Periods</t>
  </si>
  <si>
    <t>Proportionate Share of Residual Hours</t>
  </si>
  <si>
    <t>Hrs * Pay * Rate</t>
  </si>
  <si>
    <t>Percentages Applied to Variables</t>
  </si>
  <si>
    <t>Employees</t>
  </si>
  <si>
    <t>Total Sick Leave Hours</t>
  </si>
  <si>
    <t>Beginning Balance</t>
  </si>
  <si>
    <t xml:space="preserve">Ending Balance </t>
  </si>
  <si>
    <r>
      <t>Average number of sick leave hours forfeited/transferred out (</t>
    </r>
    <r>
      <rPr>
        <b/>
        <sz val="11"/>
        <color rgb="FF40403D"/>
        <rFont val="Segoe UI"/>
        <family val="2"/>
      </rPr>
      <t>SLF</t>
    </r>
    <r>
      <rPr>
        <sz val="11"/>
        <color rgb="FF40403D"/>
        <rFont val="Segoe UI"/>
        <family val="2"/>
      </rPr>
      <t>)</t>
    </r>
  </si>
  <si>
    <r>
      <t>Average number of hours converted or cashed out  (</t>
    </r>
    <r>
      <rPr>
        <b/>
        <sz val="11"/>
        <color rgb="FF40403D"/>
        <rFont val="Segoe UI"/>
        <family val="2"/>
      </rPr>
      <t>SLCO</t>
    </r>
    <r>
      <rPr>
        <sz val="11"/>
        <color rgb="FF40403D"/>
        <rFont val="Segoe UI"/>
        <family val="2"/>
      </rPr>
      <t>)</t>
    </r>
  </si>
  <si>
    <r>
      <t>Average number of hours used as normal sick leave  (</t>
    </r>
    <r>
      <rPr>
        <b/>
        <sz val="11"/>
        <color rgb="FF40403D"/>
        <rFont val="Segoe UI"/>
        <family val="2"/>
      </rPr>
      <t>SLU</t>
    </r>
    <r>
      <rPr>
        <sz val="11"/>
        <color rgb="FF40403D"/>
        <rFont val="Segoe UI"/>
        <family val="2"/>
      </rPr>
      <t>)</t>
    </r>
  </si>
  <si>
    <t xml:space="preserve">Compensated Absences Liability — Sick Leave That Has Not Been Used </t>
  </si>
  <si>
    <t xml:space="preserve">This calculation requires you to analyze the the current year sick leave activity and incorporate the findings into the prior analysis; to create a FOUR year analysis. </t>
  </si>
  <si>
    <t>Yellow cells are district input cells</t>
  </si>
  <si>
    <t>Average Rate per hour ♥      per employee</t>
  </si>
  <si>
    <t>Total Sick Leave value ♥</t>
  </si>
  <si>
    <t>Compensated Absence Liability  - Sick Leave</t>
  </si>
  <si>
    <t xml:space="preserve">For 2024-25, the beginning balance must be recaluclated. </t>
  </si>
  <si>
    <t>Aveage hourly rate may be different</t>
  </si>
  <si>
    <t>Increase</t>
  </si>
  <si>
    <t>Decrease</t>
  </si>
  <si>
    <t xml:space="preserve">♥ The measurement for the average hourly rate of pay should include salary-related payments that are directly and incrementally associated with the leave (GASBS 101, ¶23—¶26). </t>
  </si>
  <si>
    <t>The Residual Long-Term Sick Leave Liability</t>
  </si>
  <si>
    <t>The Sick Leave Amount Due in One Year</t>
  </si>
  <si>
    <t>Use the lesser of the historical annual average hours or the hours on the sick leave balance report</t>
  </si>
  <si>
    <t>Lesser Hours</t>
  </si>
  <si>
    <t>Historical Analysys</t>
  </si>
  <si>
    <t>Sick Leave Report</t>
  </si>
  <si>
    <r>
      <t xml:space="preserve">♥ Salary-related payments MAY BE DIFFERENT for </t>
    </r>
    <r>
      <rPr>
        <b/>
        <u/>
        <sz val="11"/>
        <color theme="1"/>
        <rFont val="Segoe UI"/>
        <family val="2"/>
      </rPr>
      <t>SL Cash Out</t>
    </r>
    <r>
      <rPr>
        <sz val="11"/>
        <color theme="1"/>
        <rFont val="Segoe UI"/>
        <family val="2"/>
      </rPr>
      <t xml:space="preserve"> versus </t>
    </r>
    <r>
      <rPr>
        <b/>
        <u/>
        <sz val="11"/>
        <color theme="1"/>
        <rFont val="Segoe UI"/>
        <family val="2"/>
      </rPr>
      <t>SL Used</t>
    </r>
    <r>
      <rPr>
        <sz val="11"/>
        <color theme="1"/>
        <rFont val="Segoe UI"/>
        <family val="2"/>
      </rPr>
      <t xml:space="preserve">.  We are using a different Aveage hourly rate for SLCO in our examples below in ROWs 24 AND 35.  </t>
    </r>
  </si>
  <si>
    <t xml:space="preserve">You should have a copy of your August 31, 2024 Employee Sick Leave balance reports.    </t>
  </si>
  <si>
    <t>You analyze your historical compensate absence leave (2021-22, 2022-23, and 2023-24) and how it was consumed.</t>
  </si>
  <si>
    <t xml:space="preserve">You will need your August 31, 2025 Employee Sick Leave balance reports.    </t>
  </si>
  <si>
    <r>
      <t xml:space="preserve">You are looking to determine the </t>
    </r>
    <r>
      <rPr>
        <b/>
        <sz val="11"/>
        <color theme="1"/>
        <rFont val="Segoe UI"/>
        <family val="2"/>
      </rPr>
      <t xml:space="preserve">average </t>
    </r>
    <r>
      <rPr>
        <sz val="11"/>
        <color theme="1"/>
        <rFont val="Segoe UI"/>
        <family val="2"/>
      </rPr>
      <t xml:space="preserve">number of sick leave hours that are applicable to each of the categories. </t>
    </r>
  </si>
  <si>
    <r>
      <t xml:space="preserve">The recalculation of the beginning balance requires an analysis of the prior </t>
    </r>
    <r>
      <rPr>
        <b/>
        <sz val="11"/>
        <color theme="1"/>
        <rFont val="Segoe UI"/>
        <family val="2"/>
      </rPr>
      <t>THREE year</t>
    </r>
    <r>
      <rPr>
        <sz val="11"/>
        <color theme="1"/>
        <rFont val="Segoe UI"/>
        <family val="2"/>
      </rPr>
      <t xml:space="preserve"> history of activity.  </t>
    </r>
  </si>
  <si>
    <t>There are various ways to calculate the aveage hourly rate.</t>
  </si>
  <si>
    <t>After calculating the results to determine your "beginning liability", save your work.</t>
  </si>
  <si>
    <t xml:space="preserve">When developing average hourly rates, you must include salary-related payments. </t>
  </si>
  <si>
    <r>
      <rPr>
        <b/>
        <sz val="11"/>
        <color theme="1"/>
        <rFont val="Segoe UI"/>
        <family val="2"/>
      </rPr>
      <t>Note</t>
    </r>
    <r>
      <rPr>
        <sz val="11"/>
        <color theme="1"/>
        <rFont val="Segoe UI"/>
        <family val="2"/>
      </rPr>
      <t>: this tool is designed for "Sick Leave that has not been Used".</t>
    </r>
  </si>
  <si>
    <r>
      <t xml:space="preserve">The "categories of use" are classified as "More likely than not" …  </t>
    </r>
    <r>
      <rPr>
        <b/>
        <i/>
        <sz val="11"/>
        <color theme="1"/>
        <rFont val="Segoe UI"/>
        <family val="2"/>
      </rPr>
      <t>MLTN = 50% or more</t>
    </r>
    <r>
      <rPr>
        <i/>
        <sz val="11"/>
        <color theme="1"/>
        <rFont val="Segoe UI"/>
        <family val="2"/>
      </rPr>
      <t>.</t>
    </r>
  </si>
  <si>
    <t xml:space="preserve">Each category of consumed leave is a proportionate share of the total average hours consumed annually.  </t>
  </si>
  <si>
    <r>
      <t xml:space="preserve">The proportionate hours in each category are multiplied by the accural rate and </t>
    </r>
    <r>
      <rPr>
        <b/>
        <sz val="11"/>
        <color theme="1"/>
        <rFont val="Segoe UI"/>
        <family val="2"/>
      </rPr>
      <t>average hourly rate</t>
    </r>
    <r>
      <rPr>
        <sz val="11"/>
        <color theme="1"/>
        <rFont val="Segoe UI"/>
        <family val="2"/>
      </rPr>
      <t xml:space="preserve">. </t>
    </r>
  </si>
  <si>
    <t xml:space="preserve">Appendix A guidance provides one method based on using an average rate per hour for all employees. </t>
  </si>
  <si>
    <t>Business managers are encouraged to use their professional judgement to develop rates.</t>
  </si>
  <si>
    <t>Document your work.</t>
  </si>
  <si>
    <r>
      <t xml:space="preserve">Your historical analysis is based on the last </t>
    </r>
    <r>
      <rPr>
        <b/>
        <sz val="11"/>
        <color theme="1"/>
        <rFont val="Segoe UI"/>
        <family val="2"/>
      </rPr>
      <t xml:space="preserve">FOUR years </t>
    </r>
    <r>
      <rPr>
        <sz val="11"/>
        <color theme="1"/>
        <rFont val="Segoe UI"/>
        <family val="2"/>
      </rPr>
      <t>(2021-22, 2022-23, 2023-24, and 2024-25) and how it was consumed.</t>
    </r>
  </si>
  <si>
    <r>
      <t xml:space="preserve">The result you calculated for your beginning balance is entered in cell [ </t>
    </r>
    <r>
      <rPr>
        <b/>
        <sz val="11"/>
        <color theme="1"/>
        <rFont val="Segoe UI"/>
        <family val="2"/>
      </rPr>
      <t>B 6</t>
    </r>
    <r>
      <rPr>
        <sz val="11"/>
        <color theme="1"/>
        <rFont val="Segoe UI"/>
        <family val="2"/>
      </rPr>
      <t xml:space="preserve"> ].</t>
    </r>
  </si>
  <si>
    <t>You must create separate tools to calculate other forms of Compensated Absences and add all amounts together.</t>
  </si>
  <si>
    <t xml:space="preserve">Follow the same general guidelines above, and review the Appendix A guidance, to calculate your ending liability. </t>
  </si>
  <si>
    <t xml:space="preserve">Average annual number of sick leave hours consumed:      Σ = (+SLF + SLCO + SLU) </t>
  </si>
  <si>
    <t>SLF</t>
  </si>
  <si>
    <t>SLCO</t>
  </si>
  <si>
    <t>SLU</t>
  </si>
  <si>
    <t>Total</t>
  </si>
  <si>
    <r>
      <t xml:space="preserve">In rare instances, the average annual hours consumed may be greater than the hours on the S/L balance report. </t>
    </r>
    <r>
      <rPr>
        <b/>
        <sz val="11"/>
        <color theme="1"/>
        <rFont val="Segoe UI"/>
        <family val="2"/>
      </rPr>
      <t>Use the lesser of</t>
    </r>
    <r>
      <rPr>
        <sz val="11"/>
        <color theme="1"/>
        <rFont val="Segoe UI"/>
        <family val="2"/>
      </rPr>
      <t xml:space="preserve"> the historical annual aveage hours or the hours on the sick leave balance report for the </t>
    </r>
    <r>
      <rPr>
        <b/>
        <sz val="11"/>
        <color theme="1"/>
        <rFont val="Segoe UI"/>
        <family val="2"/>
      </rPr>
      <t>Amount Due in One Year</t>
    </r>
    <r>
      <rPr>
        <sz val="11"/>
        <color theme="1"/>
        <rFont val="Segoe UI"/>
        <family val="2"/>
      </rPr>
      <t>.</t>
    </r>
  </si>
  <si>
    <r>
      <t xml:space="preserve">♥ Salary-related payments MAY BE DIFFERENT for </t>
    </r>
    <r>
      <rPr>
        <b/>
        <u/>
        <sz val="11"/>
        <color theme="1"/>
        <rFont val="Segoe UI"/>
        <family val="2"/>
      </rPr>
      <t>SL Cash Out</t>
    </r>
    <r>
      <rPr>
        <sz val="11"/>
        <color theme="1"/>
        <rFont val="Segoe UI"/>
        <family val="2"/>
      </rPr>
      <t xml:space="preserve"> versus </t>
    </r>
    <r>
      <rPr>
        <b/>
        <u/>
        <sz val="11"/>
        <color theme="1"/>
        <rFont val="Segoe UI"/>
        <family val="2"/>
      </rPr>
      <t>SL Used</t>
    </r>
    <r>
      <rPr>
        <sz val="11"/>
        <color theme="1"/>
        <rFont val="Segoe UI"/>
        <family val="2"/>
      </rPr>
      <t xml:space="preserve">. The average rate of pay in </t>
    </r>
    <r>
      <rPr>
        <b/>
        <sz val="11"/>
        <color theme="1"/>
        <rFont val="Segoe UI"/>
        <family val="2"/>
      </rPr>
      <t xml:space="preserve">CELL [ F 31 ] </t>
    </r>
    <r>
      <rPr>
        <sz val="11"/>
        <color theme="1"/>
        <rFont val="Segoe UI"/>
        <family val="2"/>
      </rPr>
      <t xml:space="preserve">may need to be adjusted for the difference in salary-related payments.  </t>
    </r>
  </si>
  <si>
    <t>Historical Average Annual Hours</t>
  </si>
  <si>
    <t>Sick Leave Report Hours</t>
  </si>
  <si>
    <t>2024–25</t>
  </si>
  <si>
    <t>Yellow cells are district manual input cells</t>
  </si>
  <si>
    <t>The printable instructions can be helpful.</t>
  </si>
  <si>
    <t xml:space="preserve">Restated Beginning Balance </t>
  </si>
  <si>
    <t>August 31, 2024 Sick Leave Balance Report</t>
  </si>
  <si>
    <t>2024–25 Compensated Absences Sick Leave Tool</t>
  </si>
  <si>
    <t>2023–24</t>
  </si>
  <si>
    <t xml:space="preserve"> F-196 Ending Balance</t>
  </si>
  <si>
    <r>
      <t>Use the worksheet "</t>
    </r>
    <r>
      <rPr>
        <b/>
        <u/>
        <sz val="11"/>
        <color theme="1"/>
        <rFont val="Segoe UI"/>
        <family val="2"/>
      </rPr>
      <t>Restate your Beginning Balance</t>
    </r>
    <r>
      <rPr>
        <sz val="11"/>
        <color theme="1"/>
        <rFont val="Segoe UI"/>
        <family val="2"/>
      </rPr>
      <t>" to determine your 2024–25 compensated absence beginning balance.</t>
    </r>
  </si>
  <si>
    <t>Appendix A Illustration</t>
  </si>
  <si>
    <r>
      <t>Use the worksheet "</t>
    </r>
    <r>
      <rPr>
        <b/>
        <u/>
        <sz val="11"/>
        <color theme="1"/>
        <rFont val="Segoe UI"/>
        <family val="2"/>
      </rPr>
      <t>Comp Abs - Sick Leave Tool</t>
    </r>
    <r>
      <rPr>
        <sz val="11"/>
        <color theme="1"/>
        <rFont val="Segoe UI"/>
        <family val="2"/>
      </rPr>
      <t>"  to calculate your 2024–25 compensated absence ending balance.</t>
    </r>
  </si>
  <si>
    <t>Restate your 2024-25 Compensated Absences Beginning Balance</t>
  </si>
  <si>
    <t>Cell [ F 31 ]:  Aveage hourly rate may be different</t>
  </si>
  <si>
    <t>`</t>
  </si>
  <si>
    <r>
      <t>For 2024-25, the beginning balance must be recaluclated.  Use this tool to recalculate your beginning balance. The beginning balance figures will show as the  "</t>
    </r>
    <r>
      <rPr>
        <b/>
        <sz val="11"/>
        <color theme="1"/>
        <rFont val="Segoe UI"/>
        <family val="2"/>
      </rPr>
      <t>restated beginning balance</t>
    </r>
    <r>
      <rPr>
        <sz val="11"/>
        <color theme="1"/>
        <rFont val="Segoe UI"/>
        <family val="2"/>
      </rPr>
      <t xml:space="preserve">" amount in this version of the tool. Save your work. Transfer the result shown in </t>
    </r>
    <r>
      <rPr>
        <b/>
        <sz val="11"/>
        <color theme="1"/>
        <rFont val="Segoe UI"/>
        <family val="2"/>
      </rPr>
      <t>cell [E 6]</t>
    </r>
    <r>
      <rPr>
        <sz val="11"/>
        <color theme="1"/>
        <rFont val="Segoe UI"/>
        <family val="2"/>
      </rPr>
      <t xml:space="preserve"> to the worksheet:  </t>
    </r>
    <r>
      <rPr>
        <b/>
        <u/>
        <sz val="11"/>
        <color theme="1"/>
        <rFont val="Segoe UI"/>
        <family val="2"/>
      </rPr>
      <t>Comp Abs - Sick Leave Tool</t>
    </r>
    <r>
      <rPr>
        <sz val="11"/>
        <color theme="1"/>
        <rFont val="Segoe UI"/>
        <family val="2"/>
      </rPr>
      <t xml:space="preserve"> at cell </t>
    </r>
    <r>
      <rPr>
        <b/>
        <sz val="11"/>
        <color theme="1"/>
        <rFont val="Segoe UI"/>
        <family val="2"/>
      </rPr>
      <t>[B 6]</t>
    </r>
    <r>
      <rPr>
        <sz val="11"/>
        <color theme="1"/>
        <rFont val="Segoe UI"/>
        <family val="2"/>
      </rPr>
      <t>.</t>
    </r>
  </si>
  <si>
    <t xml:space="preserve">Please refer to the Compensated Absence guidance in Appendix B of the School District Accounting Manual. </t>
  </si>
  <si>
    <t>This excel workbook includes a worksheet illustration that follows the Appendix B guidance.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</si>
</sst>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_);_(* \(#,##0.000\);_(* &quot;-&quot;??_);_(@_)"/>
    <numFmt numFmtId="167" formatCode="_(* #,##0.0000_);_(* \(#,##0.0000\);_(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</font>
    <font>
      <sz val="9"/>
      <color theme="1"/>
      <name val="Segoe UI"/>
      <family val="2"/>
    </font>
    <font>
      <b/>
      <i/>
      <sz val="11"/>
      <color theme="1"/>
      <name val="Segoe UI"/>
      <family val="2"/>
    </font>
    <font>
      <sz val="11"/>
      <color rgb="FF40403D"/>
      <name val="Segoe UI"/>
      <family val="2"/>
    </font>
    <font>
      <b/>
      <sz val="11"/>
      <color rgb="FF40403D"/>
      <name val="Segoe UI"/>
      <family val="2"/>
    </font>
    <font>
      <b/>
      <sz val="14"/>
      <color rgb="FF40403D"/>
      <name val="Segoe UI"/>
      <family val="2"/>
    </font>
    <font>
      <b/>
      <sz val="12"/>
      <color theme="1"/>
      <name val="Segoe UI"/>
      <family val="2"/>
    </font>
    <font>
      <b/>
      <sz val="14"/>
      <color theme="1"/>
      <name val="Segoe UI"/>
      <family val="2"/>
    </font>
    <font>
      <sz val="11"/>
      <name val="Segoe UI"/>
      <family val="2"/>
    </font>
    <font>
      <b/>
      <u/>
      <sz val="11"/>
      <color theme="1"/>
      <name val="Segoe UI"/>
      <family val="2"/>
    </font>
    <font>
      <sz val="12"/>
      <color rgb="FF000000"/>
      <name val="Segoe UI"/>
      <family val="2"/>
    </font>
    <font>
      <b/>
      <sz val="11"/>
      <color rgb="FFC00000"/>
      <name val="Segoe UI"/>
      <family val="2"/>
    </font>
    <font>
      <b/>
      <sz val="14"/>
      <color rgb="FFC00000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9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40403D"/>
      </left>
      <right style="medium">
        <color rgb="FF40403D"/>
      </right>
      <top style="medium">
        <color rgb="FF40403D"/>
      </top>
      <bottom style="medium">
        <color rgb="FF40403D"/>
      </bottom>
      <diagonal/>
    </border>
    <border>
      <left/>
      <right style="medium">
        <color rgb="FF40403D"/>
      </right>
      <top style="medium">
        <color rgb="FF40403D"/>
      </top>
      <bottom style="medium">
        <color rgb="FF40403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40403D"/>
      </right>
      <top style="medium">
        <color indexed="64"/>
      </top>
      <bottom style="medium">
        <color rgb="FF40403D"/>
      </bottom>
      <diagonal/>
    </border>
    <border>
      <left style="medium">
        <color rgb="FF40403D"/>
      </left>
      <right style="medium">
        <color rgb="FF40403D"/>
      </right>
      <top style="medium">
        <color indexed="64"/>
      </top>
      <bottom style="medium">
        <color rgb="FF40403D"/>
      </bottom>
      <diagonal/>
    </border>
    <border>
      <left style="medium">
        <color rgb="FF40403D"/>
      </left>
      <right style="medium">
        <color indexed="64"/>
      </right>
      <top style="medium">
        <color indexed="64"/>
      </top>
      <bottom style="medium">
        <color rgb="FF40403D"/>
      </bottom>
      <diagonal/>
    </border>
    <border>
      <left style="medium">
        <color rgb="FF40403D"/>
      </left>
      <right style="medium">
        <color indexed="64"/>
      </right>
      <top style="medium">
        <color rgb="FF40403D"/>
      </top>
      <bottom style="medium">
        <color rgb="FF40403D"/>
      </bottom>
      <diagonal/>
    </border>
    <border>
      <left/>
      <right style="medium">
        <color rgb="FF40403D"/>
      </right>
      <top style="medium">
        <color rgb="FF40403D"/>
      </top>
      <bottom style="medium">
        <color indexed="64"/>
      </bottom>
      <diagonal/>
    </border>
    <border>
      <left style="medium">
        <color rgb="FF40403D"/>
      </left>
      <right style="medium">
        <color rgb="FF40403D"/>
      </right>
      <top style="medium">
        <color rgb="FF40403D"/>
      </top>
      <bottom style="medium">
        <color indexed="64"/>
      </bottom>
      <diagonal/>
    </border>
    <border>
      <left style="medium">
        <color rgb="FF40403D"/>
      </left>
      <right style="medium">
        <color indexed="64"/>
      </right>
      <top style="medium">
        <color rgb="FF40403D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40403D"/>
      </right>
      <top style="medium">
        <color indexed="64"/>
      </top>
      <bottom/>
      <diagonal/>
    </border>
    <border>
      <left style="medium">
        <color rgb="FF40403D"/>
      </left>
      <right style="medium">
        <color rgb="FF40403D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0403D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0" fontId="2" fillId="0" borderId="0" xfId="3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0" fontId="2" fillId="0" borderId="0" xfId="3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4" borderId="8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 readingOrder="1"/>
    </xf>
    <xf numFmtId="9" fontId="7" fillId="0" borderId="16" xfId="0" applyNumberFormat="1" applyFont="1" applyBorder="1" applyAlignment="1">
      <alignment horizontal="center" vertical="center" wrapText="1" readingOrder="1"/>
    </xf>
    <xf numFmtId="0" fontId="2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 readingOrder="1"/>
    </xf>
    <xf numFmtId="3" fontId="2" fillId="0" borderId="0" xfId="0" applyNumberFormat="1" applyFont="1"/>
    <xf numFmtId="0" fontId="2" fillId="0" borderId="20" xfId="0" applyFont="1" applyBorder="1"/>
    <xf numFmtId="164" fontId="3" fillId="0" borderId="0" xfId="0" applyNumberFormat="1" applyFont="1" applyAlignment="1">
      <alignment horizontal="left" vertical="center"/>
    </xf>
    <xf numFmtId="0" fontId="2" fillId="0" borderId="22" xfId="0" applyFont="1" applyBorder="1"/>
    <xf numFmtId="0" fontId="2" fillId="0" borderId="25" xfId="0" applyFont="1" applyBorder="1"/>
    <xf numFmtId="9" fontId="7" fillId="0" borderId="14" xfId="0" applyNumberFormat="1" applyFont="1" applyBorder="1" applyAlignment="1">
      <alignment horizontal="center" vertical="center" wrapText="1" readingOrder="1"/>
    </xf>
    <xf numFmtId="9" fontId="7" fillId="0" borderId="33" xfId="0" applyNumberFormat="1" applyFont="1" applyBorder="1" applyAlignment="1">
      <alignment horizontal="center" vertical="center" wrapText="1" readingOrder="1"/>
    </xf>
    <xf numFmtId="6" fontId="7" fillId="0" borderId="11" xfId="0" applyNumberFormat="1" applyFont="1" applyBorder="1" applyAlignment="1">
      <alignment horizontal="right" vertical="center" wrapText="1" readingOrder="1"/>
    </xf>
    <xf numFmtId="6" fontId="7" fillId="0" borderId="13" xfId="0" applyNumberFormat="1" applyFont="1" applyBorder="1" applyAlignment="1">
      <alignment horizontal="right" vertical="center" wrapText="1" readingOrder="1"/>
    </xf>
    <xf numFmtId="0" fontId="2" fillId="0" borderId="34" xfId="0" applyFont="1" applyBorder="1"/>
    <xf numFmtId="0" fontId="7" fillId="0" borderId="35" xfId="0" applyFont="1" applyBorder="1" applyAlignment="1">
      <alignment horizontal="center" vertical="center" wrapText="1" readingOrder="1"/>
    </xf>
    <xf numFmtId="0" fontId="7" fillId="0" borderId="36" xfId="0" applyFont="1" applyBorder="1" applyAlignment="1">
      <alignment horizontal="center" vertical="center" wrapText="1" readingOrder="1"/>
    </xf>
    <xf numFmtId="0" fontId="7" fillId="0" borderId="37" xfId="0" applyFont="1" applyBorder="1" applyAlignment="1">
      <alignment horizontal="center" vertical="center" wrapText="1" readingOrder="1"/>
    </xf>
    <xf numFmtId="6" fontId="7" fillId="0" borderId="38" xfId="0" applyNumberFormat="1" applyFont="1" applyBorder="1" applyAlignment="1">
      <alignment horizontal="right" vertical="center" wrapText="1" readingOrder="1"/>
    </xf>
    <xf numFmtId="0" fontId="5" fillId="0" borderId="0" xfId="0" applyFont="1" applyAlignment="1">
      <alignment horizontal="right" vertical="top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42" xfId="0" applyFont="1" applyBorder="1"/>
    <xf numFmtId="9" fontId="7" fillId="0" borderId="32" xfId="0" applyNumberFormat="1" applyFont="1" applyBorder="1" applyAlignment="1">
      <alignment horizontal="center" vertical="center" wrapText="1" readingOrder="1"/>
    </xf>
    <xf numFmtId="6" fontId="7" fillId="0" borderId="26" xfId="0" applyNumberFormat="1" applyFont="1" applyBorder="1" applyAlignment="1">
      <alignment horizontal="right" vertical="center" wrapText="1" readingOrder="1"/>
    </xf>
    <xf numFmtId="0" fontId="11" fillId="0" borderId="0" xfId="0" applyFont="1"/>
    <xf numFmtId="165" fontId="2" fillId="0" borderId="11" xfId="2" applyNumberFormat="1" applyFont="1" applyBorder="1" applyAlignment="1">
      <alignment vertical="center"/>
    </xf>
    <xf numFmtId="165" fontId="2" fillId="0" borderId="13" xfId="2" applyNumberFormat="1" applyFont="1" applyBorder="1" applyAlignment="1">
      <alignment vertical="center"/>
    </xf>
    <xf numFmtId="165" fontId="2" fillId="0" borderId="26" xfId="2" applyNumberFormat="1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/>
    <xf numFmtId="165" fontId="2" fillId="0" borderId="0" xfId="2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44" fontId="2" fillId="0" borderId="0" xfId="1" applyFont="1" applyFill="1" applyBorder="1" applyAlignment="1">
      <alignment horizontal="left" vertical="center"/>
    </xf>
    <xf numFmtId="164" fontId="6" fillId="6" borderId="7" xfId="0" applyNumberFormat="1" applyFont="1" applyFill="1" applyBorder="1" applyAlignment="1">
      <alignment vertical="center" wrapText="1"/>
    </xf>
    <xf numFmtId="10" fontId="7" fillId="0" borderId="16" xfId="0" applyNumberFormat="1" applyFont="1" applyBorder="1" applyAlignment="1">
      <alignment horizontal="right" vertical="center" wrapText="1" readingOrder="1"/>
    </xf>
    <xf numFmtId="44" fontId="7" fillId="0" borderId="16" xfId="0" applyNumberFormat="1" applyFont="1" applyBorder="1" applyAlignment="1">
      <alignment horizontal="center" vertical="center" wrapText="1" readingOrder="1"/>
    </xf>
    <xf numFmtId="10" fontId="7" fillId="0" borderId="40" xfId="0" applyNumberFormat="1" applyFont="1" applyBorder="1" applyAlignment="1">
      <alignment horizontal="right" vertical="center" wrapText="1" readingOrder="1"/>
    </xf>
    <xf numFmtId="10" fontId="7" fillId="0" borderId="42" xfId="0" applyNumberFormat="1" applyFont="1" applyBorder="1" applyAlignment="1">
      <alignment horizontal="right" vertical="center" wrapText="1" readingOrder="1"/>
    </xf>
    <xf numFmtId="3" fontId="7" fillId="0" borderId="43" xfId="0" applyNumberFormat="1" applyFont="1" applyBorder="1" applyAlignment="1">
      <alignment horizontal="right" vertical="center" wrapText="1" readingOrder="1"/>
    </xf>
    <xf numFmtId="3" fontId="7" fillId="0" borderId="33" xfId="0" applyNumberFormat="1" applyFont="1" applyBorder="1" applyAlignment="1">
      <alignment horizontal="right" vertical="center" wrapText="1" readingOrder="1"/>
    </xf>
    <xf numFmtId="3" fontId="7" fillId="0" borderId="14" xfId="0" applyNumberFormat="1" applyFont="1" applyBorder="1" applyAlignment="1">
      <alignment horizontal="right" vertical="center" wrapText="1" readingOrder="1"/>
    </xf>
    <xf numFmtId="3" fontId="7" fillId="0" borderId="32" xfId="0" applyNumberFormat="1" applyFont="1" applyBorder="1" applyAlignment="1">
      <alignment horizontal="right" vertical="center" wrapText="1" readingOrder="1"/>
    </xf>
    <xf numFmtId="3" fontId="7" fillId="0" borderId="39" xfId="0" applyNumberFormat="1" applyFont="1" applyBorder="1" applyAlignment="1">
      <alignment horizontal="right" vertical="center" wrapText="1" readingOrder="1"/>
    </xf>
    <xf numFmtId="164" fontId="2" fillId="6" borderId="0" xfId="1" applyNumberFormat="1" applyFont="1" applyFill="1"/>
    <xf numFmtId="164" fontId="2" fillId="0" borderId="0" xfId="1" applyNumberFormat="1" applyFont="1"/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44" fontId="7" fillId="7" borderId="16" xfId="0" applyNumberFormat="1" applyFont="1" applyFill="1" applyBorder="1" applyAlignment="1">
      <alignment horizontal="center" vertical="center" wrapText="1" readingOrder="1"/>
    </xf>
    <xf numFmtId="10" fontId="8" fillId="0" borderId="0" xfId="0" applyNumberFormat="1" applyFont="1" applyAlignment="1">
      <alignment horizontal="right" vertical="center" wrapText="1" readingOrder="1"/>
    </xf>
    <xf numFmtId="10" fontId="7" fillId="0" borderId="33" xfId="0" applyNumberFormat="1" applyFont="1" applyBorder="1" applyAlignment="1">
      <alignment horizontal="right" vertical="center" wrapText="1" readingOrder="1"/>
    </xf>
    <xf numFmtId="10" fontId="7" fillId="0" borderId="14" xfId="0" applyNumberFormat="1" applyFont="1" applyBorder="1" applyAlignment="1">
      <alignment horizontal="right" vertical="center" wrapText="1" readingOrder="1"/>
    </xf>
    <xf numFmtId="10" fontId="7" fillId="0" borderId="32" xfId="0" applyNumberFormat="1" applyFont="1" applyBorder="1" applyAlignment="1">
      <alignment horizontal="right" vertical="center" wrapText="1" readingOrder="1"/>
    </xf>
    <xf numFmtId="3" fontId="8" fillId="0" borderId="16" xfId="0" applyNumberFormat="1" applyFont="1" applyBorder="1" applyAlignment="1">
      <alignment horizontal="right" vertical="center" wrapText="1" readingOrder="1"/>
    </xf>
    <xf numFmtId="0" fontId="2" fillId="0" borderId="1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/>
    </xf>
    <xf numFmtId="165" fontId="2" fillId="0" borderId="33" xfId="2" applyNumberFormat="1" applyFont="1" applyFill="1" applyBorder="1"/>
    <xf numFmtId="44" fontId="2" fillId="0" borderId="11" xfId="1" applyFont="1" applyFill="1" applyBorder="1"/>
    <xf numFmtId="0" fontId="2" fillId="0" borderId="31" xfId="0" applyFont="1" applyBorder="1" applyAlignment="1">
      <alignment horizontal="left" vertical="center" wrapText="1"/>
    </xf>
    <xf numFmtId="165" fontId="2" fillId="2" borderId="32" xfId="2" applyNumberFormat="1" applyFont="1" applyFill="1" applyBorder="1"/>
    <xf numFmtId="0" fontId="2" fillId="2" borderId="31" xfId="0" applyFont="1" applyFill="1" applyBorder="1" applyAlignment="1">
      <alignment horizontal="center"/>
    </xf>
    <xf numFmtId="0" fontId="2" fillId="7" borderId="0" xfId="0" applyFont="1" applyFill="1" applyAlignment="1">
      <alignment vertical="center"/>
    </xf>
    <xf numFmtId="43" fontId="2" fillId="0" borderId="0" xfId="0" applyNumberFormat="1" applyFont="1"/>
    <xf numFmtId="0" fontId="14" fillId="0" borderId="21" xfId="0" applyFont="1" applyBorder="1" applyAlignment="1">
      <alignment vertical="center"/>
    </xf>
    <xf numFmtId="0" fontId="2" fillId="0" borderId="50" xfId="0" applyFont="1" applyBorder="1"/>
    <xf numFmtId="0" fontId="4" fillId="0" borderId="24" xfId="0" applyFont="1" applyBorder="1" applyAlignment="1">
      <alignment vertical="center"/>
    </xf>
    <xf numFmtId="6" fontId="4" fillId="3" borderId="11" xfId="0" applyNumberFormat="1" applyFont="1" applyFill="1" applyBorder="1" applyAlignment="1">
      <alignment horizontal="right" vertical="center"/>
    </xf>
    <xf numFmtId="6" fontId="10" fillId="4" borderId="26" xfId="0" applyNumberFormat="1" applyFont="1" applyFill="1" applyBorder="1" applyAlignment="1">
      <alignment vertical="center"/>
    </xf>
    <xf numFmtId="0" fontId="2" fillId="0" borderId="51" xfId="0" applyFont="1" applyBorder="1"/>
    <xf numFmtId="0" fontId="2" fillId="2" borderId="0" xfId="0" applyFont="1" applyFill="1"/>
    <xf numFmtId="0" fontId="2" fillId="7" borderId="0" xfId="0" applyFont="1" applyFill="1"/>
    <xf numFmtId="43" fontId="0" fillId="0" borderId="0" xfId="0" applyNumberFormat="1"/>
    <xf numFmtId="166" fontId="2" fillId="0" borderId="0" xfId="0" applyNumberFormat="1" applyFont="1"/>
    <xf numFmtId="44" fontId="2" fillId="0" borderId="0" xfId="0" applyNumberFormat="1" applyFont="1"/>
    <xf numFmtId="44" fontId="0" fillId="0" borderId="0" xfId="0" applyNumberFormat="1"/>
    <xf numFmtId="0" fontId="7" fillId="0" borderId="52" xfId="0" applyFont="1" applyBorder="1" applyAlignment="1">
      <alignment horizontal="center" vertical="center" wrapText="1" readingOrder="1"/>
    </xf>
    <xf numFmtId="0" fontId="7" fillId="0" borderId="53" xfId="0" applyFont="1" applyBorder="1" applyAlignment="1">
      <alignment horizontal="center" vertical="center" wrapText="1" readingOrder="1"/>
    </xf>
    <xf numFmtId="10" fontId="2" fillId="0" borderId="14" xfId="3" applyNumberFormat="1" applyFont="1" applyFill="1" applyBorder="1" applyAlignment="1">
      <alignment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4" xfId="2" applyNumberFormat="1" applyFont="1" applyBorder="1" applyAlignment="1">
      <alignment vertical="center"/>
    </xf>
    <xf numFmtId="167" fontId="2" fillId="0" borderId="0" xfId="0" applyNumberFormat="1" applyFont="1"/>
    <xf numFmtId="167" fontId="0" fillId="0" borderId="0" xfId="0" applyNumberFormat="1"/>
    <xf numFmtId="0" fontId="14" fillId="0" borderId="9" xfId="0" applyFont="1" applyBorder="1" applyAlignment="1">
      <alignment vertical="center"/>
    </xf>
    <xf numFmtId="0" fontId="2" fillId="0" borderId="54" xfId="0" applyFont="1" applyBorder="1"/>
    <xf numFmtId="6" fontId="4" fillId="3" borderId="27" xfId="0" applyNumberFormat="1" applyFont="1" applyFill="1" applyBorder="1" applyAlignment="1">
      <alignment horizontal="right" vertical="center"/>
    </xf>
    <xf numFmtId="6" fontId="8" fillId="3" borderId="41" xfId="0" applyNumberFormat="1" applyFont="1" applyFill="1" applyBorder="1" applyAlignment="1">
      <alignment horizontal="right" vertical="center" wrapText="1" readingOrder="1"/>
    </xf>
    <xf numFmtId="6" fontId="8" fillId="3" borderId="44" xfId="0" applyNumberFormat="1" applyFont="1" applyFill="1" applyBorder="1" applyAlignment="1">
      <alignment horizontal="right" vertical="center" wrapText="1" readingOrder="1"/>
    </xf>
    <xf numFmtId="3" fontId="8" fillId="2" borderId="14" xfId="0" applyNumberFormat="1" applyFont="1" applyFill="1" applyBorder="1" applyAlignment="1">
      <alignment horizontal="right" vertical="center" wrapText="1" readingOrder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5" fontId="4" fillId="0" borderId="14" xfId="2" applyNumberFormat="1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 wrapText="1"/>
    </xf>
    <xf numFmtId="3" fontId="8" fillId="9" borderId="14" xfId="0" applyNumberFormat="1" applyFont="1" applyFill="1" applyBorder="1" applyAlignment="1">
      <alignment horizontal="right" vertical="center" wrapText="1" readingOrder="1"/>
    </xf>
    <xf numFmtId="0" fontId="2" fillId="10" borderId="0" xfId="0" applyFont="1" applyFill="1"/>
    <xf numFmtId="0" fontId="2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3" fillId="10" borderId="0" xfId="0" applyFont="1" applyFill="1" applyAlignment="1">
      <alignment vertical="center"/>
    </xf>
    <xf numFmtId="0" fontId="3" fillId="10" borderId="0" xfId="0" applyFont="1" applyFill="1"/>
    <xf numFmtId="44" fontId="2" fillId="2" borderId="26" xfId="1" applyFont="1" applyFill="1" applyBorder="1"/>
    <xf numFmtId="3" fontId="8" fillId="0" borderId="14" xfId="0" applyNumberFormat="1" applyFont="1" applyBorder="1" applyAlignment="1">
      <alignment horizontal="right" vertical="center" wrapText="1" readingOrder="1"/>
    </xf>
    <xf numFmtId="0" fontId="2" fillId="0" borderId="0" xfId="0" applyFont="1" applyAlignment="1">
      <alignment vertical="center" wrapText="1"/>
    </xf>
    <xf numFmtId="0" fontId="2" fillId="0" borderId="12" xfId="0" applyFont="1" applyBorder="1"/>
    <xf numFmtId="0" fontId="2" fillId="0" borderId="31" xfId="0" applyFont="1" applyBorder="1"/>
    <xf numFmtId="165" fontId="4" fillId="11" borderId="14" xfId="2" applyNumberFormat="1" applyFont="1" applyFill="1" applyBorder="1" applyAlignment="1">
      <alignment horizontal="center" vertical="center"/>
    </xf>
    <xf numFmtId="165" fontId="4" fillId="11" borderId="32" xfId="2" applyNumberFormat="1" applyFont="1" applyFill="1" applyBorder="1" applyAlignment="1">
      <alignment horizontal="center" vertical="center"/>
    </xf>
    <xf numFmtId="3" fontId="8" fillId="11" borderId="16" xfId="0" applyNumberFormat="1" applyFont="1" applyFill="1" applyBorder="1" applyAlignment="1">
      <alignment horizontal="right" vertical="center" wrapText="1" readingOrder="1"/>
    </xf>
    <xf numFmtId="3" fontId="7" fillId="11" borderId="39" xfId="0" applyNumberFormat="1" applyFont="1" applyFill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44" fontId="2" fillId="0" borderId="6" xfId="1" applyFont="1" applyFill="1" applyBorder="1"/>
    <xf numFmtId="165" fontId="2" fillId="0" borderId="56" xfId="2" applyNumberFormat="1" applyFont="1" applyFill="1" applyBorder="1"/>
    <xf numFmtId="0" fontId="2" fillId="0" borderId="56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165" fontId="2" fillId="2" borderId="43" xfId="2" applyNumberFormat="1" applyFont="1" applyFill="1" applyBorder="1" applyAlignment="1">
      <alignment vertical="center"/>
    </xf>
    <xf numFmtId="44" fontId="2" fillId="2" borderId="1" xfId="1" applyFont="1" applyFill="1" applyBorder="1" applyAlignment="1">
      <alignment vertical="center"/>
    </xf>
    <xf numFmtId="164" fontId="2" fillId="12" borderId="0" xfId="1" applyNumberFormat="1" applyFont="1" applyFill="1"/>
    <xf numFmtId="0" fontId="2" fillId="12" borderId="0" xfId="0" applyFont="1" applyFill="1"/>
    <xf numFmtId="0" fontId="2" fillId="12" borderId="0" xfId="0" applyFont="1" applyFill="1" applyAlignment="1">
      <alignment vertical="center"/>
    </xf>
    <xf numFmtId="0" fontId="4" fillId="11" borderId="48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 readingOrder="1"/>
    </xf>
    <xf numFmtId="10" fontId="2" fillId="0" borderId="57" xfId="3" applyNumberFormat="1" applyFont="1" applyFill="1" applyBorder="1" applyAlignment="1">
      <alignment vertical="center"/>
    </xf>
    <xf numFmtId="10" fontId="2" fillId="0" borderId="48" xfId="3" applyNumberFormat="1" applyFont="1" applyFill="1" applyBorder="1" applyAlignment="1">
      <alignment vertical="center"/>
    </xf>
    <xf numFmtId="10" fontId="2" fillId="0" borderId="58" xfId="3" applyNumberFormat="1" applyFont="1" applyFill="1" applyBorder="1" applyAlignment="1">
      <alignment vertical="center"/>
    </xf>
    <xf numFmtId="3" fontId="8" fillId="0" borderId="12" xfId="0" applyNumberFormat="1" applyFont="1" applyBorder="1" applyAlignment="1">
      <alignment horizontal="center" vertical="center" wrapText="1" readingOrder="1"/>
    </xf>
    <xf numFmtId="165" fontId="4" fillId="0" borderId="13" xfId="2" applyNumberFormat="1" applyFont="1" applyFill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 wrapText="1" readingOrder="1"/>
    </xf>
    <xf numFmtId="165" fontId="4" fillId="0" borderId="26" xfId="2" applyNumberFormat="1" applyFont="1" applyFill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 wrapText="1" readingOrder="1"/>
    </xf>
    <xf numFmtId="165" fontId="4" fillId="0" borderId="60" xfId="0" applyNumberFormat="1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 readingOrder="1"/>
    </xf>
    <xf numFmtId="10" fontId="2" fillId="0" borderId="13" xfId="3" applyNumberFormat="1" applyFont="1" applyFill="1" applyBorder="1" applyAlignment="1">
      <alignment vertical="center"/>
    </xf>
    <xf numFmtId="3" fontId="8" fillId="2" borderId="32" xfId="0" applyNumberFormat="1" applyFont="1" applyFill="1" applyBorder="1" applyAlignment="1">
      <alignment horizontal="right" vertical="center" wrapText="1" readingOrder="1"/>
    </xf>
    <xf numFmtId="10" fontId="2" fillId="0" borderId="26" xfId="3" applyNumberFormat="1" applyFont="1" applyFill="1" applyBorder="1" applyAlignment="1">
      <alignment vertical="center"/>
    </xf>
    <xf numFmtId="0" fontId="2" fillId="5" borderId="0" xfId="0" applyFont="1" applyFill="1" applyAlignment="1">
      <alignment vertical="top"/>
    </xf>
    <xf numFmtId="164" fontId="2" fillId="5" borderId="1" xfId="0" applyNumberFormat="1" applyFont="1" applyFill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2" fillId="0" borderId="49" xfId="0" applyNumberFormat="1" applyFont="1" applyBorder="1" applyAlignment="1">
      <alignment horizontal="center" vertical="center"/>
    </xf>
    <xf numFmtId="164" fontId="6" fillId="2" borderId="64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4" fillId="2" borderId="0" xfId="0" applyFont="1" applyFill="1"/>
    <xf numFmtId="164" fontId="2" fillId="12" borderId="0" xfId="1" applyNumberFormat="1" applyFont="1" applyFill="1" applyAlignment="1">
      <alignment vertical="center"/>
    </xf>
    <xf numFmtId="0" fontId="2" fillId="13" borderId="0" xfId="0" applyFont="1" applyFill="1"/>
    <xf numFmtId="164" fontId="4" fillId="5" borderId="65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64" fontId="16" fillId="2" borderId="63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 vertical="top"/>
    </xf>
    <xf numFmtId="0" fontId="11" fillId="5" borderId="0" xfId="0" applyFont="1" applyFill="1"/>
    <xf numFmtId="0" fontId="15" fillId="5" borderId="0" xfId="0" applyFont="1" applyFill="1" applyAlignment="1">
      <alignment vertical="center"/>
    </xf>
    <xf numFmtId="0" fontId="15" fillId="5" borderId="0" xfId="0" applyFont="1" applyFill="1"/>
    <xf numFmtId="0" fontId="7" fillId="0" borderId="12" xfId="0" applyFont="1" applyBorder="1" applyAlignment="1">
      <alignment horizontal="left" vertical="center" wrapText="1" readingOrder="1"/>
    </xf>
    <xf numFmtId="0" fontId="7" fillId="0" borderId="14" xfId="0" applyFont="1" applyBorder="1" applyAlignment="1">
      <alignment horizontal="left" vertical="center" wrapText="1" readingOrder="1"/>
    </xf>
    <xf numFmtId="0" fontId="7" fillId="0" borderId="31" xfId="0" applyFont="1" applyBorder="1" applyAlignment="1">
      <alignment horizontal="left" vertical="center" wrapText="1" readingOrder="1"/>
    </xf>
    <xf numFmtId="0" fontId="7" fillId="0" borderId="32" xfId="0" applyFont="1" applyBorder="1" applyAlignment="1">
      <alignment horizontal="left" vertical="center" wrapText="1" readingOrder="1"/>
    </xf>
    <xf numFmtId="0" fontId="2" fillId="11" borderId="10" xfId="0" applyFont="1" applyFill="1" applyBorder="1" applyAlignment="1">
      <alignment horizontal="left" vertical="center" wrapText="1"/>
    </xf>
    <xf numFmtId="0" fontId="2" fillId="11" borderId="33" xfId="0" applyFont="1" applyFill="1" applyBorder="1" applyAlignment="1">
      <alignment horizontal="left" vertical="center" wrapText="1"/>
    </xf>
    <xf numFmtId="0" fontId="2" fillId="11" borderId="11" xfId="0" applyFont="1" applyFill="1" applyBorder="1" applyAlignment="1">
      <alignment horizontal="left" vertical="center" wrapText="1"/>
    </xf>
    <xf numFmtId="0" fontId="2" fillId="11" borderId="12" xfId="0" applyFont="1" applyFill="1" applyBorder="1" applyAlignment="1">
      <alignment horizontal="left" vertical="center" wrapText="1"/>
    </xf>
    <xf numFmtId="0" fontId="2" fillId="11" borderId="14" xfId="0" applyFont="1" applyFill="1" applyBorder="1" applyAlignment="1">
      <alignment horizontal="left" vertical="center" wrapText="1"/>
    </xf>
    <xf numFmtId="0" fontId="2" fillId="11" borderId="55" xfId="0" applyFont="1" applyFill="1" applyBorder="1" applyAlignment="1">
      <alignment horizontal="left" vertical="center" wrapText="1"/>
    </xf>
    <xf numFmtId="0" fontId="2" fillId="11" borderId="5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 readingOrder="1"/>
    </xf>
    <xf numFmtId="0" fontId="7" fillId="0" borderId="15" xfId="0" applyFont="1" applyBorder="1" applyAlignment="1">
      <alignment horizontal="left" vertical="center" wrapText="1" readingOrder="1"/>
    </xf>
    <xf numFmtId="0" fontId="7" fillId="0" borderId="10" xfId="0" applyFont="1" applyBorder="1" applyAlignment="1">
      <alignment horizontal="left" vertical="center" wrapText="1" readingOrder="1"/>
    </xf>
    <xf numFmtId="0" fontId="7" fillId="0" borderId="33" xfId="0" applyFont="1" applyBorder="1" applyAlignment="1">
      <alignment horizontal="left" vertical="center" wrapText="1" readingOrder="1"/>
    </xf>
    <xf numFmtId="0" fontId="2" fillId="5" borderId="0" xfId="0" applyFont="1" applyFill="1" applyAlignment="1">
      <alignment horizontal="left" vertical="top" wrapText="1"/>
    </xf>
    <xf numFmtId="0" fontId="2" fillId="0" borderId="5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8" borderId="45" xfId="0" applyFont="1" applyFill="1" applyBorder="1" applyAlignment="1">
      <alignment horizontal="left" vertical="center" wrapText="1"/>
    </xf>
    <xf numFmtId="0" fontId="2" fillId="8" borderId="46" xfId="0" applyFont="1" applyFill="1" applyBorder="1" applyAlignment="1">
      <alignment horizontal="left" vertical="center" wrapText="1"/>
    </xf>
    <xf numFmtId="0" fontId="2" fillId="8" borderId="47" xfId="0" applyFont="1" applyFill="1" applyBorder="1" applyAlignment="1">
      <alignment horizontal="left" vertical="center" wrapText="1"/>
    </xf>
    <xf numFmtId="0" fontId="2" fillId="7" borderId="48" xfId="0" applyFont="1" applyFill="1" applyBorder="1" applyAlignment="1">
      <alignment horizontal="left" vertical="center" wrapText="1"/>
    </xf>
    <xf numFmtId="0" fontId="2" fillId="7" borderId="20" xfId="0" applyFont="1" applyFill="1" applyBorder="1" applyAlignment="1">
      <alignment horizontal="left" vertical="center" wrapText="1"/>
    </xf>
    <xf numFmtId="0" fontId="2" fillId="7" borderId="49" xfId="0" applyFont="1" applyFill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 readingOrder="1"/>
    </xf>
    <xf numFmtId="0" fontId="9" fillId="0" borderId="29" xfId="0" applyFont="1" applyBorder="1" applyAlignment="1">
      <alignment horizontal="left" vertical="center" wrapText="1" readingOrder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E5FF"/>
      <color rgb="FFFFCCFF"/>
      <color rgb="FFECF9E7"/>
      <color rgb="FFFFFFCC"/>
      <color rgb="FFCCFF33"/>
      <color rgb="FFCAEDFB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7" Type="http://schemas.openxmlformats.org/officeDocument/2006/relationships/customXml" Target="../ink/ink3.xml"/><Relationship Id="rId1" Type="http://schemas.openxmlformats.org/officeDocument/2006/relationships/customXml" Target="../ink/ink1.xml"/><Relationship Id="rId6" Type="http://schemas.openxmlformats.org/officeDocument/2006/relationships/image" Target="../media/image1.png"/><Relationship Id="rId5" Type="http://schemas.openxmlformats.org/officeDocument/2006/relationships/customXml" Target="../ink/ink2.xml"/><Relationship Id="rId4" Type="http://schemas.openxmlformats.org/officeDocument/2006/relationships/image" Target="../media/image2.png"/><Relationship Id="rId9" Type="http://schemas.openxmlformats.org/officeDocument/2006/relationships/customXml" Target="../ink/ink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7" Type="http://schemas.openxmlformats.org/officeDocument/2006/relationships/customXml" Target="../ink/ink7.xml"/><Relationship Id="rId1" Type="http://schemas.openxmlformats.org/officeDocument/2006/relationships/customXml" Target="../ink/ink5.xml"/><Relationship Id="rId6" Type="http://schemas.openxmlformats.org/officeDocument/2006/relationships/image" Target="../media/image1.png"/><Relationship Id="rId5" Type="http://schemas.openxmlformats.org/officeDocument/2006/relationships/customXml" Target="../ink/ink6.xml"/><Relationship Id="rId4" Type="http://schemas.openxmlformats.org/officeDocument/2006/relationships/image" Target="../media/image2.png"/><Relationship Id="rId9" Type="http://schemas.openxmlformats.org/officeDocument/2006/relationships/customXml" Target="../ink/ink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0.xml"/><Relationship Id="rId2" Type="http://schemas.openxmlformats.org/officeDocument/2006/relationships/image" Target="../media/image4.png"/><Relationship Id="rId1" Type="http://schemas.openxmlformats.org/officeDocument/2006/relationships/customXml" Target="../ink/ink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657300</xdr:colOff>
      <xdr:row>30</xdr:row>
      <xdr:rowOff>151920</xdr:rowOff>
    </xdr:from>
    <xdr:to>
      <xdr:col>5</xdr:col>
      <xdr:colOff>669090</xdr:colOff>
      <xdr:row>30</xdr:row>
      <xdr:rowOff>152280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FAD8794E-B4BF-423C-86A3-FEC1E2FBBAAE}"/>
                </a:ext>
              </a:extLst>
            </xdr14:cNvPr>
            <xdr14:cNvContentPartPr/>
          </xdr14:nvContentPartPr>
          <xdr14:nvPr macro=""/>
          <xdr14:xfrm>
            <a:off x="6334200" y="7467120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C6147E1A-88BD-5D43-C829-CEEEBE488EB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328080" y="746100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93480</xdr:colOff>
      <xdr:row>9</xdr:row>
      <xdr:rowOff>247515</xdr:rowOff>
    </xdr:from>
    <xdr:to>
      <xdr:col>8</xdr:col>
      <xdr:colOff>100995</xdr:colOff>
      <xdr:row>11</xdr:row>
      <xdr:rowOff>15465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1923B0A8-2FD7-45A2-B656-FF8989BC2AF3}"/>
                </a:ext>
              </a:extLst>
            </xdr14:cNvPr>
            <xdr14:cNvContentPartPr/>
          </xdr14:nvContentPartPr>
          <xdr14:nvPr macro=""/>
          <xdr14:xfrm>
            <a:off x="8018280" y="5019540"/>
            <a:ext cx="180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422D606D-51A2-B58E-5C47-A3D4EF4B8A87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8012160" y="5013420"/>
              <a:ext cx="1404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47400</xdr:colOff>
      <xdr:row>9</xdr:row>
      <xdr:rowOff>295035</xdr:rowOff>
    </xdr:from>
    <xdr:to>
      <xdr:col>8</xdr:col>
      <xdr:colOff>53475</xdr:colOff>
      <xdr:row>11</xdr:row>
      <xdr:rowOff>15360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A6B6EDE6-F7D5-45B6-A9BC-B0ED87A3CFCB}"/>
                </a:ext>
              </a:extLst>
            </xdr14:cNvPr>
            <xdr14:cNvContentPartPr/>
          </xdr14:nvContentPartPr>
          <xdr14:nvPr macro=""/>
          <xdr14:xfrm>
            <a:off x="7972200" y="50670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8A034914-DDB0-8CE3-7EEA-04677A40EC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966080" y="50609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47400</xdr:colOff>
      <xdr:row>9</xdr:row>
      <xdr:rowOff>361635</xdr:rowOff>
    </xdr:from>
    <xdr:to>
      <xdr:col>8</xdr:col>
      <xdr:colOff>53475</xdr:colOff>
      <xdr:row>11</xdr:row>
      <xdr:rowOff>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9FE43B59-4900-447D-BB45-6044C34A3260}"/>
                </a:ext>
              </a:extLst>
            </xdr14:cNvPr>
            <xdr14:cNvContentPartPr/>
          </xdr14:nvContentPartPr>
          <xdr14:nvPr macro=""/>
          <xdr14:xfrm>
            <a:off x="7972200" y="513366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44D3DE2-05DE-93FB-01DA-81598D4C2842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966080" y="51275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657300</xdr:colOff>
      <xdr:row>30</xdr:row>
      <xdr:rowOff>151920</xdr:rowOff>
    </xdr:from>
    <xdr:to>
      <xdr:col>5</xdr:col>
      <xdr:colOff>667185</xdr:colOff>
      <xdr:row>30</xdr:row>
      <xdr:rowOff>152280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C6147E1A-88BD-5D43-C829-CEEEBE488EB9}"/>
                </a:ext>
              </a:extLst>
            </xdr14:cNvPr>
            <xdr14:cNvContentPartPr/>
          </xdr14:nvContentPartPr>
          <xdr14:nvPr macro=""/>
          <xdr14:xfrm>
            <a:off x="6334200" y="7467120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C6147E1A-88BD-5D43-C829-CEEEBE488EB9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328080" y="746100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93480</xdr:colOff>
      <xdr:row>16</xdr:row>
      <xdr:rowOff>247515</xdr:rowOff>
    </xdr:from>
    <xdr:to>
      <xdr:col>8</xdr:col>
      <xdr:colOff>100995</xdr:colOff>
      <xdr:row>16</xdr:row>
      <xdr:rowOff>251685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422D606D-51A2-B58E-5C47-A3D4EF4B8A87}"/>
                </a:ext>
              </a:extLst>
            </xdr14:cNvPr>
            <xdr14:cNvContentPartPr/>
          </xdr14:nvContentPartPr>
          <xdr14:nvPr macro=""/>
          <xdr14:xfrm>
            <a:off x="8018280" y="5019540"/>
            <a:ext cx="180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422D606D-51A2-B58E-5C47-A3D4EF4B8A87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8012160" y="5013420"/>
              <a:ext cx="1404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47400</xdr:colOff>
      <xdr:row>16</xdr:row>
      <xdr:rowOff>295035</xdr:rowOff>
    </xdr:from>
    <xdr:to>
      <xdr:col>8</xdr:col>
      <xdr:colOff>53475</xdr:colOff>
      <xdr:row>16</xdr:row>
      <xdr:rowOff>294675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8A034914-DDB0-8CE3-7EEA-04677A40ECF4}"/>
                </a:ext>
              </a:extLst>
            </xdr14:cNvPr>
            <xdr14:cNvContentPartPr/>
          </xdr14:nvContentPartPr>
          <xdr14:nvPr macro=""/>
          <xdr14:xfrm>
            <a:off x="7972200" y="50670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8A034914-DDB0-8CE3-7EEA-04677A40EC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966080" y="50609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47400</xdr:colOff>
      <xdr:row>16</xdr:row>
      <xdr:rowOff>361635</xdr:rowOff>
    </xdr:from>
    <xdr:to>
      <xdr:col>8</xdr:col>
      <xdr:colOff>53475</xdr:colOff>
      <xdr:row>16</xdr:row>
      <xdr:rowOff>365805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44D3DE2-05DE-93FB-01DA-81598D4C2842}"/>
                </a:ext>
              </a:extLst>
            </xdr14:cNvPr>
            <xdr14:cNvContentPartPr/>
          </xdr14:nvContentPartPr>
          <xdr14:nvPr macro=""/>
          <xdr14:xfrm>
            <a:off x="7972200" y="513366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44D3DE2-05DE-93FB-01DA-81598D4C2842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966080" y="51275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19</xdr:row>
      <xdr:rowOff>19050</xdr:rowOff>
    </xdr:from>
    <xdr:to>
      <xdr:col>3</xdr:col>
      <xdr:colOff>676275</xdr:colOff>
      <xdr:row>20</xdr:row>
      <xdr:rowOff>190500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5582637-ECAA-69FA-87CB-0670B6C3B1B2}"/>
            </a:ext>
          </a:extLst>
        </xdr:cNvPr>
        <xdr:cNvCxnSpPr/>
      </xdr:nvCxnSpPr>
      <xdr:spPr>
        <a:xfrm flipH="1">
          <a:off x="3848100" y="6076950"/>
          <a:ext cx="9525" cy="381000"/>
        </a:xfrm>
        <a:prstGeom prst="straightConnector1">
          <a:avLst/>
        </a:prstGeom>
        <a:ln w="28575"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742950</xdr:colOff>
      <xdr:row>19</xdr:row>
      <xdr:rowOff>19050</xdr:rowOff>
    </xdr:from>
    <xdr:to>
      <xdr:col>4</xdr:col>
      <xdr:colOff>742950</xdr:colOff>
      <xdr:row>20</xdr:row>
      <xdr:rowOff>200025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41F23FA2-1884-2F65-8267-9F8DE7664404}"/>
            </a:ext>
          </a:extLst>
        </xdr:cNvPr>
        <xdr:cNvCxnSpPr/>
      </xdr:nvCxnSpPr>
      <xdr:spPr>
        <a:xfrm>
          <a:off x="5010150" y="6076950"/>
          <a:ext cx="0" cy="390525"/>
        </a:xfrm>
        <a:prstGeom prst="straightConnector1">
          <a:avLst/>
        </a:prstGeom>
        <a:ln w="28575"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19</xdr:row>
      <xdr:rowOff>9525</xdr:rowOff>
    </xdr:from>
    <xdr:to>
      <xdr:col>5</xdr:col>
      <xdr:colOff>542925</xdr:colOff>
      <xdr:row>20</xdr:row>
      <xdr:rowOff>196215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AA4BBC9-A52E-4242-8AE6-3389F2C994E2}"/>
            </a:ext>
          </a:extLst>
        </xdr:cNvPr>
        <xdr:cNvCxnSpPr/>
      </xdr:nvCxnSpPr>
      <xdr:spPr>
        <a:xfrm>
          <a:off x="6219825" y="6048375"/>
          <a:ext cx="0" cy="396240"/>
        </a:xfrm>
        <a:prstGeom prst="straightConnector1">
          <a:avLst/>
        </a:prstGeom>
        <a:ln w="28575"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545700</xdr:colOff>
      <xdr:row>9</xdr:row>
      <xdr:rowOff>95115</xdr:rowOff>
    </xdr:from>
    <xdr:to>
      <xdr:col>6</xdr:col>
      <xdr:colOff>344070</xdr:colOff>
      <xdr:row>19</xdr:row>
      <xdr:rowOff>15420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18F3A22F-11D4-333B-903C-5BBCC0756BBC}"/>
                </a:ext>
              </a:extLst>
            </xdr14:cNvPr>
            <xdr14:cNvContentPartPr/>
          </xdr14:nvContentPartPr>
          <xdr14:nvPr macro=""/>
          <xdr14:xfrm>
            <a:off x="6222600" y="2543040"/>
            <a:ext cx="922320" cy="351504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18F3A22F-11D4-333B-903C-5BBCC0756BB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16480" y="2536920"/>
              <a:ext cx="934560" cy="3527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495225</xdr:colOff>
      <xdr:row>11</xdr:row>
      <xdr:rowOff>218895</xdr:rowOff>
    </xdr:from>
    <xdr:to>
      <xdr:col>2</xdr:col>
      <xdr:colOff>495585</xdr:colOff>
      <xdr:row>11</xdr:row>
      <xdr:rowOff>217350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461A002D-2CAA-9B5E-E268-1B507A902697}"/>
                </a:ext>
              </a:extLst>
            </xdr14:cNvPr>
            <xdr14:cNvContentPartPr/>
          </xdr14:nvContentPartPr>
          <xdr14:nvPr macro=""/>
          <xdr14:xfrm>
            <a:off x="2809800" y="2943045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461A002D-2CAA-9B5E-E268-1B507A902697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803680" y="2936925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3T16:50:54.568"/>
    </inkml:context>
    <inkml:brush xml:id="br0">
      <inkml:brushProperty name="width" value="0.035" units="cm"/>
      <inkml:brushProperty name="height" value="0.035" units="cm"/>
      <inkml:brushProperty name="color" value="#F6630D"/>
    </inkml:brush>
  </inkml:definitions>
  <inkml:trace contextRef="#ctx0" brushRef="#br0">0 1 24575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2T21:55:40.094"/>
    </inkml:context>
    <inkml:brush xml:id="br0">
      <inkml:brushProperty name="width" value="0.035" units="cm"/>
      <inkml:brushProperty name="height" value="0.035" units="cm"/>
      <inkml:brushProperty name="color" value="#F6630D"/>
    </inkml:brush>
  </inkml:definitions>
  <inkml:trace contextRef="#ctx0" brushRef="#br0">0 1 24575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3T16:50:54.569"/>
    </inkml:context>
    <inkml:brush xml:id="br0">
      <inkml:brushProperty name="width" value="0.035" units="cm"/>
      <inkml:brushProperty name="height" value="0.035" units="cm"/>
      <inkml:brushProperty name="color" value="#F6630D"/>
    </inkml:brush>
  </inkml:definitions>
  <inkml:trace contextRef="#ctx0" brushRef="#br0">5 0 24575,'-5'0'0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3T16:50:54.570"/>
    </inkml:context>
    <inkml:brush xml:id="br0">
      <inkml:brushProperty name="width" value="0.035" units="cm"/>
      <inkml:brushProperty name="height" value="0.035" units="cm"/>
      <inkml:brushProperty name="color" value="#F6630D"/>
    </inkml:brush>
  </inkml:definitions>
  <inkml:trace contextRef="#ctx0" brushRef="#br0">0 1 24575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3T16:50:54.571"/>
    </inkml:context>
    <inkml:brush xml:id="br0">
      <inkml:brushProperty name="width" value="0.035" units="cm"/>
      <inkml:brushProperty name="height" value="0.035" units="cm"/>
      <inkml:brushProperty name="color" value="#F6630D"/>
    </inkml:brush>
  </inkml:definitions>
  <inkml:trace contextRef="#ctx0" brushRef="#br0">0 1 24575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2T21:47:28.252"/>
    </inkml:context>
    <inkml:brush xml:id="br0">
      <inkml:brushProperty name="width" value="0.035" units="cm"/>
      <inkml:brushProperty name="height" value="0.035" units="cm"/>
      <inkml:brushProperty name="color" value="#F6630D"/>
    </inkml:brush>
  </inkml:definitions>
  <inkml:trace contextRef="#ctx0" brushRef="#br0">0 1 24575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3T15:32:01.401"/>
    </inkml:context>
    <inkml:brush xml:id="br0">
      <inkml:brushProperty name="width" value="0.035" units="cm"/>
      <inkml:brushProperty name="height" value="0.035" units="cm"/>
      <inkml:brushProperty name="color" value="#F6630D"/>
    </inkml:brush>
  </inkml:definitions>
  <inkml:trace contextRef="#ctx0" brushRef="#br0">5 0 24575,'-5'0'0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3T15:32:02.046"/>
    </inkml:context>
    <inkml:brush xml:id="br0">
      <inkml:brushProperty name="width" value="0.035" units="cm"/>
      <inkml:brushProperty name="height" value="0.035" units="cm"/>
      <inkml:brushProperty name="color" value="#F6630D"/>
    </inkml:brush>
  </inkml:definitions>
  <inkml:trace contextRef="#ctx0" brushRef="#br0">0 1 24575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3T15:32:02.990"/>
    </inkml:context>
    <inkml:brush xml:id="br0">
      <inkml:brushProperty name="width" value="0.035" units="cm"/>
      <inkml:brushProperty name="height" value="0.035" units="cm"/>
      <inkml:brushProperty name="color" value="#F6630D"/>
    </inkml:brush>
  </inkml:definitions>
  <inkml:trace contextRef="#ctx0" brushRef="#br0">0 1 24575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12T21:55:26.844"/>
    </inkml:context>
    <inkml:brush xml:id="br0">
      <inkml:brushProperty name="width" value="0.035" units="cm"/>
      <inkml:brushProperty name="height" value="0.035" units="cm"/>
      <inkml:brushProperty name="color" value="#F6630D"/>
    </inkml:brush>
  </inkml:definitions>
  <inkml:trace contextRef="#ctx0" brushRef="#br0">1765 0 24575,'1'17'0,"1"1"0,0-1 0,1 0 0,1 0 0,1-1 0,0 1 0,15 30 0,69 108 0,-40-74 0,31 65 0,90 230 0,-106-176 0,-35-108 0,29 159 0,-25-93 0,3 72 0,-14-70 0,10 122 0,-13-94 0,4 89 0,-6-49 0,9-39 0,-19-95 0,-6 148 0,-4-99 0,1-96 0,-13 65 0,5-42 0,-4 10 0,-39 129 0,5-32 0,-45 145 0,84-296 0,-70 222 0,23-66 0,20-74 0,19-60 0,-31 61 0,15-40 0,-174 338 0,163-328 0,-67 109 0,-84 134 0,123-196 0,-231 347 0,170-269 0,39-64 0,-95 157 0,22 20 0,128-242 0,-17 31 0,43-83 0,1 0 0,-14 42 0,16-38 0,-24 46 0,20-44 0,0 1 0,-17 58 0,21-56 0,-1-1 0,-26 51 0,22-51 0,1 0 0,-19 66 0,20-55 0,-20 44 0,22-59 0,2 1 0,0 0 0,2 1 0,-4 35 0,-4 17 0,3-18 0,8-35 0,-2-1 0,-15 46 0,18-62 0,0 1 0,1 0 0,1-1 0,0 1 0,1 0 0,0 0 0,1 0 0,0 0 0,0 0 0,5 14 0,4 50 0,-11 10-1365,1-66-5461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C8A19-FA41-4224-B6DA-61D4CE97109B}">
  <sheetPr>
    <tabColor rgb="FFFFCCFF"/>
  </sheetPr>
  <dimension ref="B2:O42"/>
  <sheetViews>
    <sheetView tabSelected="1" workbookViewId="0"/>
  </sheetViews>
  <sheetFormatPr defaultColWidth="8.85546875" defaultRowHeight="16.5" x14ac:dyDescent="0.3"/>
  <cols>
    <col min="1" max="1" width="4.28515625" style="1" customWidth="1"/>
    <col min="2" max="3" width="4.7109375" style="1" customWidth="1"/>
    <col min="4" max="14" width="8.85546875" style="1"/>
    <col min="15" max="15" width="13.28515625" style="1" customWidth="1"/>
    <col min="16" max="16384" width="8.85546875" style="1"/>
  </cols>
  <sheetData>
    <row r="2" spans="2:15" x14ac:dyDescent="0.3">
      <c r="B2" s="121" t="s">
        <v>91</v>
      </c>
      <c r="C2" s="122"/>
      <c r="D2" s="122"/>
      <c r="E2" s="122"/>
      <c r="F2" s="122"/>
      <c r="G2" s="122"/>
      <c r="H2" s="122"/>
      <c r="I2" s="122"/>
      <c r="J2" s="122"/>
      <c r="K2" s="122"/>
      <c r="L2" s="121"/>
      <c r="M2" s="121"/>
      <c r="N2" s="121"/>
      <c r="O2" s="121"/>
    </row>
    <row r="3" spans="2:15" x14ac:dyDescent="0.3">
      <c r="B3" s="121" t="s">
        <v>92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2:15" ht="6" customHeight="1" x14ac:dyDescent="0.3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2:15" x14ac:dyDescent="0.3">
      <c r="B5" s="121" t="s">
        <v>56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2:15" x14ac:dyDescent="0.3">
      <c r="B6" s="121" t="s">
        <v>65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spans="2:15" x14ac:dyDescent="0.3">
      <c r="B7" s="121" t="s">
        <v>55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</row>
    <row r="8" spans="2:15" x14ac:dyDescent="0.3"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</row>
    <row r="9" spans="2:15" x14ac:dyDescent="0.3">
      <c r="B9" s="122" t="s">
        <v>6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2:15" x14ac:dyDescent="0.3">
      <c r="B10" s="121" t="s">
        <v>84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2:15" x14ac:dyDescent="0.3">
      <c r="B11" s="121"/>
      <c r="C11" s="121" t="s">
        <v>48</v>
      </c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</row>
    <row r="12" spans="2:15" ht="5.45" customHeight="1" x14ac:dyDescent="0.3"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2:15" x14ac:dyDescent="0.3">
      <c r="B13" s="123" t="s">
        <v>52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spans="2:15" x14ac:dyDescent="0.3">
      <c r="B14" s="121"/>
      <c r="C14" s="121" t="s">
        <v>49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</row>
    <row r="15" spans="2:15" x14ac:dyDescent="0.3">
      <c r="B15" s="121"/>
      <c r="C15" s="121"/>
      <c r="D15" s="122" t="s">
        <v>51</v>
      </c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</row>
    <row r="16" spans="2:15" x14ac:dyDescent="0.3">
      <c r="B16" s="121"/>
      <c r="C16" s="121"/>
      <c r="D16" s="124" t="s">
        <v>57</v>
      </c>
      <c r="E16" s="125"/>
      <c r="F16" s="125"/>
      <c r="G16" s="125"/>
      <c r="H16" s="121"/>
      <c r="I16" s="121"/>
      <c r="J16" s="121"/>
      <c r="K16" s="121"/>
      <c r="L16" s="121"/>
      <c r="M16" s="121"/>
      <c r="N16" s="121"/>
      <c r="O16" s="121"/>
    </row>
    <row r="17" spans="2:15" x14ac:dyDescent="0.3">
      <c r="B17" s="121"/>
      <c r="C17" s="121"/>
      <c r="D17" s="122" t="s">
        <v>58</v>
      </c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</row>
    <row r="18" spans="2:15" x14ac:dyDescent="0.3">
      <c r="B18" s="121"/>
      <c r="C18" s="121"/>
      <c r="D18" s="122" t="s">
        <v>59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</row>
    <row r="19" spans="2:15" ht="7.9" customHeight="1" x14ac:dyDescent="0.3"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</row>
    <row r="20" spans="2:15" x14ac:dyDescent="0.3">
      <c r="B20" s="121" t="s">
        <v>53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</row>
    <row r="21" spans="2:15" x14ac:dyDescent="0.3">
      <c r="B21" s="121" t="s">
        <v>61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</row>
    <row r="22" spans="2:15" x14ac:dyDescent="0.3">
      <c r="B22" s="121" t="s">
        <v>62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</row>
    <row r="23" spans="2:15" x14ac:dyDescent="0.3">
      <c r="B23" s="121" t="s">
        <v>60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</row>
    <row r="24" spans="2:15" ht="6" customHeight="1" x14ac:dyDescent="0.3"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</row>
    <row r="25" spans="2:15" x14ac:dyDescent="0.3">
      <c r="B25" s="121" t="s">
        <v>54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  <row r="26" spans="2:15" ht="9" customHeight="1" x14ac:dyDescent="0.3"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</row>
    <row r="27" spans="2:15" x14ac:dyDescent="0.3">
      <c r="B27" s="121" t="s">
        <v>86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</row>
    <row r="28" spans="2:15" x14ac:dyDescent="0.3">
      <c r="B28" s="121"/>
      <c r="C28" s="121" t="s">
        <v>63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</row>
    <row r="29" spans="2:15" x14ac:dyDescent="0.3">
      <c r="B29" s="121"/>
      <c r="C29" s="121" t="s">
        <v>64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  <row r="30" spans="2:15" x14ac:dyDescent="0.3">
      <c r="B30" s="121"/>
      <c r="C30" s="121" t="s">
        <v>50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</row>
    <row r="31" spans="2:15" ht="4.9000000000000004" customHeight="1" x14ac:dyDescent="0.3"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</row>
    <row r="32" spans="2:15" x14ac:dyDescent="0.3">
      <c r="B32" s="121" t="s">
        <v>66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</row>
    <row r="33" spans="2:15" ht="7.9" customHeight="1" x14ac:dyDescent="0.3"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</row>
    <row r="38" spans="2:15" x14ac:dyDescent="0.3">
      <c r="D38" s="8"/>
      <c r="E38" s="8"/>
      <c r="F38" s="8"/>
      <c r="G38" s="8"/>
      <c r="H38" s="8"/>
      <c r="I38" s="8"/>
      <c r="J38" s="8"/>
      <c r="K38" s="8"/>
    </row>
    <row r="39" spans="2:15" x14ac:dyDescent="0.3">
      <c r="D39" s="10"/>
      <c r="E39" s="54"/>
      <c r="F39" s="54"/>
      <c r="G39" s="54"/>
      <c r="H39" s="54"/>
      <c r="I39" s="54"/>
      <c r="J39" s="54"/>
      <c r="K39" s="54"/>
    </row>
    <row r="40" spans="2:15" x14ac:dyDescent="0.3">
      <c r="B40" s="53"/>
      <c r="D40" s="10"/>
      <c r="E40" s="54"/>
      <c r="F40" s="54"/>
      <c r="G40" s="54"/>
      <c r="H40" s="54"/>
      <c r="I40" s="54"/>
      <c r="J40" s="54"/>
      <c r="K40" s="54"/>
    </row>
    <row r="41" spans="2:15" x14ac:dyDescent="0.3">
      <c r="D41" s="5"/>
      <c r="E41" s="54"/>
      <c r="F41" s="54"/>
      <c r="G41" s="54"/>
      <c r="H41" s="54"/>
      <c r="I41" s="54"/>
      <c r="J41" s="54"/>
      <c r="K41" s="54"/>
    </row>
    <row r="42" spans="2:15" x14ac:dyDescent="0.3">
      <c r="B42" s="8" t="s">
        <v>31</v>
      </c>
      <c r="D42" s="5"/>
      <c r="E42" s="54"/>
      <c r="F42" s="54"/>
      <c r="G42" s="54"/>
      <c r="H42" s="54"/>
      <c r="I42" s="54"/>
      <c r="J42" s="54"/>
      <c r="K42" s="54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A7682-4BCE-4C78-85FB-46CA0CA77CA3}">
  <sheetPr>
    <tabColor theme="7" tint="0.79998168889431442"/>
  </sheetPr>
  <dimension ref="B1:O49"/>
  <sheetViews>
    <sheetView topLeftCell="A18" workbookViewId="0">
      <selection activeCell="G2" sqref="G2"/>
    </sheetView>
  </sheetViews>
  <sheetFormatPr defaultColWidth="9.140625" defaultRowHeight="16.5" x14ac:dyDescent="0.3"/>
  <cols>
    <col min="1" max="1" width="3.5703125" style="1" customWidth="1"/>
    <col min="2" max="2" width="30.140625" style="1" customWidth="1"/>
    <col min="3" max="3" width="14" style="1" bestFit="1" customWidth="1"/>
    <col min="4" max="4" width="16.28515625" style="1" customWidth="1"/>
    <col min="5" max="5" width="20" style="1" customWidth="1"/>
    <col min="6" max="6" width="16.42578125" style="1" customWidth="1"/>
    <col min="7" max="7" width="16.28515625" style="1" customWidth="1"/>
    <col min="8" max="8" width="17.42578125" style="1" customWidth="1"/>
    <col min="9" max="9" width="16" style="1" customWidth="1"/>
    <col min="10" max="10" width="10.85546875" style="1" bestFit="1" customWidth="1"/>
    <col min="11" max="11" width="12.28515625" style="1" customWidth="1"/>
    <col min="12" max="12" width="11.28515625" style="1" bestFit="1" customWidth="1"/>
    <col min="13" max="13" width="11.5703125" style="1" customWidth="1"/>
    <col min="14" max="14" width="12.42578125" style="1" bestFit="1" customWidth="1"/>
    <col min="15" max="16384" width="9.140625" style="1"/>
  </cols>
  <sheetData>
    <row r="1" spans="2:15" ht="20.25" customHeight="1" x14ac:dyDescent="0.35">
      <c r="B1" s="183" t="s">
        <v>30</v>
      </c>
      <c r="C1" s="57"/>
      <c r="D1" s="57"/>
      <c r="E1" s="57"/>
      <c r="F1" s="57"/>
    </row>
    <row r="2" spans="2:15" ht="25.15" customHeight="1" thickBot="1" x14ac:dyDescent="0.35">
      <c r="B2" s="184" t="s">
        <v>87</v>
      </c>
      <c r="C2" s="185"/>
      <c r="D2" s="185"/>
      <c r="E2" s="185"/>
      <c r="F2" s="185"/>
      <c r="I2" s="176" t="s">
        <v>78</v>
      </c>
      <c r="J2" s="150"/>
      <c r="K2" s="151"/>
      <c r="L2" s="150"/>
    </row>
    <row r="3" spans="2:15" ht="22.9" customHeight="1" thickBot="1" x14ac:dyDescent="0.35">
      <c r="B3" s="52" t="s">
        <v>5</v>
      </c>
      <c r="C3" s="3"/>
      <c r="D3" s="3"/>
      <c r="E3" s="3"/>
      <c r="F3" s="4"/>
    </row>
    <row r="4" spans="2:15" ht="16.899999999999999" customHeight="1" x14ac:dyDescent="0.3">
      <c r="B4" s="182" t="s">
        <v>82</v>
      </c>
      <c r="C4" s="204" t="s">
        <v>2</v>
      </c>
      <c r="D4" s="205"/>
      <c r="E4" s="181" t="s">
        <v>76</v>
      </c>
      <c r="F4" s="4"/>
      <c r="I4" s="203" t="s">
        <v>90</v>
      </c>
      <c r="J4" s="203"/>
      <c r="K4" s="203"/>
      <c r="L4" s="203"/>
    </row>
    <row r="5" spans="2:15" ht="37.15" customHeight="1" x14ac:dyDescent="0.3">
      <c r="B5" s="180" t="s">
        <v>83</v>
      </c>
      <c r="C5" s="172" t="s">
        <v>38</v>
      </c>
      <c r="D5" s="13" t="s">
        <v>39</v>
      </c>
      <c r="E5" s="178" t="s">
        <v>79</v>
      </c>
      <c r="F5" s="20" t="s">
        <v>1</v>
      </c>
      <c r="I5" s="203"/>
      <c r="J5" s="203"/>
      <c r="K5" s="203"/>
      <c r="L5" s="203"/>
      <c r="M5" s="72"/>
    </row>
    <row r="6" spans="2:15" ht="20.45" customHeight="1" thickBot="1" x14ac:dyDescent="0.35">
      <c r="B6" s="173">
        <v>0</v>
      </c>
      <c r="C6" s="171" t="e">
        <f>IF(+E6&gt;+B6,+E6-B6,0)</f>
        <v>#DIV/0!</v>
      </c>
      <c r="D6" s="15" t="e">
        <f>+IF(+E6&lt;+B6,+B6-E6,0)</f>
        <v>#DIV/0!</v>
      </c>
      <c r="E6" s="170" t="e">
        <f>+H49</f>
        <v>#DIV/0!</v>
      </c>
      <c r="F6" s="17" t="e">
        <f>+H33</f>
        <v>#DIV/0!</v>
      </c>
      <c r="I6" s="203"/>
      <c r="J6" s="203"/>
      <c r="K6" s="203"/>
      <c r="L6" s="203"/>
    </row>
    <row r="7" spans="2:15" ht="17.45" customHeight="1" thickBot="1" x14ac:dyDescent="0.35">
      <c r="I7" s="203"/>
      <c r="J7" s="203"/>
      <c r="K7" s="203"/>
      <c r="L7" s="203"/>
    </row>
    <row r="8" spans="2:15" ht="49.5" x14ac:dyDescent="0.3">
      <c r="B8" s="179" t="s">
        <v>80</v>
      </c>
      <c r="C8" s="144" t="s">
        <v>23</v>
      </c>
      <c r="D8" s="145" t="s">
        <v>24</v>
      </c>
      <c r="E8" s="145" t="s">
        <v>34</v>
      </c>
      <c r="F8" s="7" t="s">
        <v>33</v>
      </c>
      <c r="G8" s="9"/>
      <c r="I8" s="203"/>
      <c r="J8" s="203"/>
      <c r="K8" s="203"/>
      <c r="L8" s="203"/>
    </row>
    <row r="9" spans="2:15" ht="4.9000000000000004" customHeight="1" x14ac:dyDescent="0.3">
      <c r="B9" s="140"/>
      <c r="C9" s="143"/>
      <c r="D9" s="142"/>
      <c r="E9" s="142"/>
      <c r="F9" s="141"/>
      <c r="G9"/>
      <c r="I9" s="128"/>
      <c r="J9" s="128"/>
      <c r="K9" s="128"/>
      <c r="L9" s="128"/>
      <c r="N9"/>
      <c r="O9"/>
    </row>
    <row r="10" spans="2:15" ht="27.6" customHeight="1" thickBot="1" x14ac:dyDescent="0.35">
      <c r="B10" s="115" t="s">
        <v>4</v>
      </c>
      <c r="C10" s="146">
        <v>0</v>
      </c>
      <c r="D10" s="147">
        <v>0</v>
      </c>
      <c r="E10" s="147">
        <v>0</v>
      </c>
      <c r="F10" s="148">
        <v>0</v>
      </c>
      <c r="G10"/>
      <c r="I10" s="55" t="s">
        <v>77</v>
      </c>
      <c r="J10" s="96"/>
      <c r="K10" s="96"/>
      <c r="L10" s="96"/>
      <c r="N10"/>
      <c r="O10"/>
    </row>
    <row r="11" spans="2:15" ht="4.5" customHeight="1" x14ac:dyDescent="0.3">
      <c r="B11" s="9"/>
      <c r="C11" s="54"/>
      <c r="D11" s="58"/>
      <c r="E11" s="59"/>
      <c r="F11" s="60"/>
      <c r="G11" s="30"/>
      <c r="I11"/>
      <c r="J11"/>
      <c r="K11"/>
      <c r="L11"/>
      <c r="N11"/>
      <c r="O11"/>
    </row>
    <row r="12" spans="2:15" ht="35.25" customHeight="1" x14ac:dyDescent="0.3">
      <c r="B12" s="206" t="s">
        <v>40</v>
      </c>
      <c r="C12" s="207"/>
      <c r="D12" s="207"/>
      <c r="E12" s="207"/>
      <c r="F12" s="208"/>
      <c r="G12" s="89"/>
      <c r="I12" s="98"/>
      <c r="K12" s="8"/>
      <c r="L12" s="8"/>
      <c r="N12"/>
      <c r="O12"/>
    </row>
    <row r="13" spans="2:15" ht="39" customHeight="1" x14ac:dyDescent="0.3">
      <c r="B13" s="209" t="s">
        <v>73</v>
      </c>
      <c r="C13" s="210"/>
      <c r="D13" s="210"/>
      <c r="E13" s="210"/>
      <c r="F13" s="211"/>
      <c r="I13" s="88" t="s">
        <v>37</v>
      </c>
      <c r="J13" s="97"/>
      <c r="K13" s="97"/>
      <c r="L13" s="97"/>
    </row>
    <row r="14" spans="2:15" ht="17.25" thickBot="1" x14ac:dyDescent="0.35">
      <c r="J14" s="8"/>
      <c r="K14" s="8"/>
      <c r="L14" s="8"/>
    </row>
    <row r="15" spans="2:15" ht="33" x14ac:dyDescent="0.3">
      <c r="B15" s="212" t="s">
        <v>8</v>
      </c>
      <c r="C15" s="213"/>
      <c r="D15" s="102" t="s">
        <v>13</v>
      </c>
      <c r="E15" s="165" t="s">
        <v>14</v>
      </c>
    </row>
    <row r="16" spans="2:15" ht="36.75" customHeight="1" x14ac:dyDescent="0.3">
      <c r="B16" s="186" t="s">
        <v>67</v>
      </c>
      <c r="C16" s="187"/>
      <c r="D16" s="127">
        <f>SUM(D17:D19)</f>
        <v>0</v>
      </c>
      <c r="E16" s="166" t="e">
        <f>+D16/D$16</f>
        <v>#DIV/0!</v>
      </c>
    </row>
    <row r="17" spans="2:13" ht="32.25" customHeight="1" x14ac:dyDescent="0.3">
      <c r="B17" s="186" t="s">
        <v>27</v>
      </c>
      <c r="C17" s="187"/>
      <c r="D17" s="114">
        <v>0</v>
      </c>
      <c r="E17" s="166" t="e">
        <f>+D17/D$16</f>
        <v>#DIV/0!</v>
      </c>
      <c r="I17" s="55" t="s">
        <v>77</v>
      </c>
      <c r="J17" s="96"/>
      <c r="K17" s="96"/>
      <c r="L17" s="96"/>
    </row>
    <row r="18" spans="2:13" ht="32.25" customHeight="1" x14ac:dyDescent="0.3">
      <c r="B18" s="186" t="s">
        <v>28</v>
      </c>
      <c r="C18" s="187"/>
      <c r="D18" s="114">
        <v>0</v>
      </c>
      <c r="E18" s="166" t="e">
        <f t="shared" ref="E18:E19" si="0">+D18/D$16</f>
        <v>#DIV/0!</v>
      </c>
    </row>
    <row r="19" spans="2:13" ht="36.75" customHeight="1" thickBot="1" x14ac:dyDescent="0.35">
      <c r="B19" s="188" t="s">
        <v>29</v>
      </c>
      <c r="C19" s="189"/>
      <c r="D19" s="167">
        <v>0</v>
      </c>
      <c r="E19" s="168" t="e">
        <f t="shared" si="0"/>
        <v>#DIV/0!</v>
      </c>
      <c r="G19" s="8"/>
      <c r="H19" s="8"/>
    </row>
    <row r="20" spans="2:13" ht="17.25" thickBot="1" x14ac:dyDescent="0.35"/>
    <row r="21" spans="2:13" ht="31.15" customHeight="1" x14ac:dyDescent="0.3">
      <c r="C21" s="190" t="s">
        <v>72</v>
      </c>
      <c r="D21" s="191"/>
      <c r="E21" s="191"/>
      <c r="F21" s="191"/>
      <c r="G21" s="192"/>
      <c r="H21" s="128"/>
    </row>
    <row r="22" spans="2:13" ht="31.15" customHeight="1" thickBot="1" x14ac:dyDescent="0.35">
      <c r="C22" s="193"/>
      <c r="D22" s="194"/>
      <c r="E22" s="195"/>
      <c r="F22" s="195"/>
      <c r="G22" s="196"/>
      <c r="H22" s="128"/>
    </row>
    <row r="23" spans="2:13" ht="50.25" thickBot="1" x14ac:dyDescent="0.35">
      <c r="C23" s="129"/>
      <c r="D23" s="152" t="s">
        <v>44</v>
      </c>
      <c r="E23" s="153" t="s">
        <v>14</v>
      </c>
      <c r="F23" s="163" t="s">
        <v>74</v>
      </c>
      <c r="G23" s="164" t="s">
        <v>75</v>
      </c>
    </row>
    <row r="24" spans="2:13" x14ac:dyDescent="0.3">
      <c r="C24" s="129" t="s">
        <v>71</v>
      </c>
      <c r="D24" s="131">
        <f>IF(+G24&lt;F24,+G24,F24)</f>
        <v>0</v>
      </c>
      <c r="E24" s="154" t="e">
        <f>+F24/F$24</f>
        <v>#DIV/0!</v>
      </c>
      <c r="F24" s="161">
        <f>SUM(F25:F27)</f>
        <v>0</v>
      </c>
      <c r="G24" s="162">
        <f>+D10</f>
        <v>0</v>
      </c>
    </row>
    <row r="25" spans="2:13" x14ac:dyDescent="0.3">
      <c r="C25" s="129" t="s">
        <v>68</v>
      </c>
      <c r="D25" s="131" t="e">
        <f>IF(+G25&lt;F25,+G25,F25)</f>
        <v>#DIV/0!</v>
      </c>
      <c r="E25" s="155" t="e">
        <f>+F25/F$24</f>
        <v>#DIV/0!</v>
      </c>
      <c r="F25" s="157">
        <f>+D17</f>
        <v>0</v>
      </c>
      <c r="G25" s="158" t="e">
        <f>+G$24*E25</f>
        <v>#DIV/0!</v>
      </c>
    </row>
    <row r="26" spans="2:13" x14ac:dyDescent="0.3">
      <c r="C26" s="129" t="s">
        <v>69</v>
      </c>
      <c r="D26" s="131" t="e">
        <f>IF(+G26&lt;F26,+G26,F26)</f>
        <v>#DIV/0!</v>
      </c>
      <c r="E26" s="155" t="e">
        <f>+F26/F$24</f>
        <v>#DIV/0!</v>
      </c>
      <c r="F26" s="157">
        <f>+D18</f>
        <v>0</v>
      </c>
      <c r="G26" s="158" t="e">
        <f>+G$24*E26</f>
        <v>#DIV/0!</v>
      </c>
    </row>
    <row r="27" spans="2:13" ht="17.25" thickBot="1" x14ac:dyDescent="0.35">
      <c r="C27" s="130" t="s">
        <v>70</v>
      </c>
      <c r="D27" s="132" t="e">
        <f>IF(+G27&lt;F27,+G27,F27)</f>
        <v>#DIV/0!</v>
      </c>
      <c r="E27" s="156" t="e">
        <f>+F27/F$24</f>
        <v>#DIV/0!</v>
      </c>
      <c r="F27" s="159">
        <f>+D19</f>
        <v>0</v>
      </c>
      <c r="G27" s="160" t="e">
        <f>+G$24*E27</f>
        <v>#DIV/0!</v>
      </c>
    </row>
    <row r="28" spans="2:13" ht="16.5" customHeight="1" thickBot="1" x14ac:dyDescent="0.35"/>
    <row r="29" spans="2:13" ht="33.75" thickBot="1" x14ac:dyDescent="0.35">
      <c r="B29" s="197" t="s">
        <v>0</v>
      </c>
      <c r="C29" s="198"/>
      <c r="D29" s="38" t="s">
        <v>13</v>
      </c>
      <c r="E29" s="39" t="s">
        <v>14</v>
      </c>
      <c r="F29" s="39" t="s">
        <v>15</v>
      </c>
      <c r="G29" s="39" t="s">
        <v>16</v>
      </c>
      <c r="H29" s="40" t="s">
        <v>17</v>
      </c>
    </row>
    <row r="30" spans="2:13" ht="33" customHeight="1" thickBot="1" x14ac:dyDescent="0.35">
      <c r="B30" s="199" t="s">
        <v>27</v>
      </c>
      <c r="C30" s="200"/>
      <c r="D30" s="133" t="e">
        <f>+D25</f>
        <v>#DIV/0!</v>
      </c>
      <c r="E30" s="62" t="e">
        <f t="shared" ref="E30:E32" si="1">+E17</f>
        <v>#DIV/0!</v>
      </c>
      <c r="F30" s="63">
        <f>+F$10</f>
        <v>0</v>
      </c>
      <c r="G30" s="22">
        <v>0</v>
      </c>
      <c r="H30" s="41" t="e">
        <f>+D30*F30*G30</f>
        <v>#DIV/0!</v>
      </c>
    </row>
    <row r="31" spans="2:13" ht="33" customHeight="1" thickBot="1" x14ac:dyDescent="0.35">
      <c r="B31" s="186" t="s">
        <v>28</v>
      </c>
      <c r="C31" s="187"/>
      <c r="D31" s="133" t="e">
        <f>+D26</f>
        <v>#DIV/0!</v>
      </c>
      <c r="E31" s="62" t="e">
        <f t="shared" si="1"/>
        <v>#DIV/0!</v>
      </c>
      <c r="F31" s="75">
        <f t="shared" ref="F31:F32" si="2">+F$10</f>
        <v>0</v>
      </c>
      <c r="G31" s="22">
        <v>0.25</v>
      </c>
      <c r="H31" s="41" t="e">
        <f>+D31*F31*G31</f>
        <v>#DIV/0!</v>
      </c>
      <c r="J31" s="88" t="s">
        <v>88</v>
      </c>
      <c r="K31" s="97"/>
      <c r="L31" s="97"/>
      <c r="M31" s="97"/>
    </row>
    <row r="32" spans="2:13" ht="33" customHeight="1" thickBot="1" x14ac:dyDescent="0.35">
      <c r="B32" s="188" t="s">
        <v>29</v>
      </c>
      <c r="C32" s="189"/>
      <c r="D32" s="133" t="e">
        <f>+D27</f>
        <v>#DIV/0!</v>
      </c>
      <c r="E32" s="62" t="e">
        <f t="shared" si="1"/>
        <v>#DIV/0!</v>
      </c>
      <c r="F32" s="63">
        <f t="shared" si="2"/>
        <v>0</v>
      </c>
      <c r="G32" s="22">
        <v>1</v>
      </c>
      <c r="H32" s="41" t="e">
        <f>+D32*F32*G32</f>
        <v>#DIV/0!</v>
      </c>
    </row>
    <row r="33" spans="2:12" ht="17.25" thickBot="1" x14ac:dyDescent="0.35">
      <c r="B33" s="25" t="s">
        <v>18</v>
      </c>
      <c r="C33" s="37"/>
      <c r="D33" s="134" t="e">
        <f>SUM(D30:D32)</f>
        <v>#DIV/0!</v>
      </c>
      <c r="E33" s="64" t="e">
        <f>SUM(E30:E32)</f>
        <v>#DIV/0!</v>
      </c>
      <c r="F33" s="73"/>
      <c r="G33" s="73"/>
      <c r="H33" s="112" t="e">
        <f>SUM(H30:H32)</f>
        <v>#DIV/0!</v>
      </c>
    </row>
    <row r="34" spans="2:12" ht="17.25" thickBot="1" x14ac:dyDescent="0.35">
      <c r="H34" s="42" t="s">
        <v>21</v>
      </c>
    </row>
    <row r="35" spans="2:12" x14ac:dyDescent="0.3">
      <c r="B35" s="23" t="s">
        <v>10</v>
      </c>
      <c r="C35" s="31"/>
      <c r="D35" s="31"/>
      <c r="E35" s="49">
        <f>+D10</f>
        <v>0</v>
      </c>
      <c r="H35" s="42"/>
      <c r="L35" s="1" t="s">
        <v>89</v>
      </c>
    </row>
    <row r="36" spans="2:12" x14ac:dyDescent="0.3">
      <c r="B36" s="24" t="s">
        <v>11</v>
      </c>
      <c r="C36" s="29"/>
      <c r="D36" s="29"/>
      <c r="E36" s="50" t="e">
        <f>+D33</f>
        <v>#DIV/0!</v>
      </c>
      <c r="H36" s="42"/>
    </row>
    <row r="37" spans="2:12" ht="17.25" thickBot="1" x14ac:dyDescent="0.35">
      <c r="B37" s="25" t="s">
        <v>12</v>
      </c>
      <c r="C37" s="32"/>
      <c r="D37" s="32"/>
      <c r="E37" s="51" t="e">
        <f>+E35-E36</f>
        <v>#DIV/0!</v>
      </c>
      <c r="H37" s="42"/>
    </row>
    <row r="38" spans="2:12" ht="17.25" thickBot="1" x14ac:dyDescent="0.35">
      <c r="H38" s="42"/>
    </row>
    <row r="39" spans="2:12" ht="50.25" thickBot="1" x14ac:dyDescent="0.35">
      <c r="B39" s="197" t="s">
        <v>19</v>
      </c>
      <c r="C39" s="198"/>
      <c r="D39" s="21" t="s">
        <v>22</v>
      </c>
      <c r="E39" s="27" t="s">
        <v>20</v>
      </c>
      <c r="F39" s="21" t="s">
        <v>15</v>
      </c>
      <c r="G39" s="21" t="s">
        <v>16</v>
      </c>
      <c r="H39" s="21" t="s">
        <v>17</v>
      </c>
    </row>
    <row r="40" spans="2:12" ht="17.25" thickBot="1" x14ac:dyDescent="0.35">
      <c r="E40" s="28" t="e">
        <f>+E37</f>
        <v>#DIV/0!</v>
      </c>
    </row>
    <row r="41" spans="2:12" ht="32.25" customHeight="1" thickBot="1" x14ac:dyDescent="0.35">
      <c r="B41" s="201" t="s">
        <v>27</v>
      </c>
      <c r="C41" s="202"/>
      <c r="D41" s="77" t="e">
        <f>+E17</f>
        <v>#DIV/0!</v>
      </c>
      <c r="E41" s="67" t="e">
        <f>+E$40*D41</f>
        <v>#DIV/0!</v>
      </c>
      <c r="F41" s="63">
        <f>+F$30</f>
        <v>0</v>
      </c>
      <c r="G41" s="34">
        <v>0</v>
      </c>
      <c r="H41" s="35" t="e">
        <f>+E41*F41*G41</f>
        <v>#DIV/0!</v>
      </c>
      <c r="J41" s="76"/>
    </row>
    <row r="42" spans="2:12" ht="32.25" customHeight="1" thickBot="1" x14ac:dyDescent="0.35">
      <c r="B42" s="186" t="s">
        <v>28</v>
      </c>
      <c r="C42" s="187"/>
      <c r="D42" s="78" t="e">
        <f>+E18</f>
        <v>#DIV/0!</v>
      </c>
      <c r="E42" s="68" t="e">
        <f>+E$40*D42</f>
        <v>#DIV/0!</v>
      </c>
      <c r="F42" s="75">
        <f>+F31</f>
        <v>0</v>
      </c>
      <c r="G42" s="33">
        <v>0.25</v>
      </c>
      <c r="H42" s="36" t="e">
        <f>+E42*F42*G42</f>
        <v>#DIV/0!</v>
      </c>
      <c r="J42" s="76"/>
    </row>
    <row r="43" spans="2:12" ht="32.25" customHeight="1" thickBot="1" x14ac:dyDescent="0.35">
      <c r="B43" s="188" t="s">
        <v>29</v>
      </c>
      <c r="C43" s="189"/>
      <c r="D43" s="79" t="e">
        <f>+E19</f>
        <v>#DIV/0!</v>
      </c>
      <c r="E43" s="69" t="e">
        <f>+E$40*D43</f>
        <v>#DIV/0!</v>
      </c>
      <c r="F43" s="63">
        <f>+F$32</f>
        <v>0</v>
      </c>
      <c r="G43" s="46">
        <v>1</v>
      </c>
      <c r="H43" s="47" t="e">
        <f>+E43*F43*G43</f>
        <v>#DIV/0!</v>
      </c>
      <c r="J43" s="76"/>
    </row>
    <row r="44" spans="2:12" ht="17.25" thickBot="1" x14ac:dyDescent="0.35">
      <c r="B44" s="44" t="s">
        <v>18</v>
      </c>
      <c r="C44" s="45"/>
      <c r="D44" s="65" t="e">
        <f>SUM(D41:D43)</f>
        <v>#DIV/0!</v>
      </c>
      <c r="E44" s="66" t="e">
        <f>SUM(E41:E43)</f>
        <v>#DIV/0!</v>
      </c>
      <c r="F44" s="74"/>
      <c r="G44" s="74"/>
      <c r="H44" s="113" t="e">
        <f>SUM(H41:H43)</f>
        <v>#DIV/0!</v>
      </c>
      <c r="I44" s="8"/>
    </row>
    <row r="45" spans="2:12" x14ac:dyDescent="0.3">
      <c r="H45" s="42" t="s">
        <v>21</v>
      </c>
    </row>
    <row r="46" spans="2:12" ht="17.25" thickBot="1" x14ac:dyDescent="0.35">
      <c r="H46" s="42"/>
    </row>
    <row r="47" spans="2:12" ht="21" customHeight="1" thickBot="1" x14ac:dyDescent="0.35">
      <c r="B47" s="109" t="s">
        <v>41</v>
      </c>
      <c r="C47" s="95"/>
      <c r="D47" s="95"/>
      <c r="E47" s="95"/>
      <c r="F47" s="95"/>
      <c r="G47" s="110"/>
      <c r="H47" s="111" t="e">
        <f>+H44</f>
        <v>#DIV/0!</v>
      </c>
    </row>
    <row r="48" spans="2:12" ht="21" customHeight="1" x14ac:dyDescent="0.3">
      <c r="B48" s="90" t="s">
        <v>42</v>
      </c>
      <c r="C48" s="31"/>
      <c r="D48" s="31"/>
      <c r="E48" s="31"/>
      <c r="F48" s="31"/>
      <c r="G48" s="91"/>
      <c r="H48" s="93" t="e">
        <f>+H33</f>
        <v>#DIV/0!</v>
      </c>
    </row>
    <row r="49" spans="2:8" ht="21" customHeight="1" thickBot="1" x14ac:dyDescent="0.35">
      <c r="B49" s="92" t="s">
        <v>35</v>
      </c>
      <c r="C49" s="32"/>
      <c r="D49" s="32"/>
      <c r="E49" s="32"/>
      <c r="F49" s="32"/>
      <c r="G49" s="37"/>
      <c r="H49" s="94" t="e">
        <f>+H47+H48</f>
        <v>#DIV/0!</v>
      </c>
    </row>
  </sheetData>
  <mergeCells count="18">
    <mergeCell ref="I4:L8"/>
    <mergeCell ref="C4:D4"/>
    <mergeCell ref="B12:F12"/>
    <mergeCell ref="B13:F13"/>
    <mergeCell ref="B15:C15"/>
    <mergeCell ref="B16:C16"/>
    <mergeCell ref="B43:C43"/>
    <mergeCell ref="B17:C17"/>
    <mergeCell ref="B18:C18"/>
    <mergeCell ref="B19:C19"/>
    <mergeCell ref="C21:G22"/>
    <mergeCell ref="B29:C29"/>
    <mergeCell ref="B30:C30"/>
    <mergeCell ref="B31:C31"/>
    <mergeCell ref="B32:C32"/>
    <mergeCell ref="B39:C39"/>
    <mergeCell ref="B41:C41"/>
    <mergeCell ref="B42:C4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EBFDF-BCB2-46AD-A040-CEE85892DA84}">
  <sheetPr>
    <tabColor rgb="FFFFFF00"/>
    <pageSetUpPr fitToPage="1"/>
  </sheetPr>
  <dimension ref="B1:O49"/>
  <sheetViews>
    <sheetView workbookViewId="0">
      <selection activeCell="G1" sqref="G1"/>
    </sheetView>
  </sheetViews>
  <sheetFormatPr defaultColWidth="9.140625" defaultRowHeight="16.5" x14ac:dyDescent="0.3"/>
  <cols>
    <col min="1" max="1" width="3.5703125" style="1" customWidth="1"/>
    <col min="2" max="2" width="30.140625" style="1" customWidth="1"/>
    <col min="3" max="3" width="14" style="1" bestFit="1" customWidth="1"/>
    <col min="4" max="4" width="16.28515625" style="1" customWidth="1"/>
    <col min="5" max="5" width="18.5703125" style="1" customWidth="1"/>
    <col min="6" max="6" width="16.42578125" style="1" customWidth="1"/>
    <col min="7" max="7" width="16.28515625" style="1" customWidth="1"/>
    <col min="8" max="8" width="17.42578125" style="1" customWidth="1"/>
    <col min="9" max="9" width="16" style="1" customWidth="1"/>
    <col min="10" max="10" width="10.85546875" style="1" bestFit="1" customWidth="1"/>
    <col min="11" max="11" width="12.28515625" style="1" customWidth="1"/>
    <col min="12" max="12" width="11.28515625" style="1" bestFit="1" customWidth="1"/>
    <col min="13" max="13" width="11.5703125" style="1" customWidth="1"/>
    <col min="14" max="14" width="12.42578125" style="1" bestFit="1" customWidth="1"/>
    <col min="15" max="16384" width="9.140625" style="1"/>
  </cols>
  <sheetData>
    <row r="1" spans="2:15" ht="20.25" customHeight="1" x14ac:dyDescent="0.3">
      <c r="B1" s="175" t="s">
        <v>81</v>
      </c>
      <c r="C1" s="96"/>
      <c r="D1" s="96"/>
      <c r="E1" s="96"/>
      <c r="F1" s="96"/>
    </row>
    <row r="2" spans="2:15" ht="24" customHeight="1" thickBot="1" x14ac:dyDescent="0.4">
      <c r="B2" s="48" t="s">
        <v>30</v>
      </c>
      <c r="I2" s="149" t="s">
        <v>78</v>
      </c>
      <c r="J2" s="150"/>
      <c r="K2" s="151"/>
      <c r="L2" s="150"/>
    </row>
    <row r="3" spans="2:15" ht="22.9" customHeight="1" thickBot="1" x14ac:dyDescent="0.35">
      <c r="B3" s="52" t="s">
        <v>5</v>
      </c>
      <c r="C3" s="3"/>
      <c r="D3" s="3"/>
      <c r="E3" s="3"/>
      <c r="F3" s="4"/>
      <c r="I3" s="174"/>
      <c r="J3" s="174"/>
      <c r="K3" s="174"/>
      <c r="L3" s="174"/>
    </row>
    <row r="4" spans="2:15" ht="16.899999999999999" customHeight="1" x14ac:dyDescent="0.3">
      <c r="B4" s="135" t="s">
        <v>76</v>
      </c>
      <c r="C4" s="214" t="s">
        <v>2</v>
      </c>
      <c r="D4" s="205"/>
      <c r="E4" s="137" t="s">
        <v>76</v>
      </c>
      <c r="F4" s="4"/>
      <c r="I4" s="174"/>
      <c r="J4" s="174"/>
      <c r="K4" s="174"/>
      <c r="L4" s="174"/>
    </row>
    <row r="5" spans="2:15" x14ac:dyDescent="0.3">
      <c r="B5" s="136" t="s">
        <v>25</v>
      </c>
      <c r="C5" s="12" t="s">
        <v>38</v>
      </c>
      <c r="D5" s="13" t="s">
        <v>39</v>
      </c>
      <c r="E5" s="138" t="s">
        <v>26</v>
      </c>
      <c r="F5" s="20" t="s">
        <v>1</v>
      </c>
      <c r="I5" s="174"/>
      <c r="J5" s="174"/>
      <c r="K5" s="174"/>
      <c r="L5" s="174"/>
      <c r="M5" s="72"/>
    </row>
    <row r="6" spans="2:15" ht="20.45" customHeight="1" thickBot="1" x14ac:dyDescent="0.35">
      <c r="B6" s="61">
        <v>0</v>
      </c>
      <c r="C6" s="14" t="e">
        <f>IF(+E6&gt;+B6,+E6-B6,0)</f>
        <v>#DIV/0!</v>
      </c>
      <c r="D6" s="15" t="e">
        <f>+IF(+E6&lt;+B6,+B6-E6,0)</f>
        <v>#DIV/0!</v>
      </c>
      <c r="E6" s="139" t="e">
        <f>+H49</f>
        <v>#DIV/0!</v>
      </c>
      <c r="F6" s="17" t="e">
        <f>+H33</f>
        <v>#DIV/0!</v>
      </c>
      <c r="I6" s="56" t="s">
        <v>36</v>
      </c>
      <c r="J6" s="169"/>
      <c r="K6" s="169"/>
      <c r="L6" s="169"/>
    </row>
    <row r="7" spans="2:15" ht="17.45" customHeight="1" thickBot="1" x14ac:dyDescent="0.35">
      <c r="I7" s="174"/>
      <c r="J7" s="174"/>
      <c r="K7" s="174"/>
      <c r="L7" s="174"/>
    </row>
    <row r="8" spans="2:15" ht="49.5" x14ac:dyDescent="0.3">
      <c r="B8" s="26" t="s">
        <v>7</v>
      </c>
      <c r="C8" s="144" t="s">
        <v>23</v>
      </c>
      <c r="D8" s="145" t="s">
        <v>24</v>
      </c>
      <c r="E8" s="145" t="s">
        <v>34</v>
      </c>
      <c r="F8" s="7" t="s">
        <v>33</v>
      </c>
      <c r="G8" s="9"/>
      <c r="I8" s="174"/>
      <c r="J8" s="174"/>
      <c r="K8" s="174"/>
      <c r="L8" s="174"/>
    </row>
    <row r="9" spans="2:15" ht="2.4500000000000002" customHeight="1" x14ac:dyDescent="0.3">
      <c r="B9" s="140"/>
      <c r="C9" s="143"/>
      <c r="D9" s="142"/>
      <c r="E9" s="142"/>
      <c r="F9" s="141"/>
      <c r="G9"/>
      <c r="I9" s="98"/>
      <c r="J9"/>
      <c r="K9"/>
      <c r="L9"/>
      <c r="N9"/>
      <c r="O9"/>
    </row>
    <row r="10" spans="2:15" ht="27.6" customHeight="1" thickBot="1" x14ac:dyDescent="0.35">
      <c r="B10" s="115" t="s">
        <v>4</v>
      </c>
      <c r="C10" s="146">
        <v>0</v>
      </c>
      <c r="D10" s="147">
        <v>0</v>
      </c>
      <c r="E10" s="147">
        <v>0</v>
      </c>
      <c r="F10" s="148">
        <v>0</v>
      </c>
      <c r="G10"/>
      <c r="I10" s="55" t="s">
        <v>77</v>
      </c>
      <c r="J10" s="96"/>
      <c r="K10" s="96"/>
      <c r="L10" s="96"/>
      <c r="N10"/>
      <c r="O10"/>
    </row>
    <row r="11" spans="2:15" ht="4.5" customHeight="1" x14ac:dyDescent="0.3">
      <c r="B11" s="9"/>
      <c r="C11" s="54"/>
      <c r="D11" s="58"/>
      <c r="E11" s="59"/>
      <c r="F11" s="60"/>
      <c r="G11" s="30"/>
      <c r="I11"/>
      <c r="J11"/>
      <c r="K11"/>
      <c r="L11"/>
      <c r="N11"/>
      <c r="O11"/>
    </row>
    <row r="12" spans="2:15" ht="35.25" customHeight="1" x14ac:dyDescent="0.3">
      <c r="B12" s="206" t="s">
        <v>40</v>
      </c>
      <c r="C12" s="207"/>
      <c r="D12" s="207"/>
      <c r="E12" s="207"/>
      <c r="F12" s="208"/>
      <c r="G12" s="89"/>
      <c r="I12" s="98"/>
      <c r="K12" s="8"/>
      <c r="L12" s="8"/>
      <c r="N12"/>
      <c r="O12"/>
    </row>
    <row r="13" spans="2:15" ht="39" customHeight="1" x14ac:dyDescent="0.3">
      <c r="B13" s="209" t="s">
        <v>73</v>
      </c>
      <c r="C13" s="210"/>
      <c r="D13" s="210"/>
      <c r="E13" s="210"/>
      <c r="F13" s="211"/>
      <c r="I13" s="88" t="s">
        <v>37</v>
      </c>
      <c r="J13" s="97"/>
      <c r="K13" s="97"/>
      <c r="L13" s="97"/>
    </row>
    <row r="14" spans="2:15" ht="17.25" thickBot="1" x14ac:dyDescent="0.35">
      <c r="J14" s="8"/>
      <c r="K14" s="8"/>
      <c r="L14" s="8"/>
    </row>
    <row r="15" spans="2:15" ht="33" x14ac:dyDescent="0.3">
      <c r="B15" s="212" t="s">
        <v>8</v>
      </c>
      <c r="C15" s="213"/>
      <c r="D15" s="102" t="s">
        <v>13</v>
      </c>
      <c r="E15" s="165" t="s">
        <v>14</v>
      </c>
    </row>
    <row r="16" spans="2:15" ht="36.75" customHeight="1" x14ac:dyDescent="0.3">
      <c r="B16" s="186" t="s">
        <v>67</v>
      </c>
      <c r="C16" s="187"/>
      <c r="D16" s="127">
        <f>SUM(D17:D19)</f>
        <v>0</v>
      </c>
      <c r="E16" s="166" t="e">
        <f>+D16/D$16</f>
        <v>#DIV/0!</v>
      </c>
    </row>
    <row r="17" spans="2:13" ht="32.25" customHeight="1" x14ac:dyDescent="0.3">
      <c r="B17" s="186" t="s">
        <v>27</v>
      </c>
      <c r="C17" s="187"/>
      <c r="D17" s="114">
        <v>0</v>
      </c>
      <c r="E17" s="166" t="e">
        <f>+D17/D$16</f>
        <v>#DIV/0!</v>
      </c>
      <c r="I17" s="55" t="s">
        <v>77</v>
      </c>
      <c r="J17" s="96"/>
      <c r="K17" s="96"/>
      <c r="L17" s="96"/>
    </row>
    <row r="18" spans="2:13" ht="32.25" customHeight="1" x14ac:dyDescent="0.3">
      <c r="B18" s="186" t="s">
        <v>28</v>
      </c>
      <c r="C18" s="187"/>
      <c r="D18" s="114">
        <v>0</v>
      </c>
      <c r="E18" s="166" t="e">
        <f t="shared" ref="E18:E19" si="0">+D18/D$16</f>
        <v>#DIV/0!</v>
      </c>
    </row>
    <row r="19" spans="2:13" ht="36.75" customHeight="1" thickBot="1" x14ac:dyDescent="0.35">
      <c r="B19" s="188" t="s">
        <v>29</v>
      </c>
      <c r="C19" s="189"/>
      <c r="D19" s="167">
        <v>0</v>
      </c>
      <c r="E19" s="168" t="e">
        <f t="shared" si="0"/>
        <v>#DIV/0!</v>
      </c>
      <c r="G19" s="8"/>
      <c r="H19" s="8"/>
    </row>
    <row r="20" spans="2:13" ht="17.25" thickBot="1" x14ac:dyDescent="0.35"/>
    <row r="21" spans="2:13" ht="31.15" customHeight="1" x14ac:dyDescent="0.3">
      <c r="C21" s="190" t="s">
        <v>72</v>
      </c>
      <c r="D21" s="191"/>
      <c r="E21" s="191"/>
      <c r="F21" s="191"/>
      <c r="G21" s="192"/>
      <c r="H21" s="128"/>
    </row>
    <row r="22" spans="2:13" ht="31.15" customHeight="1" thickBot="1" x14ac:dyDescent="0.35">
      <c r="C22" s="193"/>
      <c r="D22" s="194"/>
      <c r="E22" s="195"/>
      <c r="F22" s="195"/>
      <c r="G22" s="196"/>
      <c r="H22" s="128"/>
    </row>
    <row r="23" spans="2:13" ht="50.25" thickBot="1" x14ac:dyDescent="0.35">
      <c r="C23" s="129"/>
      <c r="D23" s="152" t="s">
        <v>44</v>
      </c>
      <c r="E23" s="153" t="s">
        <v>14</v>
      </c>
      <c r="F23" s="163" t="s">
        <v>74</v>
      </c>
      <c r="G23" s="164" t="s">
        <v>75</v>
      </c>
    </row>
    <row r="24" spans="2:13" x14ac:dyDescent="0.3">
      <c r="C24" s="129" t="s">
        <v>71</v>
      </c>
      <c r="D24" s="131">
        <f>IF(+G24&lt;F24,+G24,F24)</f>
        <v>0</v>
      </c>
      <c r="E24" s="154" t="e">
        <f>+F24/F$24</f>
        <v>#DIV/0!</v>
      </c>
      <c r="F24" s="161">
        <f>SUM(F25:F27)</f>
        <v>0</v>
      </c>
      <c r="G24" s="162">
        <f>+D10</f>
        <v>0</v>
      </c>
    </row>
    <row r="25" spans="2:13" x14ac:dyDescent="0.3">
      <c r="C25" s="129" t="s">
        <v>68</v>
      </c>
      <c r="D25" s="131" t="e">
        <f>IF(+G25&lt;F25,+G25,F25)</f>
        <v>#DIV/0!</v>
      </c>
      <c r="E25" s="155" t="e">
        <f>+F25/F$24</f>
        <v>#DIV/0!</v>
      </c>
      <c r="F25" s="157">
        <f>+D17</f>
        <v>0</v>
      </c>
      <c r="G25" s="158" t="e">
        <f>+G$24*E25</f>
        <v>#DIV/0!</v>
      </c>
    </row>
    <row r="26" spans="2:13" x14ac:dyDescent="0.3">
      <c r="C26" s="129" t="s">
        <v>69</v>
      </c>
      <c r="D26" s="131" t="e">
        <f>IF(+G26&lt;F26,+G26,F26)</f>
        <v>#DIV/0!</v>
      </c>
      <c r="E26" s="155" t="e">
        <f>+F26/F$24</f>
        <v>#DIV/0!</v>
      </c>
      <c r="F26" s="157">
        <f>+D18</f>
        <v>0</v>
      </c>
      <c r="G26" s="158" t="e">
        <f>+G$24*E26</f>
        <v>#DIV/0!</v>
      </c>
    </row>
    <row r="27" spans="2:13" ht="17.25" thickBot="1" x14ac:dyDescent="0.35">
      <c r="C27" s="130" t="s">
        <v>70</v>
      </c>
      <c r="D27" s="132" t="e">
        <f>IF(+G27&lt;F27,+G27,F27)</f>
        <v>#DIV/0!</v>
      </c>
      <c r="E27" s="156" t="e">
        <f>+F27/F$24</f>
        <v>#DIV/0!</v>
      </c>
      <c r="F27" s="159">
        <f>+D19</f>
        <v>0</v>
      </c>
      <c r="G27" s="160" t="e">
        <f>+G$24*E27</f>
        <v>#DIV/0!</v>
      </c>
    </row>
    <row r="28" spans="2:13" ht="16.5" customHeight="1" thickBot="1" x14ac:dyDescent="0.35"/>
    <row r="29" spans="2:13" ht="33.75" thickBot="1" x14ac:dyDescent="0.35">
      <c r="B29" s="197" t="s">
        <v>0</v>
      </c>
      <c r="C29" s="198"/>
      <c r="D29" s="38" t="s">
        <v>13</v>
      </c>
      <c r="E29" s="39" t="s">
        <v>14</v>
      </c>
      <c r="F29" s="39" t="s">
        <v>15</v>
      </c>
      <c r="G29" s="39" t="s">
        <v>16</v>
      </c>
      <c r="H29" s="40" t="s">
        <v>17</v>
      </c>
    </row>
    <row r="30" spans="2:13" ht="33" customHeight="1" thickBot="1" x14ac:dyDescent="0.35">
      <c r="B30" s="199" t="s">
        <v>27</v>
      </c>
      <c r="C30" s="200"/>
      <c r="D30" s="133" t="e">
        <f>+D25</f>
        <v>#DIV/0!</v>
      </c>
      <c r="E30" s="62" t="e">
        <f t="shared" ref="E30:E32" si="1">+E17</f>
        <v>#DIV/0!</v>
      </c>
      <c r="F30" s="63">
        <f>+F$10</f>
        <v>0</v>
      </c>
      <c r="G30" s="22">
        <v>0</v>
      </c>
      <c r="H30" s="41" t="e">
        <f>+D30*F30*G30</f>
        <v>#DIV/0!</v>
      </c>
    </row>
    <row r="31" spans="2:13" ht="33" customHeight="1" thickBot="1" x14ac:dyDescent="0.35">
      <c r="B31" s="186" t="s">
        <v>28</v>
      </c>
      <c r="C31" s="187"/>
      <c r="D31" s="133" t="e">
        <f>+D26</f>
        <v>#DIV/0!</v>
      </c>
      <c r="E31" s="62" t="e">
        <f t="shared" si="1"/>
        <v>#DIV/0!</v>
      </c>
      <c r="F31" s="75">
        <f t="shared" ref="F31:F32" si="2">+F$10</f>
        <v>0</v>
      </c>
      <c r="G31" s="22">
        <v>0.25</v>
      </c>
      <c r="H31" s="41" t="e">
        <f>+D31*F31*G31</f>
        <v>#DIV/0!</v>
      </c>
      <c r="J31" s="88" t="s">
        <v>88</v>
      </c>
      <c r="K31" s="97"/>
      <c r="L31" s="97"/>
      <c r="M31" s="97"/>
    </row>
    <row r="32" spans="2:13" ht="33" customHeight="1" thickBot="1" x14ac:dyDescent="0.35">
      <c r="B32" s="188" t="s">
        <v>29</v>
      </c>
      <c r="C32" s="189"/>
      <c r="D32" s="133" t="e">
        <f>+D27</f>
        <v>#DIV/0!</v>
      </c>
      <c r="E32" s="62" t="e">
        <f t="shared" si="1"/>
        <v>#DIV/0!</v>
      </c>
      <c r="F32" s="63">
        <f t="shared" si="2"/>
        <v>0</v>
      </c>
      <c r="G32" s="22">
        <v>1</v>
      </c>
      <c r="H32" s="41" t="e">
        <f>+D32*F32*G32</f>
        <v>#DIV/0!</v>
      </c>
    </row>
    <row r="33" spans="2:10" ht="17.25" thickBot="1" x14ac:dyDescent="0.35">
      <c r="B33" s="25" t="s">
        <v>18</v>
      </c>
      <c r="C33" s="37"/>
      <c r="D33" s="134" t="e">
        <f>SUM(D30:D32)</f>
        <v>#DIV/0!</v>
      </c>
      <c r="E33" s="64" t="e">
        <f>SUM(E30:E32)</f>
        <v>#DIV/0!</v>
      </c>
      <c r="F33" s="73"/>
      <c r="G33" s="73"/>
      <c r="H33" s="112" t="e">
        <f>SUM(H30:H32)</f>
        <v>#DIV/0!</v>
      </c>
    </row>
    <row r="34" spans="2:10" ht="17.25" thickBot="1" x14ac:dyDescent="0.35">
      <c r="H34" s="42" t="s">
        <v>21</v>
      </c>
    </row>
    <row r="35" spans="2:10" x14ac:dyDescent="0.3">
      <c r="B35" s="23" t="s">
        <v>10</v>
      </c>
      <c r="C35" s="31"/>
      <c r="D35" s="31"/>
      <c r="E35" s="49">
        <f>+D10</f>
        <v>0</v>
      </c>
      <c r="H35" s="42"/>
    </row>
    <row r="36" spans="2:10" x14ac:dyDescent="0.3">
      <c r="B36" s="24" t="s">
        <v>11</v>
      </c>
      <c r="C36" s="29"/>
      <c r="D36" s="29"/>
      <c r="E36" s="50" t="e">
        <f>+D33</f>
        <v>#DIV/0!</v>
      </c>
      <c r="H36" s="42"/>
    </row>
    <row r="37" spans="2:10" ht="17.25" thickBot="1" x14ac:dyDescent="0.35">
      <c r="B37" s="25" t="s">
        <v>12</v>
      </c>
      <c r="C37" s="32"/>
      <c r="D37" s="32"/>
      <c r="E37" s="51" t="e">
        <f>+E35-E36</f>
        <v>#DIV/0!</v>
      </c>
      <c r="H37" s="42"/>
    </row>
    <row r="38" spans="2:10" ht="17.25" thickBot="1" x14ac:dyDescent="0.35">
      <c r="H38" s="42"/>
    </row>
    <row r="39" spans="2:10" ht="50.25" thickBot="1" x14ac:dyDescent="0.35">
      <c r="B39" s="197" t="s">
        <v>19</v>
      </c>
      <c r="C39" s="198"/>
      <c r="D39" s="21" t="s">
        <v>22</v>
      </c>
      <c r="E39" s="27" t="s">
        <v>20</v>
      </c>
      <c r="F39" s="21" t="s">
        <v>15</v>
      </c>
      <c r="G39" s="21" t="s">
        <v>16</v>
      </c>
      <c r="H39" s="21" t="s">
        <v>17</v>
      </c>
    </row>
    <row r="40" spans="2:10" ht="17.25" thickBot="1" x14ac:dyDescent="0.35">
      <c r="E40" s="28" t="e">
        <f>+E37</f>
        <v>#DIV/0!</v>
      </c>
    </row>
    <row r="41" spans="2:10" ht="32.25" customHeight="1" thickBot="1" x14ac:dyDescent="0.35">
      <c r="B41" s="201" t="s">
        <v>27</v>
      </c>
      <c r="C41" s="202"/>
      <c r="D41" s="77" t="e">
        <f>+E17</f>
        <v>#DIV/0!</v>
      </c>
      <c r="E41" s="67" t="e">
        <f>+E$40*D41</f>
        <v>#DIV/0!</v>
      </c>
      <c r="F41" s="63">
        <f>+F$30</f>
        <v>0</v>
      </c>
      <c r="G41" s="34">
        <v>0</v>
      </c>
      <c r="H41" s="35" t="e">
        <f>+E41*F41*G41</f>
        <v>#DIV/0!</v>
      </c>
      <c r="J41" s="76"/>
    </row>
    <row r="42" spans="2:10" ht="32.25" customHeight="1" thickBot="1" x14ac:dyDescent="0.35">
      <c r="B42" s="186" t="s">
        <v>28</v>
      </c>
      <c r="C42" s="187"/>
      <c r="D42" s="78" t="e">
        <f>+E18</f>
        <v>#DIV/0!</v>
      </c>
      <c r="E42" s="68" t="e">
        <f>+E$40*D42</f>
        <v>#DIV/0!</v>
      </c>
      <c r="F42" s="75">
        <f>+F31</f>
        <v>0</v>
      </c>
      <c r="G42" s="33">
        <v>0.25</v>
      </c>
      <c r="H42" s="36" t="e">
        <f>+E42*F42*G42</f>
        <v>#DIV/0!</v>
      </c>
      <c r="J42" s="76"/>
    </row>
    <row r="43" spans="2:10" ht="32.25" customHeight="1" thickBot="1" x14ac:dyDescent="0.35">
      <c r="B43" s="188" t="s">
        <v>29</v>
      </c>
      <c r="C43" s="189"/>
      <c r="D43" s="79" t="e">
        <f>+E19</f>
        <v>#DIV/0!</v>
      </c>
      <c r="E43" s="69" t="e">
        <f>+E$40*D43</f>
        <v>#DIV/0!</v>
      </c>
      <c r="F43" s="63">
        <f>+F$32</f>
        <v>0</v>
      </c>
      <c r="G43" s="46">
        <v>1</v>
      </c>
      <c r="H43" s="47" t="e">
        <f>+E43*F43*G43</f>
        <v>#DIV/0!</v>
      </c>
      <c r="J43" s="76"/>
    </row>
    <row r="44" spans="2:10" ht="17.25" thickBot="1" x14ac:dyDescent="0.35">
      <c r="B44" s="44" t="s">
        <v>18</v>
      </c>
      <c r="C44" s="45"/>
      <c r="D44" s="65" t="e">
        <f>SUM(D41:D43)</f>
        <v>#DIV/0!</v>
      </c>
      <c r="E44" s="66" t="e">
        <f>SUM(E41:E43)</f>
        <v>#DIV/0!</v>
      </c>
      <c r="F44" s="74"/>
      <c r="G44" s="74"/>
      <c r="H44" s="113" t="e">
        <f>SUM(H41:H43)</f>
        <v>#DIV/0!</v>
      </c>
      <c r="I44" s="8"/>
    </row>
    <row r="45" spans="2:10" x14ac:dyDescent="0.3">
      <c r="H45" s="42" t="s">
        <v>21</v>
      </c>
    </row>
    <row r="46" spans="2:10" ht="17.25" thickBot="1" x14ac:dyDescent="0.35">
      <c r="H46" s="42"/>
    </row>
    <row r="47" spans="2:10" ht="21" customHeight="1" thickBot="1" x14ac:dyDescent="0.35">
      <c r="B47" s="109" t="s">
        <v>41</v>
      </c>
      <c r="C47" s="95"/>
      <c r="D47" s="95"/>
      <c r="E47" s="95"/>
      <c r="F47" s="95"/>
      <c r="G47" s="110"/>
      <c r="H47" s="111" t="e">
        <f>+H44</f>
        <v>#DIV/0!</v>
      </c>
    </row>
    <row r="48" spans="2:10" ht="21" customHeight="1" x14ac:dyDescent="0.3">
      <c r="B48" s="90" t="s">
        <v>42</v>
      </c>
      <c r="C48" s="31"/>
      <c r="D48" s="31"/>
      <c r="E48" s="31"/>
      <c r="F48" s="31"/>
      <c r="G48" s="91"/>
      <c r="H48" s="93" t="e">
        <f>+H33</f>
        <v>#DIV/0!</v>
      </c>
    </row>
    <row r="49" spans="2:8" ht="21" customHeight="1" thickBot="1" x14ac:dyDescent="0.35">
      <c r="B49" s="92" t="s">
        <v>35</v>
      </c>
      <c r="C49" s="32"/>
      <c r="D49" s="32"/>
      <c r="E49" s="32"/>
      <c r="F49" s="32"/>
      <c r="G49" s="37"/>
      <c r="H49" s="94" t="e">
        <f>+H47+H48</f>
        <v>#DIV/0!</v>
      </c>
    </row>
  </sheetData>
  <mergeCells count="17">
    <mergeCell ref="B43:C43"/>
    <mergeCell ref="C21:G22"/>
    <mergeCell ref="B32:C32"/>
    <mergeCell ref="B39:C39"/>
    <mergeCell ref="B41:C41"/>
    <mergeCell ref="B42:C42"/>
    <mergeCell ref="B30:C30"/>
    <mergeCell ref="B31:C31"/>
    <mergeCell ref="B17:C17"/>
    <mergeCell ref="B18:C18"/>
    <mergeCell ref="B19:C19"/>
    <mergeCell ref="B29:C29"/>
    <mergeCell ref="C4:D4"/>
    <mergeCell ref="B12:F12"/>
    <mergeCell ref="B13:F13"/>
    <mergeCell ref="B15:C15"/>
    <mergeCell ref="B16:C16"/>
  </mergeCells>
  <printOptions horizontalCentered="1"/>
  <pageMargins left="0.45" right="0.45" top="0.5" bottom="0.5" header="0.3" footer="0.3"/>
  <pageSetup scale="74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9030-BEF9-469D-99E1-68D2196FDB27}">
  <sheetPr>
    <tabColor rgb="FFCCFF33"/>
    <pageSetUpPr fitToPage="1"/>
  </sheetPr>
  <dimension ref="B1:O42"/>
  <sheetViews>
    <sheetView topLeftCell="A9" workbookViewId="0">
      <selection activeCell="F25" sqref="F25"/>
    </sheetView>
  </sheetViews>
  <sheetFormatPr defaultColWidth="9.140625" defaultRowHeight="16.5" x14ac:dyDescent="0.3"/>
  <cols>
    <col min="1" max="1" width="3.5703125" style="1" customWidth="1"/>
    <col min="2" max="2" width="30.140625" style="1" customWidth="1"/>
    <col min="3" max="3" width="14" style="1" bestFit="1" customWidth="1"/>
    <col min="4" max="4" width="16.28515625" style="1" customWidth="1"/>
    <col min="5" max="5" width="18.5703125" style="1" customWidth="1"/>
    <col min="6" max="6" width="16.42578125" style="1" customWidth="1"/>
    <col min="7" max="7" width="16.28515625" style="1" customWidth="1"/>
    <col min="8" max="8" width="17.42578125" style="1" customWidth="1"/>
    <col min="9" max="9" width="16" style="1" customWidth="1"/>
    <col min="10" max="10" width="10.85546875" style="1" bestFit="1" customWidth="1"/>
    <col min="11" max="11" width="12.28515625" style="1" customWidth="1"/>
    <col min="12" max="12" width="11.28515625" style="1" bestFit="1" customWidth="1"/>
    <col min="13" max="13" width="11.5703125" style="1" customWidth="1"/>
    <col min="14" max="14" width="12.42578125" style="1" bestFit="1" customWidth="1"/>
    <col min="15" max="16384" width="9.140625" style="1"/>
  </cols>
  <sheetData>
    <row r="1" spans="2:15" ht="20.25" customHeight="1" x14ac:dyDescent="0.35">
      <c r="B1" s="48" t="s">
        <v>30</v>
      </c>
    </row>
    <row r="2" spans="2:15" ht="17.25" thickBot="1" x14ac:dyDescent="0.35">
      <c r="B2" s="177" t="s">
        <v>85</v>
      </c>
      <c r="C2" s="177"/>
      <c r="D2" s="177"/>
      <c r="E2" s="177"/>
      <c r="F2" s="177"/>
    </row>
    <row r="3" spans="2:15" ht="21" thickBot="1" x14ac:dyDescent="0.35">
      <c r="B3" s="52" t="s">
        <v>5</v>
      </c>
      <c r="C3" s="3"/>
      <c r="D3" s="3"/>
      <c r="E3" s="3"/>
      <c r="F3" s="4"/>
    </row>
    <row r="4" spans="2:15" x14ac:dyDescent="0.3">
      <c r="B4" s="2"/>
      <c r="C4" s="214" t="s">
        <v>2</v>
      </c>
      <c r="D4" s="205"/>
      <c r="E4" s="3"/>
      <c r="F4" s="4"/>
    </row>
    <row r="5" spans="2:15" x14ac:dyDescent="0.3">
      <c r="B5" s="18" t="s">
        <v>25</v>
      </c>
      <c r="C5" s="12" t="s">
        <v>38</v>
      </c>
      <c r="D5" s="13" t="s">
        <v>39</v>
      </c>
      <c r="E5" s="19" t="s">
        <v>26</v>
      </c>
      <c r="F5" s="20" t="s">
        <v>1</v>
      </c>
      <c r="H5"/>
    </row>
    <row r="6" spans="2:15" ht="17.25" thickBot="1" x14ac:dyDescent="0.35">
      <c r="B6" s="61">
        <f>+H6</f>
        <v>7265245</v>
      </c>
      <c r="C6" s="14">
        <f>IF(+E6&gt;+B6,+E6-B6,0)</f>
        <v>157718.91027253401</v>
      </c>
      <c r="D6" s="15">
        <f>+IF(+E6&lt;+B6,+B6-E6,0)</f>
        <v>0</v>
      </c>
      <c r="E6" s="16">
        <f>+H42</f>
        <v>7422963.910272534</v>
      </c>
      <c r="F6" s="17">
        <f>+H26</f>
        <v>2289744.75</v>
      </c>
      <c r="H6" s="71">
        <v>7265245</v>
      </c>
      <c r="I6" s="56" t="s">
        <v>36</v>
      </c>
      <c r="J6" s="56"/>
      <c r="K6" s="57"/>
      <c r="L6" s="57"/>
      <c r="M6" s="72"/>
    </row>
    <row r="7" spans="2:15" ht="17.25" thickBot="1" x14ac:dyDescent="0.35">
      <c r="J7" s="89"/>
      <c r="K7" s="107"/>
      <c r="L7" s="100"/>
    </row>
    <row r="8" spans="2:15" ht="50.25" thickBot="1" x14ac:dyDescent="0.35">
      <c r="B8" s="26" t="s">
        <v>7</v>
      </c>
      <c r="C8" s="11" t="s">
        <v>23</v>
      </c>
      <c r="D8" s="6" t="s">
        <v>24</v>
      </c>
      <c r="E8" s="7" t="s">
        <v>34</v>
      </c>
      <c r="F8" s="43" t="s">
        <v>33</v>
      </c>
      <c r="G8" s="9"/>
      <c r="H8"/>
      <c r="I8" s="99"/>
      <c r="J8" s="89"/>
      <c r="K8" s="108"/>
      <c r="L8" s="101"/>
    </row>
    <row r="9" spans="2:15" x14ac:dyDescent="0.3">
      <c r="B9" s="81" t="s">
        <v>3</v>
      </c>
      <c r="C9" s="82">
        <v>699</v>
      </c>
      <c r="D9" s="83">
        <v>189043</v>
      </c>
      <c r="E9" s="83">
        <v>8170675</v>
      </c>
      <c r="F9" s="84">
        <v>45.5</v>
      </c>
      <c r="G9"/>
      <c r="H9" s="98"/>
      <c r="I9"/>
      <c r="J9"/>
      <c r="K9"/>
      <c r="L9"/>
      <c r="N9"/>
      <c r="O9"/>
    </row>
    <row r="10" spans="2:15" ht="17.25" thickBot="1" x14ac:dyDescent="0.35">
      <c r="B10" s="85" t="s">
        <v>4</v>
      </c>
      <c r="C10" s="87">
        <v>697</v>
      </c>
      <c r="D10" s="86">
        <v>180450</v>
      </c>
      <c r="E10" s="86">
        <v>8296400</v>
      </c>
      <c r="F10" s="126">
        <v>48.45</v>
      </c>
      <c r="G10"/>
      <c r="H10"/>
      <c r="I10" s="55" t="s">
        <v>32</v>
      </c>
      <c r="J10" s="55"/>
      <c r="K10" s="96"/>
      <c r="L10"/>
      <c r="N10"/>
      <c r="O10"/>
    </row>
    <row r="11" spans="2:15" ht="4.5" customHeight="1" x14ac:dyDescent="0.3">
      <c r="B11" s="9"/>
      <c r="C11" s="54"/>
      <c r="D11" s="58"/>
      <c r="E11" s="59"/>
      <c r="F11" s="60"/>
      <c r="G11" s="30"/>
      <c r="H11"/>
      <c r="I11"/>
      <c r="J11"/>
      <c r="K11"/>
      <c r="L11"/>
      <c r="N11"/>
      <c r="O11"/>
    </row>
    <row r="12" spans="2:15" ht="35.25" customHeight="1" thickBot="1" x14ac:dyDescent="0.35">
      <c r="B12" s="206" t="s">
        <v>40</v>
      </c>
      <c r="C12" s="207"/>
      <c r="D12" s="207"/>
      <c r="E12" s="207"/>
      <c r="F12" s="208"/>
      <c r="G12" s="89"/>
      <c r="H12" s="98"/>
      <c r="N12"/>
      <c r="O12"/>
    </row>
    <row r="13" spans="2:15" ht="39" customHeight="1" x14ac:dyDescent="0.3">
      <c r="B13" s="209" t="s">
        <v>47</v>
      </c>
      <c r="C13" s="210"/>
      <c r="D13" s="210"/>
      <c r="E13" s="210"/>
      <c r="F13" s="211"/>
      <c r="I13" s="215" t="s">
        <v>43</v>
      </c>
      <c r="J13" s="216"/>
      <c r="K13" s="216"/>
      <c r="L13" s="217"/>
    </row>
    <row r="14" spans="2:15" ht="17.25" thickBot="1" x14ac:dyDescent="0.35">
      <c r="I14" s="115"/>
      <c r="J14" s="116"/>
      <c r="K14" s="116"/>
      <c r="L14" s="117"/>
    </row>
    <row r="15" spans="2:15" ht="33" x14ac:dyDescent="0.3">
      <c r="B15" s="212" t="s">
        <v>8</v>
      </c>
      <c r="C15" s="213"/>
      <c r="D15" s="102" t="s">
        <v>13</v>
      </c>
      <c r="E15" s="103" t="s">
        <v>14</v>
      </c>
      <c r="I15" s="119" t="s">
        <v>45</v>
      </c>
      <c r="J15" s="3"/>
      <c r="K15" s="43" t="s">
        <v>46</v>
      </c>
      <c r="L15" s="7" t="s">
        <v>44</v>
      </c>
    </row>
    <row r="16" spans="2:15" ht="36.75" customHeight="1" x14ac:dyDescent="0.3">
      <c r="B16" s="187" t="s">
        <v>9</v>
      </c>
      <c r="C16" s="187"/>
      <c r="D16" s="114">
        <v>55663</v>
      </c>
      <c r="E16" s="104">
        <f>+D16/D$16</f>
        <v>1</v>
      </c>
      <c r="I16" s="120">
        <v>55663</v>
      </c>
      <c r="J16" s="104">
        <f>+I16/I$16</f>
        <v>1</v>
      </c>
      <c r="K16" s="105">
        <f>+D10</f>
        <v>180450</v>
      </c>
      <c r="L16" s="118">
        <f>IF(+K16&lt;I16,+K16,I16)</f>
        <v>55663</v>
      </c>
    </row>
    <row r="17" spans="2:12" ht="32.25" customHeight="1" x14ac:dyDescent="0.3">
      <c r="B17" s="187" t="s">
        <v>27</v>
      </c>
      <c r="C17" s="187"/>
      <c r="D17" s="114">
        <v>3014</v>
      </c>
      <c r="E17" s="104">
        <f>+D17/D$16</f>
        <v>5.4147279162100499E-2</v>
      </c>
      <c r="I17" s="120">
        <v>3014</v>
      </c>
      <c r="J17" s="104">
        <f>+I17/I$16</f>
        <v>5.4147279162100499E-2</v>
      </c>
      <c r="K17" s="106">
        <f>+K$16*J17</f>
        <v>9770.876524801035</v>
      </c>
      <c r="L17" s="118">
        <f t="shared" ref="L17:L19" si="0">IF(+K17&lt;I17,+K17,I17)</f>
        <v>3014</v>
      </c>
    </row>
    <row r="18" spans="2:12" ht="32.25" customHeight="1" x14ac:dyDescent="0.3">
      <c r="B18" s="187" t="s">
        <v>28</v>
      </c>
      <c r="C18" s="187"/>
      <c r="D18" s="114">
        <v>7112</v>
      </c>
      <c r="E18" s="104">
        <f t="shared" ref="E18:E19" si="1">+D18/D$16</f>
        <v>0.12776889495715288</v>
      </c>
      <c r="I18" s="120">
        <v>7112</v>
      </c>
      <c r="J18" s="104">
        <f>+I18/I$16</f>
        <v>0.12776889495715288</v>
      </c>
      <c r="K18" s="106">
        <f>+K$16*J18</f>
        <v>23055.897095018237</v>
      </c>
      <c r="L18" s="118">
        <f t="shared" si="0"/>
        <v>7112</v>
      </c>
    </row>
    <row r="19" spans="2:12" ht="36.75" customHeight="1" x14ac:dyDescent="0.3">
      <c r="B19" s="187" t="s">
        <v>29</v>
      </c>
      <c r="C19" s="187"/>
      <c r="D19" s="114">
        <v>45537</v>
      </c>
      <c r="E19" s="104">
        <f t="shared" si="1"/>
        <v>0.81808382588074668</v>
      </c>
      <c r="G19" s="8"/>
      <c r="H19" s="8"/>
      <c r="I19" s="120">
        <v>45537</v>
      </c>
      <c r="J19" s="104">
        <f>+I19/I$16</f>
        <v>0.81808382588074668</v>
      </c>
      <c r="K19" s="106">
        <f>+K$16*J19</f>
        <v>147623.22638018074</v>
      </c>
      <c r="L19" s="118">
        <f t="shared" si="0"/>
        <v>45537</v>
      </c>
    </row>
    <row r="21" spans="2:12" ht="16.5" customHeight="1" thickBot="1" x14ac:dyDescent="0.35"/>
    <row r="22" spans="2:12" ht="33.75" thickBot="1" x14ac:dyDescent="0.35">
      <c r="B22" s="197" t="s">
        <v>0</v>
      </c>
      <c r="C22" s="198"/>
      <c r="D22" s="38" t="s">
        <v>13</v>
      </c>
      <c r="E22" s="39" t="s">
        <v>14</v>
      </c>
      <c r="F22" s="39" t="s">
        <v>15</v>
      </c>
      <c r="G22" s="39" t="s">
        <v>16</v>
      </c>
      <c r="H22" s="40" t="s">
        <v>17</v>
      </c>
    </row>
    <row r="23" spans="2:12" ht="33" customHeight="1" thickBot="1" x14ac:dyDescent="0.35">
      <c r="B23" s="199" t="s">
        <v>27</v>
      </c>
      <c r="C23" s="200"/>
      <c r="D23" s="80">
        <f t="shared" ref="D23:E25" si="2">+D17</f>
        <v>3014</v>
      </c>
      <c r="E23" s="62">
        <f t="shared" si="2"/>
        <v>5.4147279162100499E-2</v>
      </c>
      <c r="F23" s="63">
        <f>+F$10</f>
        <v>48.45</v>
      </c>
      <c r="G23" s="22">
        <v>0</v>
      </c>
      <c r="H23" s="41">
        <f>+D23*F23*G23</f>
        <v>0</v>
      </c>
    </row>
    <row r="24" spans="2:12" ht="33" customHeight="1" thickBot="1" x14ac:dyDescent="0.35">
      <c r="B24" s="186" t="s">
        <v>28</v>
      </c>
      <c r="C24" s="187"/>
      <c r="D24" s="80">
        <f t="shared" si="2"/>
        <v>7112</v>
      </c>
      <c r="E24" s="62">
        <f t="shared" si="2"/>
        <v>0.12776889495715288</v>
      </c>
      <c r="F24" s="75">
        <v>46.95</v>
      </c>
      <c r="G24" s="22">
        <v>0.25</v>
      </c>
      <c r="H24" s="41">
        <f>+D24*F24*G24</f>
        <v>83477.100000000006</v>
      </c>
      <c r="J24" s="88" t="s">
        <v>37</v>
      </c>
      <c r="K24" s="88"/>
      <c r="L24" s="97"/>
    </row>
    <row r="25" spans="2:12" ht="33" customHeight="1" thickBot="1" x14ac:dyDescent="0.35">
      <c r="B25" s="188" t="s">
        <v>29</v>
      </c>
      <c r="C25" s="189"/>
      <c r="D25" s="80">
        <f t="shared" si="2"/>
        <v>45537</v>
      </c>
      <c r="E25" s="62">
        <f t="shared" si="2"/>
        <v>0.81808382588074668</v>
      </c>
      <c r="F25" s="63">
        <f t="shared" ref="F25" si="3">+F$10</f>
        <v>48.45</v>
      </c>
      <c r="G25" s="22">
        <v>1</v>
      </c>
      <c r="H25" s="41">
        <f>+D25*F25*G25</f>
        <v>2206267.65</v>
      </c>
    </row>
    <row r="26" spans="2:12" ht="17.25" thickBot="1" x14ac:dyDescent="0.35">
      <c r="B26" s="25" t="s">
        <v>18</v>
      </c>
      <c r="C26" s="37"/>
      <c r="D26" s="70">
        <f>SUM(D23:D25)</f>
        <v>55663</v>
      </c>
      <c r="E26" s="64">
        <f>SUM(E23:E25)</f>
        <v>1</v>
      </c>
      <c r="F26" s="73"/>
      <c r="G26" s="73"/>
      <c r="H26" s="112">
        <f>SUM(H23:H25)</f>
        <v>2289744.75</v>
      </c>
    </row>
    <row r="27" spans="2:12" ht="17.25" thickBot="1" x14ac:dyDescent="0.35">
      <c r="H27" s="42" t="s">
        <v>21</v>
      </c>
    </row>
    <row r="28" spans="2:12" x14ac:dyDescent="0.3">
      <c r="B28" s="23" t="s">
        <v>10</v>
      </c>
      <c r="C28" s="31"/>
      <c r="D28" s="31"/>
      <c r="E28" s="49">
        <f>+D10</f>
        <v>180450</v>
      </c>
      <c r="H28" s="42"/>
    </row>
    <row r="29" spans="2:12" x14ac:dyDescent="0.3">
      <c r="B29" s="24" t="s">
        <v>11</v>
      </c>
      <c r="C29" s="29"/>
      <c r="D29" s="29"/>
      <c r="E29" s="50">
        <f>+D16</f>
        <v>55663</v>
      </c>
      <c r="H29" s="42"/>
    </row>
    <row r="30" spans="2:12" ht="17.25" thickBot="1" x14ac:dyDescent="0.35">
      <c r="B30" s="25" t="s">
        <v>12</v>
      </c>
      <c r="C30" s="32"/>
      <c r="D30" s="32"/>
      <c r="E30" s="51">
        <f>+E28-E29</f>
        <v>124787</v>
      </c>
      <c r="H30" s="42"/>
    </row>
    <row r="31" spans="2:12" ht="17.25" thickBot="1" x14ac:dyDescent="0.35">
      <c r="H31" s="42"/>
    </row>
    <row r="32" spans="2:12" ht="50.25" thickBot="1" x14ac:dyDescent="0.35">
      <c r="B32" s="197" t="s">
        <v>19</v>
      </c>
      <c r="C32" s="198"/>
      <c r="D32" s="21" t="s">
        <v>22</v>
      </c>
      <c r="E32" s="27" t="s">
        <v>20</v>
      </c>
      <c r="F32" s="21" t="s">
        <v>15</v>
      </c>
      <c r="G32" s="21" t="s">
        <v>16</v>
      </c>
      <c r="H32" s="21" t="s">
        <v>17</v>
      </c>
    </row>
    <row r="33" spans="2:10" ht="17.25" thickBot="1" x14ac:dyDescent="0.35">
      <c r="E33" s="28">
        <f>+E30</f>
        <v>124787</v>
      </c>
    </row>
    <row r="34" spans="2:10" ht="32.25" customHeight="1" thickBot="1" x14ac:dyDescent="0.35">
      <c r="B34" s="201" t="s">
        <v>27</v>
      </c>
      <c r="C34" s="202"/>
      <c r="D34" s="77">
        <f>+E17</f>
        <v>5.4147279162100499E-2</v>
      </c>
      <c r="E34" s="67">
        <f>+E$33*D34</f>
        <v>6756.876524801035</v>
      </c>
      <c r="F34" s="63">
        <f>+F$10</f>
        <v>48.45</v>
      </c>
      <c r="G34" s="34">
        <v>0</v>
      </c>
      <c r="H34" s="35">
        <f>+E34*F34*G34</f>
        <v>0</v>
      </c>
      <c r="J34" s="76"/>
    </row>
    <row r="35" spans="2:10" ht="32.25" customHeight="1" thickBot="1" x14ac:dyDescent="0.35">
      <c r="B35" s="186" t="s">
        <v>28</v>
      </c>
      <c r="C35" s="187"/>
      <c r="D35" s="78">
        <f>+E18</f>
        <v>0.12776889495715288</v>
      </c>
      <c r="E35" s="68">
        <f>+E$33*D35</f>
        <v>15943.897095018236</v>
      </c>
      <c r="F35" s="75">
        <f>+F24</f>
        <v>46.95</v>
      </c>
      <c r="G35" s="33">
        <v>0.25</v>
      </c>
      <c r="H35" s="36">
        <f>+E35*F35*G35</f>
        <v>187141.49215277654</v>
      </c>
      <c r="J35" s="76"/>
    </row>
    <row r="36" spans="2:10" ht="32.25" customHeight="1" thickBot="1" x14ac:dyDescent="0.35">
      <c r="B36" s="188" t="s">
        <v>29</v>
      </c>
      <c r="C36" s="189"/>
      <c r="D36" s="79">
        <f>+E19</f>
        <v>0.81808382588074668</v>
      </c>
      <c r="E36" s="69">
        <f>+E$33*D36</f>
        <v>102086.22638018074</v>
      </c>
      <c r="F36" s="63">
        <f t="shared" ref="F36" si="4">+F$10</f>
        <v>48.45</v>
      </c>
      <c r="G36" s="46">
        <v>1</v>
      </c>
      <c r="H36" s="47">
        <f>+E36*F36*G36</f>
        <v>4946077.6681197574</v>
      </c>
      <c r="J36" s="76"/>
    </row>
    <row r="37" spans="2:10" ht="17.25" thickBot="1" x14ac:dyDescent="0.35">
      <c r="B37" s="44" t="s">
        <v>18</v>
      </c>
      <c r="C37" s="45"/>
      <c r="D37" s="65">
        <f>SUM(D34:D36)</f>
        <v>1</v>
      </c>
      <c r="E37" s="66">
        <f>SUM(E34:E36)</f>
        <v>124787.00000000001</v>
      </c>
      <c r="F37" s="74"/>
      <c r="G37" s="74"/>
      <c r="H37" s="113">
        <f>SUM(H34:H36)</f>
        <v>5133219.160272534</v>
      </c>
      <c r="I37" s="8"/>
    </row>
    <row r="38" spans="2:10" x14ac:dyDescent="0.3">
      <c r="H38" s="42" t="s">
        <v>21</v>
      </c>
    </row>
    <row r="39" spans="2:10" ht="17.25" thickBot="1" x14ac:dyDescent="0.35">
      <c r="H39" s="42"/>
    </row>
    <row r="40" spans="2:10" ht="21" customHeight="1" thickBot="1" x14ac:dyDescent="0.35">
      <c r="B40" s="109" t="s">
        <v>41</v>
      </c>
      <c r="C40" s="95"/>
      <c r="D40" s="95"/>
      <c r="E40" s="95"/>
      <c r="F40" s="95"/>
      <c r="G40" s="110"/>
      <c r="H40" s="111">
        <f>+H37</f>
        <v>5133219.160272534</v>
      </c>
    </row>
    <row r="41" spans="2:10" ht="21" customHeight="1" x14ac:dyDescent="0.3">
      <c r="B41" s="90" t="s">
        <v>42</v>
      </c>
      <c r="C41" s="31"/>
      <c r="D41" s="31"/>
      <c r="E41" s="31"/>
      <c r="F41" s="31"/>
      <c r="G41" s="91"/>
      <c r="H41" s="93">
        <f>+H26</f>
        <v>2289744.75</v>
      </c>
    </row>
    <row r="42" spans="2:10" ht="21" customHeight="1" thickBot="1" x14ac:dyDescent="0.35">
      <c r="B42" s="92" t="s">
        <v>35</v>
      </c>
      <c r="C42" s="32"/>
      <c r="D42" s="32"/>
      <c r="E42" s="32"/>
      <c r="F42" s="32"/>
      <c r="G42" s="37"/>
      <c r="H42" s="94">
        <f>+H40+H41</f>
        <v>7422963.910272534</v>
      </c>
    </row>
  </sheetData>
  <mergeCells count="17">
    <mergeCell ref="C4:D4"/>
    <mergeCell ref="B15:C15"/>
    <mergeCell ref="B16:C16"/>
    <mergeCell ref="B17:C17"/>
    <mergeCell ref="B18:C18"/>
    <mergeCell ref="B13:F13"/>
    <mergeCell ref="B12:F12"/>
    <mergeCell ref="B35:C35"/>
    <mergeCell ref="B36:C36"/>
    <mergeCell ref="B23:C23"/>
    <mergeCell ref="B24:C24"/>
    <mergeCell ref="B25:C25"/>
    <mergeCell ref="B22:C22"/>
    <mergeCell ref="B32:C32"/>
    <mergeCell ref="B34:C34"/>
    <mergeCell ref="B19:C19"/>
    <mergeCell ref="I13:L13"/>
  </mergeCells>
  <printOptions horizontalCentered="1"/>
  <pageMargins left="0.2" right="0.2" top="0.25" bottom="0.25" header="0.3" footer="0.3"/>
  <pageSetup fitToHeight="2" orientation="landscape" r:id="rId1"/>
  <rowBreaks count="1" manualBreakCount="1">
    <brk id="20" max="16383" man="1"/>
  </rowBreaks>
  <drawing r:id="rId2"/>
</worksheet>
</file>

<file path=docMetadata/LabelInfo.xml><?xml version="1.0" encoding="utf-8"?>
<clbl:labelList xmlns:clbl="http://schemas.microsoft.com/office/2020/mipLabelMetadata">
  <clbl:label id="{d431d158-6074-4832-8783-51ea6f6dd227}" enabled="0" method="" siteId="{d431d158-6074-4832-8783-51ea6f6dd22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Printable Instructions</vt:lpstr>
      <vt:lpstr>Restate your Beginning Balance</vt:lpstr>
      <vt:lpstr>Comp Abs - Sick Leave Tool</vt:lpstr>
      <vt:lpstr>Appendix B - Tool Illustration</vt:lpstr>
      <vt:lpstr>'Appendix B - Tool Illustration'!Print_Area</vt:lpstr>
      <vt:lpstr>'Comp Abs - Sick Leave Tool'!Print_Area</vt:lpstr>
      <vt:lpstr>'Printable Instructions'!Print_Area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Stone</dc:creator>
  <cp:lastModifiedBy>Carrie Hert</cp:lastModifiedBy>
  <cp:lastPrinted>2025-06-13T17:16:08Z</cp:lastPrinted>
  <dcterms:created xsi:type="dcterms:W3CDTF">2024-11-23T00:28:29Z</dcterms:created>
  <dcterms:modified xsi:type="dcterms:W3CDTF">2025-06-17T23:04:52Z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2024-11-23T00:34:33Z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99a74ddc-bbf6-49bd-ab68-574f0a60473b</vt:lpwstr>
  </property>
  <property fmtid="{D5CDD505-2E9C-101B-9397-08002B2CF9AE}" pid="8" name="MSIP_Label_9145f431-4c8c-42c6-a5a5-ba6d3bdea585_ContentBits">
    <vt:lpwstr>0</vt:lpwstr>
  </property>
</Properties>
</file>